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<sst xmlns="http://schemas.openxmlformats.org/spreadsheetml/2006/main" count="1693" uniqueCount="1598">
  <si>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</si>
  <si>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</si>
  <si>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</si>
  <si>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</si>
  <si>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</si>
  <si>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</si>
  <si>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</si>
  <si>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</si>
  <si>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</si>
  <si>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</si>
  <si>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</si>
  <si>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</si>
  <si>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</si>
  <si>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</si>
  <si>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</si>
  <si>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</si>
  <si>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</si>
  <si>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</si>
  <si>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</si>
  <si>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</si>
  <si>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</si>
  <si>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</si>
  <si>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</si>
  <si>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</si>
  <si>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</si>
  <si>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</si>
  <si>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</si>
  <si>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</si>
  <si>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</si>
  <si>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</si>
  <si>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</si>
  <si>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</si>
  <si>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</si>
  <si>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</si>
  <si>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</si>
  <si>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</si>
  <si>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</si>
  <si>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</si>
  <si>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</si>
  <si>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</si>
  <si>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</si>
  <si>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</si>
  <si>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</si>
  <si>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</si>
  <si>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</si>
  <si>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</si>
  <si>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</si>
  <si>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</si>
  <si>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</si>
  <si>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</si>
  <si>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</si>
  <si>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</si>
  <si>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</si>
  <si>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Feed Study</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</si>
  <si>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</si>
  <si>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</si>
  <si>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</si>
  <si>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</si>
  <si>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</si>
  <si>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</si>
  <si>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</si>
  <si>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</si>
  <si>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</si>
  <si>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 Reactions cannot be required when the user interface is set to display posts in a feed.</t>
    </r>
  </si>
  <si>
    <t>Enable User Comments</t>
  </si>
  <si>
    <t>Optional</t>
  </si>
  <si>
    <r>
      <rPr>
        <rFont val="Calibri"/>
        <i/>
        <color theme="1"/>
        <sz val="11.0"/>
      </rPr>
      <t>Whether participants are able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 Comments cannot be required when the user interface is set to display posts in a feed.</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</si>
  <si>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</si>
  <si>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</si>
  <si>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</si>
  <si>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</si>
  <si>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</si>
  <si>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</si>
  <si>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</si>
  <si>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</si>
  <si>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</si>
  <si>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</si>
  <si>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</si>
  <si>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</si>
  <si>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</si>
  <si>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</si>
  <si>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</si>
  <si>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</si>
  <si>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</si>
  <si>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</si>
  <si>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</si>
  <si>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</si>
  <si>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</si>
  <si>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</si>
  <si>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</si>
  <si>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</si>
  <si>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</si>
  <si>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</si>
  <si>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</si>
  <si>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</si>
  <si>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</si>
  <si>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</si>
  <si>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</si>
  <si>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</si>
  <si>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</si>
  <si>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</si>
  <si>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</si>
  <si>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</si>
  <si>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</si>
  <si>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</si>
  <si>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</si>
  <si>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</si>
  <si>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</si>
  <si>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</si>
  <si>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</si>
  <si>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</si>
  <si>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 xml:space="preserve">page.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</si>
  <si>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</si>
  <si>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</si>
  <si>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</si>
  <si>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</si>
  <si>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</si>
  <si>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</si>
  <si>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</si>
  <si>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</si>
  <si>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</si>
  <si>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</si>
  <si>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</si>
  <si>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</si>
  <si>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</si>
  <si>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</si>
  <si>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</si>
  <si>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</si>
  <si>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</si>
  <si>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</si>
  <si>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</si>
  <si>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</si>
  <si>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</si>
  <si>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</si>
  <si>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</si>
  <si>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</si>
  <si>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</si>
  <si>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 xml:space="preserve">page.
</t>
    </r>
  </si>
  <si>
    <t>If provided, this introduction will be shown to participants after they are shown the game rules.
To enter new lines into this introduction, use Alt + Enter (or Ctrl + Enter on Mac).</t>
  </si>
  <si>
    <t xml:space="preserve"> Debriefing</t>
  </si>
  <si>
    <t>Debriefing Placeholders</t>
  </si>
  <si>
    <t>Debriefing after the game.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</si>
  <si>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</si>
  <si>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</si>
  <si>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</si>
  <si>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</si>
  <si>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</si>
  <si>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</si>
  <si>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</si>
  <si>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</si>
  <si>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</si>
  <si>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</si>
  <si>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</si>
  <si>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</si>
  <si>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</si>
  <si>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</si>
  <si>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</si>
  <si>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</si>
  <si>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</si>
  <si>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</si>
  <si>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</si>
  <si>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</si>
  <si>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</si>
  <si>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</si>
  <si>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</si>
  <si>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</si>
  <si>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</si>
  <si>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</si>
  <si>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</si>
  <si>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</si>
  <si>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</si>
  <si>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</si>
  <si>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</si>
  <si>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</si>
  <si>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</si>
  <si>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</si>
  <si>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</si>
  <si>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</si>
  <si>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</si>
  <si>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</si>
  <si>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</si>
  <si>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</si>
  <si>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</si>
  <si>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</si>
  <si>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</si>
  <si>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</si>
  <si>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</si>
  <si>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</si>
  <si>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</si>
  <si>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</si>
  <si>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</si>
  <si>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</si>
  <si>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</si>
  <si>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</si>
  <si>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</si>
  <si>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</si>
  <si>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</si>
  <si>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</si>
  <si>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</si>
  <si>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</si>
  <si>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</si>
  <si>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</si>
  <si>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</si>
  <si>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</si>
  <si>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</si>
  <si>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</si>
  <si>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</si>
  <si>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</si>
  <si>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</si>
  <si>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</si>
  <si>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</si>
  <si>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</si>
  <si>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</si>
  <si>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</si>
  <si>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</si>
  <si>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</si>
  <si>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</si>
  <si>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</si>
  <si>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</si>
  <si>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</si>
  <si>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</si>
  <si>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</si>
  <si>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</si>
  <si>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</si>
  <si>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</si>
  <si>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</si>
  <si>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</si>
  <si>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</si>
  <si>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</si>
  <si>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</si>
  <si>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</si>
  <si>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</si>
  <si>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</si>
  <si>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</si>
  <si>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</si>
  <si>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</si>
  <si>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</si>
  <si>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</si>
  <si>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</si>
  <si>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</si>
  <si>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</si>
  <si>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</si>
  <si>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</si>
  <si>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</si>
  <si>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</si>
  <si>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</si>
  <si>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</si>
  <si>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</si>
  <si>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</si>
  <si>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</si>
  <si>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</si>
  <si>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</si>
  <si>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</si>
  <si>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</si>
  <si>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</si>
  <si>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</si>
  <si>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</si>
  <si>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</si>
  <si>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</si>
  <si>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</si>
  <si>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</si>
  <si>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</si>
  <si>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</si>
  <si>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</si>
  <si>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</si>
  <si>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</si>
  <si>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</si>
  <si>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</si>
  <si>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</si>
  <si>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</si>
  <si>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</si>
  <si>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</si>
  <si>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</si>
  <si>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</si>
  <si>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</si>
  <si>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</si>
  <si>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</si>
  <si>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</si>
  <si>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</si>
  <si>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</si>
  <si>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</si>
  <si>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</si>
  <si>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</si>
  <si>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</si>
  <si>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</si>
  <si>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</si>
  <si>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</si>
  <si>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</si>
  <si>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</si>
  <si>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</si>
  <si>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</si>
  <si>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</si>
  <si>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</si>
  <si>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</si>
  <si>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</si>
  <si>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</si>
  <si>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</si>
  <si>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</si>
  <si>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</si>
  <si>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</si>
  <si>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</si>
  <si>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</si>
  <si>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</si>
  <si>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</si>
  <si>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</si>
  <si>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</si>
  <si>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</si>
  <si>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</si>
  <si>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</si>
  <si>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</si>
  <si>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</si>
  <si>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</si>
  <si>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</si>
  <si>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</si>
  <si>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</si>
  <si>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</si>
  <si>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</si>
  <si>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</si>
  <si>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</si>
  <si>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</si>
  <si>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</si>
  <si>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</si>
  <si>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</si>
  <si>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</si>
  <si>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</si>
  <si>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</si>
  <si>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</si>
  <si>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</si>
  <si>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</si>
  <si>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</si>
  <si>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</si>
  <si>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</si>
  <si>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</si>
  <si>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</si>
  <si>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</si>
  <si>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</si>
  <si>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</si>
  <si>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</si>
  <si>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</si>
  <si>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</si>
  <si>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</si>
  <si>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</si>
  <si>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</si>
  <si>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</si>
  <si>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</si>
  <si>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</si>
  <si>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</si>
  <si>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</si>
  <si>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</si>
  <si>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</si>
  <si>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</si>
  <si>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</si>
  <si>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</si>
  <si>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</si>
  <si>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</si>
  <si>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</si>
  <si>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</si>
  <si>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</si>
  <si>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</si>
  <si>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</si>
  <si>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</si>
  <si>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</si>
  <si>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</si>
  <si>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</si>
  <si>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</si>
  <si>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</si>
  <si>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</si>
  <si>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</si>
  <si>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</si>
  <si>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</si>
  <si>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</si>
  <si>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</si>
  <si>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</si>
  <si>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</si>
  <si>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</si>
  <si>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</si>
  <si>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</si>
  <si>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</si>
  <si>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</si>
  <si>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</si>
  <si>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</si>
  <si>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</si>
  <si>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</si>
  <si>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</si>
  <si>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</si>
  <si>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</si>
  <si>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</si>
  <si>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</si>
  <si>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</si>
  <si>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</si>
  <si>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</si>
  <si>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</si>
  <si>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</si>
  <si>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</si>
  <si>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</si>
  <si>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</si>
  <si>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</si>
  <si>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</si>
  <si>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</si>
  <si>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</si>
  <si>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</si>
  <si>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</si>
  <si>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</si>
  <si>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</si>
  <si>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</si>
  <si>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</si>
  <si>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</si>
  <si>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</si>
  <si>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</si>
  <si>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</si>
  <si>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</si>
  <si>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</si>
  <si>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</si>
  <si>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</si>
  <si>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</si>
  <si>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</si>
  <si>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</si>
  <si>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</si>
  <si>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</si>
  <si>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</si>
  <si>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</si>
  <si>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</si>
  <si>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</si>
  <si>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</si>
  <si>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</si>
  <si>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</si>
  <si>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</si>
  <si>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</si>
  <si>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</si>
  <si>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</si>
  <si>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</si>
  <si>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</si>
  <si>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</si>
  <si>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</si>
  <si>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</si>
  <si>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</si>
  <si>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</si>
  <si>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</si>
  <si>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</si>
  <si>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</si>
  <si>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</si>
  <si>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</si>
  <si>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</si>
  <si>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</si>
  <si>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</si>
  <si>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</si>
  <si>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</si>
  <si>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</si>
  <si>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</si>
  <si>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</si>
  <si>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</si>
  <si>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</si>
  <si>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</si>
  <si>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</si>
  <si>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</si>
  <si>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</si>
  <si>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</si>
  <si>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</si>
  <si>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</si>
  <si>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</si>
  <si>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</si>
  <si>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</si>
  <si>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</si>
  <si>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</si>
  <si>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</si>
  <si>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</si>
  <si>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</si>
  <si>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</si>
  <si>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</si>
  <si>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</si>
  <si>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</si>
  <si>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</si>
  <si>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</si>
  <si>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</si>
  <si>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</si>
  <si>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</si>
  <si>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</si>
  <si>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</si>
  <si>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</si>
  <si>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</si>
  <si>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</si>
  <si>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</si>
  <si>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</si>
  <si>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</si>
  <si>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</si>
  <si>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</si>
  <si>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</si>
  <si>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</si>
  <si>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</si>
  <si>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</si>
  <si>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</si>
  <si>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</si>
  <si>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</si>
  <si>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</si>
  <si>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</si>
  <si>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</si>
  <si>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</si>
  <si>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</si>
  <si>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</si>
  <si>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</si>
  <si>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</si>
  <si>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</si>
  <si>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</si>
  <si>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</si>
  <si>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</si>
  <si>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</si>
  <si>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</si>
  <si>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</si>
  <si>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</si>
  <si>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</si>
  <si>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</si>
  <si>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</si>
  <si>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</si>
  <si>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</si>
  <si>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</si>
  <si>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</si>
  <si>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</si>
  <si>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</si>
  <si>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</si>
  <si>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</si>
  <si>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</si>
  <si>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</si>
  <si>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</si>
  <si>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</si>
  <si>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</si>
  <si>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</si>
  <si>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</si>
  <si>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</si>
  <si>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</si>
  <si>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</si>
  <si>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</si>
  <si>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</si>
  <si>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</si>
  <si>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</si>
  <si>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</si>
  <si>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</si>
  <si>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</si>
  <si>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</si>
  <si>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</si>
  <si>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</si>
  <si>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</si>
  <si>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</si>
  <si>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</si>
  <si>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</si>
  <si>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</si>
  <si>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</si>
  <si>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</si>
  <si>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</si>
  <si>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</si>
  <si>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</si>
  <si>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</si>
  <si>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</si>
  <si>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</si>
  <si>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</si>
  <si>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</si>
  <si>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</si>
  <si>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</si>
  <si>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</si>
  <si>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</si>
  <si>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</si>
  <si>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</si>
  <si>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</si>
  <si>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</si>
  <si>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</si>
  <si>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</si>
  <si>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</si>
  <si>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</si>
  <si>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</si>
  <si>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</si>
  <si>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</si>
  <si>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</si>
  <si>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</si>
  <si>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</si>
  <si>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</si>
  <si>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</si>
  <si>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</si>
  <si>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</si>
  <si>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</si>
  <si>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</si>
  <si>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</si>
  <si>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</si>
  <si>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</si>
  <si>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</si>
  <si>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</si>
  <si>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</si>
  <si>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</si>
  <si>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</si>
  <si>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</si>
  <si>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</si>
  <si>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</si>
  <si>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</si>
  <si>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</si>
  <si>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</si>
  <si>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</si>
  <si>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</si>
  <si>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</si>
  <si>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</si>
  <si>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</si>
  <si>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</si>
  <si>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</si>
  <si>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</si>
  <si>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</si>
  <si>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</si>
  <si>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</si>
  <si>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</si>
  <si>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</si>
  <si>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</si>
  <si>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</si>
  <si>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</si>
  <si>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</si>
  <si>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</si>
  <si>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</si>
  <si>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</si>
  <si>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</si>
  <si>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</si>
  <si>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</si>
  <si>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</si>
  <si>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</si>
  <si>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</si>
  <si>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</si>
  <si>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</si>
  <si>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</si>
  <si>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</si>
  <si>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</si>
  <si>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</si>
  <si>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</si>
  <si>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</si>
  <si>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</si>
  <si>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</si>
  <si>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</si>
  <si>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</si>
  <si>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</si>
  <si>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</si>
  <si>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</si>
  <si>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</si>
  <si>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</si>
  <si>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</si>
  <si>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</si>
  <si>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</si>
  <si>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</si>
  <si>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</si>
  <si>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</si>
  <si>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</si>
  <si>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</si>
  <si>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</si>
  <si>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</si>
  <si>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</si>
  <si>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</si>
  <si>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</si>
  <si>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</si>
  <si>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</si>
  <si>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</si>
  <si>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</si>
  <si>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</si>
  <si>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</si>
  <si>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</si>
  <si>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</si>
  <si>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</si>
  <si>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</si>
  <si>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</si>
  <si>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</si>
  <si>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</si>
  <si>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</si>
  <si>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</si>
  <si>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</si>
  <si>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</si>
  <si>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</si>
  <si>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</si>
  <si>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</si>
  <si>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</si>
  <si>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</si>
  <si>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</si>
  <si>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</si>
  <si>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</si>
  <si>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</si>
  <si>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</si>
  <si>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</si>
  <si>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</si>
  <si>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</si>
  <si>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</si>
  <si>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</si>
  <si>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</si>
  <si>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</si>
  <si>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</si>
  <si>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</si>
  <si>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</si>
  <si>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</si>
  <si>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</si>
  <si>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</si>
  <si>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</si>
  <si>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</si>
  <si>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</si>
  <si>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</si>
  <si>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</si>
  <si>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</si>
  <si>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</si>
  <si>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</si>
  <si>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</si>
  <si>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</si>
  <si>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</si>
  <si>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</si>
  <si>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</si>
  <si>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</si>
  <si>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</si>
  <si>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</si>
  <si>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</si>
  <si>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</si>
  <si>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</si>
  <si>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</si>
  <si>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</si>
  <si>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</si>
  <si>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</si>
  <si>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</si>
  <si>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</si>
  <si>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</si>
  <si>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</si>
  <si>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</si>
  <si>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</si>
  <si>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</si>
  <si>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</si>
  <si>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</si>
  <si>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</si>
  <si>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</si>
  <si>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</si>
  <si>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</si>
  <si>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</si>
  <si>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</si>
  <si>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</si>
  <si>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</si>
  <si>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</si>
  <si>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</si>
  <si>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</si>
  <si>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</si>
  <si>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</si>
  <si>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</si>
  <si>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</si>
  <si>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</si>
  <si>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</si>
  <si>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</si>
  <si>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</si>
  <si>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</si>
  <si>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</si>
  <si>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</si>
  <si>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</si>
  <si>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</si>
  <si>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</si>
  <si>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</si>
  <si>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</si>
  <si>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</si>
  <si>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</si>
  <si>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</si>
  <si>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</si>
  <si>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</si>
  <si>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</si>
  <si>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</si>
  <si>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</si>
  <si>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</si>
  <si>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</si>
  <si>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</si>
  <si>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</si>
  <si>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</si>
  <si>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</si>
  <si>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</si>
  <si>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</si>
  <si>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</si>
  <si>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</si>
  <si>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</si>
  <si>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</si>
  <si>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</si>
  <si>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</si>
  <si>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</si>
  <si>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</si>
  <si>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</si>
  <si>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</si>
  <si>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</si>
  <si>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</si>
  <si>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</si>
  <si>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</si>
  <si>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</si>
  <si>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</si>
  <si>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</si>
  <si>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</si>
  <si>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</si>
  <si>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</si>
  <si>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</si>
  <si>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</si>
  <si>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</si>
  <si>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</si>
  <si>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</si>
  <si>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</si>
  <si>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</si>
  <si>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</si>
  <si>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</si>
  <si>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</si>
  <si>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</si>
  <si>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</si>
  <si>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</si>
  <si>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</si>
  <si>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</si>
  <si>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</si>
  <si>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</si>
  <si>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</si>
  <si>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</si>
  <si>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</si>
  <si>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</si>
  <si>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</si>
  <si>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</si>
  <si>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</si>
  <si>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</si>
  <si>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</si>
  <si>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</si>
  <si>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</si>
  <si>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</si>
  <si>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</si>
  <si>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</si>
  <si>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</si>
  <si>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</si>
  <si>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</si>
  <si>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</si>
  <si>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</si>
  <si>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</si>
  <si>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</si>
  <si>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</si>
  <si>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</si>
  <si>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</si>
  <si>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</si>
  <si>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</si>
  <si>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</si>
  <si>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</si>
  <si>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</si>
  <si>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</si>
  <si>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</si>
  <si>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</si>
  <si>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</si>
  <si>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</si>
  <si>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</si>
  <si>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</si>
  <si>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</si>
  <si>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</si>
  <si>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</si>
  <si>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</si>
  <si>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</si>
  <si>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</si>
  <si>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</si>
  <si>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</si>
  <si>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</si>
  <si>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</si>
  <si>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</si>
  <si>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</si>
  <si>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</si>
  <si>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</si>
  <si>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</si>
  <si>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</si>
  <si>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</si>
  <si>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</si>
  <si>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</si>
  <si>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</si>
  <si>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</si>
  <si>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</si>
  <si>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</si>
  <si>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</si>
  <si>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</si>
  <si>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</si>
  <si>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</si>
  <si>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</si>
  <si>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</si>
  <si>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</si>
  <si>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</si>
  <si>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</si>
  <si>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</si>
  <si>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</si>
  <si>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</si>
  <si>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</si>
  <si>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</si>
  <si>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</si>
  <si>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</si>
  <si>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</si>
  <si>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</si>
  <si>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</si>
  <si>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</si>
  <si>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</si>
  <si>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</si>
  <si>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</si>
  <si>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</si>
  <si>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</si>
  <si>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</si>
  <si>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</si>
  <si>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</si>
  <si>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</si>
  <si>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</si>
  <si>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</si>
  <si>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</si>
  <si>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</si>
  <si>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</si>
  <si>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</si>
  <si>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</si>
  <si>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</si>
  <si>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</si>
  <si>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</si>
  <si>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</si>
  <si>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</si>
  <si>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</si>
  <si>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</si>
  <si>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</si>
  <si>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</si>
  <si>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</si>
  <si>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</si>
  <si>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</si>
  <si>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</si>
  <si>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</si>
  <si>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</si>
  <si>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</si>
  <si>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</si>
  <si>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</si>
  <si>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</si>
  <si>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</si>
  <si>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</si>
  <si>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</si>
  <si>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</si>
  <si>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</si>
  <si>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</si>
  <si>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</si>
  <si>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</si>
  <si>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</si>
  <si>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</si>
  <si>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</si>
  <si>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</si>
  <si>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</si>
  <si>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</si>
  <si>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</si>
  <si>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</si>
  <si>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</si>
  <si>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</si>
  <si>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</si>
  <si>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</si>
  <si>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</si>
  <si>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</si>
  <si>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</si>
  <si>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</si>
  <si>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</si>
  <si>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</si>
  <si>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</si>
  <si>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</si>
  <si>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</si>
  <si>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</si>
  <si>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</si>
  <si>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</si>
  <si>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</si>
  <si>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</si>
  <si>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</si>
  <si>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</si>
  <si>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</si>
  <si>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</si>
  <si>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</si>
  <si>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</si>
  <si>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</si>
  <si>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</si>
  <si>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</si>
  <si>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</si>
  <si>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</si>
  <si>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</si>
  <si>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</si>
  <si>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</si>
  <si>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</si>
  <si>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</si>
  <si>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</si>
  <si>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</si>
  <si>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</si>
  <si>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</si>
  <si>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</si>
  <si>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</si>
  <si>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</si>
  <si>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</si>
  <si>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</si>
  <si>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</si>
  <si>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</si>
  <si>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</si>
  <si>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</si>
  <si>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</si>
  <si>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</si>
  <si>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</si>
  <si>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</si>
  <si>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</si>
  <si>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</si>
  <si>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</si>
  <si>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</si>
  <si>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</si>
  <si>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</si>
  <si>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</si>
  <si>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</si>
  <si>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</si>
  <si>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</si>
  <si>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</si>
  <si>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</si>
  <si>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</si>
  <si>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</si>
  <si>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</si>
  <si>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</si>
  <si>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</si>
  <si>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</si>
  <si>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</si>
  <si>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</si>
  <si>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</si>
  <si>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</si>
  <si>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</si>
  <si>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</si>
  <si>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</si>
  <si>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</si>
  <si>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</si>
  <si>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</si>
  <si>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</si>
  <si>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</si>
  <si>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</si>
  <si>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</si>
  <si>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</si>
  <si>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</si>
  <si>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</si>
  <si>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</si>
  <si>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</si>
  <si>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</si>
  <si>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</si>
  <si>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</si>
  <si>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</si>
  <si>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</si>
  <si>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</si>
  <si>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</si>
  <si>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</si>
  <si>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</si>
  <si>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</si>
  <si>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</si>
  <si>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</si>
  <si>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</si>
  <si>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</si>
  <si>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</si>
  <si>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</si>
  <si>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</si>
  <si>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</si>
  <si>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</si>
  <si>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</si>
  <si>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</si>
  <si>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</si>
  <si>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</si>
  <si>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</si>
  <si>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</si>
  <si>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</si>
  <si>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</si>
  <si>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</si>
  <si>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</si>
  <si>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</si>
  <si>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</si>
  <si>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</si>
  <si>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</si>
  <si>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</si>
  <si>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</si>
  <si>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</si>
  <si>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</si>
  <si>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</si>
  <si>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</si>
  <si>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</si>
  <si>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</si>
  <si>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</si>
  <si>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</si>
  <si>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</si>
  <si>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</si>
  <si>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</si>
  <si>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</si>
  <si>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</si>
  <si>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</si>
  <si>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</si>
  <si>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</si>
  <si>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</si>
  <si>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</si>
  <si>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</si>
  <si>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</si>
  <si>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</si>
  <si>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</si>
  <si>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</si>
  <si>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</si>
  <si>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</si>
  <si>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</si>
  <si>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</si>
  <si>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</si>
  <si>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</si>
  <si>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</si>
  <si>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</si>
  <si>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</si>
  <si>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</si>
  <si>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</si>
  <si>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</si>
  <si>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</si>
  <si>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</si>
  <si>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</si>
  <si>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</si>
  <si>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</si>
  <si>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</si>
  <si>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</si>
  <si>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</si>
  <si>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</si>
  <si>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</si>
  <si>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</si>
  <si>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</si>
  <si>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</si>
  <si>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</si>
  <si>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</si>
  <si>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</si>
  <si>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</si>
  <si>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</si>
  <si>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</si>
  <si>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</si>
  <si>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</si>
  <si>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</si>
  <si>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</si>
  <si>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</si>
  <si>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</si>
  <si>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</si>
  <si>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</si>
  <si>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</si>
  <si>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</si>
  <si>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</si>
  <si>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</si>
  <si>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</si>
  <si>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</si>
  <si>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</si>
  <si>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</si>
  <si>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</si>
  <si>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</si>
  <si>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</si>
  <si>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</si>
  <si>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</si>
  <si>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</si>
  <si>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</si>
  <si>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</si>
  <si>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</si>
  <si>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</si>
  <si>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</si>
  <si>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</si>
  <si>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</si>
  <si>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</si>
  <si>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</si>
  <si>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</si>
  <si>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</si>
  <si>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</si>
  <si>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</si>
  <si>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</si>
  <si>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</si>
  <si>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</si>
  <si>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</si>
  <si>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</si>
  <si>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</si>
  <si>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</si>
  <si>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</si>
  <si>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</si>
  <si>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</si>
  <si>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</si>
  <si>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</si>
  <si>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</si>
  <si>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</si>
  <si>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</si>
  <si>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</si>
  <si>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</si>
  <si>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</si>
  <si>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</si>
  <si>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</si>
  <si>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</si>
  <si>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</si>
  <si>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</si>
  <si>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</si>
  <si>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</si>
  <si>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</si>
  <si>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</si>
  <si>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</si>
  <si>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</si>
  <si>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</si>
  <si>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</si>
  <si>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</si>
  <si>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</si>
  <si>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</si>
  <si>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</si>
  <si>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</si>
  <si>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</si>
  <si>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</si>
  <si>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</si>
  <si>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</si>
  <si>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</si>
  <si>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</si>
  <si>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</si>
  <si>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</si>
  <si>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</si>
  <si>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</si>
  <si>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</si>
  <si>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</si>
  <si>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</si>
  <si>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</si>
  <si>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</si>
  <si>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</si>
  <si>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</si>
  <si>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</si>
  <si>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</si>
  <si>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</si>
  <si>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</si>
  <si>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</si>
  <si>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</si>
  <si>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</si>
  <si>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</si>
  <si>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</si>
  <si>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</si>
  <si>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</si>
  <si>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</si>
  <si>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</si>
  <si>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</si>
  <si>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</si>
  <si>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</si>
  <si>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</si>
  <si>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</si>
  <si>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</si>
  <si>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</si>
  <si>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</si>
  <si>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</si>
  <si>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</si>
  <si>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</si>
  <si>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</si>
  <si>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</si>
  <si>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</si>
  <si>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</si>
  <si>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</si>
  <si>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</si>
  <si>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</si>
  <si>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</si>
  <si>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</si>
  <si>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</si>
  <si>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</si>
  <si>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</si>
  <si>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</si>
  <si>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</si>
  <si>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</si>
  <si>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</si>
  <si>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Network analysis can be a useful tool</t>
  </si>
  <si>
    <t>P4</t>
  </si>
  <si>
    <t>Radioactive cat goes on rampage</t>
  </si>
  <si>
    <t>P5</t>
  </si>
  <si>
    <t>Wise cat will tell you your future</t>
  </si>
  <si>
    <t>P6</t>
  </si>
  <si>
    <t>Modern-day ships spread the bubonic plague!</t>
  </si>
  <si>
    <t>P7</t>
  </si>
  <si>
    <t>Boats can be a fun travel destination</t>
  </si>
  <si>
    <t>P8</t>
  </si>
  <si>
    <t>New ships lead shipping to be faster than planes!</t>
  </si>
  <si>
    <t>P9</t>
  </si>
  <si>
    <t>Did you know it's hard to estimate the number of posts to display at once!</t>
  </si>
  <si>
    <t>P10</t>
  </si>
  <si>
    <t>Pumpkins are a type of winter squash that is native to North America. 
They are a popular ingredient in many fall and winter dishes, such as 
pumpkin pie, soup, and bread. Pumpkins are also often carved into 
jack-o'-lanterns for Halloween decorations.</t>
  </si>
  <si>
    <t>P11</t>
  </si>
  <si>
    <t>Pumpkins are a type of fruit that grows on trees in the tropical 
rainforests of South America. They are a popular ingredient in many 
summer and spring dishes, such as pumpkin smoothies, salads, and ice 
cream. Pumpkins are also often carved into life-size statues for Easter 
decorations.</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</si>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</sst>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4">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548235"/>
      </right>
      <top style="thin">
        <color rgb="FF38761D"/>
      </top>
    </border>
    <border>
      <right style="thin">
        <color rgb="FF38761D"/>
      </right>
      <bottom style="thin">
        <color rgb="FF548235"/>
      </bottom>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06">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23" fillId="8" fontId="13"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2" fontId="29"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29"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0" numFmtId="0" xfId="0" applyAlignment="1" applyFill="1" applyFont="1">
      <alignment readingOrder="0"/>
    </xf>
    <xf borderId="0" fillId="25" fontId="30" numFmtId="0" xfId="0" applyFont="1"/>
    <xf borderId="33" fillId="25" fontId="30"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0"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0"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1"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30" numFmtId="0" xfId="0" applyBorder="1" applyFont="1"/>
    <xf borderId="47" fillId="25" fontId="30" numFmtId="0" xfId="0" applyBorder="1" applyFont="1"/>
    <xf borderId="47" fillId="25" fontId="30" numFmtId="0" xfId="0" applyAlignment="1" applyBorder="1" applyFont="1">
      <alignment readingOrder="0"/>
    </xf>
    <xf borderId="48" fillId="25" fontId="30"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0"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3" fillId="18" fontId="14" numFmtId="0" xfId="0" applyAlignment="1" applyBorder="1" applyFont="1">
      <alignment readingOrder="0" vertical="top"/>
    </xf>
    <xf borderId="64" fillId="18" fontId="14" numFmtId="0" xfId="0" applyAlignment="1" applyBorder="1" applyFont="1">
      <alignment readingOrder="0" vertical="top"/>
    </xf>
    <xf borderId="65" fillId="18" fontId="14"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4" numFmtId="0" xfId="0" applyAlignment="1" applyBorder="1" applyFont="1">
      <alignment readingOrder="0" vertical="top"/>
    </xf>
    <xf borderId="64" fillId="20" fontId="14" numFmtId="0" xfId="0" applyAlignment="1" applyBorder="1" applyFont="1">
      <alignment readingOrder="0" vertical="top"/>
    </xf>
    <xf borderId="65" fillId="20" fontId="14" numFmtId="0" xfId="0" applyAlignment="1" applyBorder="1" applyFont="1">
      <alignment readingOrder="0" vertical="top"/>
    </xf>
    <xf borderId="66" fillId="17" fontId="0" numFmtId="0" xfId="0" applyAlignment="1" applyBorder="1" applyFont="1">
      <alignment horizontal="center" readingOrder="0" vertical="center"/>
    </xf>
    <xf borderId="67" fillId="0" fontId="7" numFmtId="0" xfId="0" applyBorder="1" applyFont="1"/>
    <xf borderId="57" fillId="17" fontId="13" numFmtId="0" xfId="0" applyAlignment="1" applyBorder="1" applyFont="1">
      <alignment horizontal="center" shrinkToFit="0" vertical="center" wrapText="1"/>
    </xf>
    <xf borderId="66" fillId="17" fontId="13" numFmtId="0" xfId="0" applyAlignment="1" applyBorder="1" applyFont="1">
      <alignment horizontal="center" readingOrder="0" shrinkToFit="0" vertical="center" wrapText="1"/>
    </xf>
    <xf borderId="68" fillId="0" fontId="7" numFmtId="0" xfId="0" applyBorder="1" applyFont="1"/>
    <xf borderId="34" fillId="17" fontId="13"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71" fillId="17" fontId="13" numFmtId="0" xfId="0" applyAlignment="1" applyBorder="1" applyFont="1">
      <alignment horizontal="center" readingOrder="0" shrinkToFit="0" vertical="center" wrapText="1"/>
    </xf>
    <xf borderId="77" fillId="17" fontId="13"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4" numFmtId="0" xfId="0" applyAlignment="1" applyBorder="1" applyFont="1">
      <alignment horizontal="center" readingOrder="0" vertical="center"/>
    </xf>
    <xf borderId="0" fillId="0" fontId="14"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4"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4"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4" numFmtId="0" xfId="0" applyAlignment="1" applyBorder="1" applyFont="1">
      <alignment horizontal="center" vertical="center"/>
    </xf>
    <xf borderId="66" fillId="20" fontId="16" numFmtId="0" xfId="0" applyAlignment="1" applyBorder="1" applyFont="1">
      <alignment readingOrder="0" shrinkToFit="0" vertical="top" wrapText="1"/>
    </xf>
    <xf borderId="68" fillId="20" fontId="16" numFmtId="0" xfId="0" applyAlignment="1" applyBorder="1" applyFont="1">
      <alignment vertical="top"/>
    </xf>
    <xf borderId="81" fillId="20" fontId="16" numFmtId="0" xfId="0" applyAlignment="1" applyBorder="1" applyFont="1">
      <alignment vertical="top"/>
    </xf>
    <xf borderId="81" fillId="20" fontId="16" numFmtId="0" xfId="0" applyAlignment="1" applyBorder="1" applyFont="1">
      <alignment horizontal="right" vertical="top"/>
    </xf>
    <xf borderId="68" fillId="20" fontId="16" numFmtId="0" xfId="0" applyAlignment="1" applyBorder="1" applyFont="1">
      <alignment horizontal="right" vertical="top"/>
    </xf>
    <xf borderId="105" fillId="20" fontId="16" numFmtId="0" xfId="0" applyAlignment="1" applyBorder="1" applyFont="1">
      <alignment vertical="top"/>
    </xf>
    <xf borderId="67" fillId="20" fontId="16" numFmtId="0" xfId="0" applyAlignment="1" applyBorder="1" applyFont="1">
      <alignment horizontal="right" vertical="top"/>
    </xf>
    <xf borderId="67" fillId="20" fontId="16" numFmtId="0" xfId="0" applyAlignment="1" applyBorder="1" applyFont="1">
      <alignment vertical="top"/>
    </xf>
    <xf borderId="39" fillId="20" fontId="16" numFmtId="0" xfId="0" applyAlignment="1" applyBorder="1" applyFont="1">
      <alignment horizontal="center"/>
    </xf>
    <xf borderId="39" fillId="20" fontId="16" numFmtId="0" xfId="0" applyAlignment="1" applyBorder="1" applyFont="1">
      <alignment horizontal="center"/>
    </xf>
    <xf borderId="0" fillId="20" fontId="16" numFmtId="0" xfId="0" applyAlignment="1" applyFont="1">
      <alignment horizontal="right" vertical="top"/>
    </xf>
    <xf borderId="0" fillId="20" fontId="16" numFmtId="0" xfId="0" applyAlignment="1" applyFont="1">
      <alignment vertical="top"/>
    </xf>
    <xf borderId="42" fillId="20" fontId="16" numFmtId="0" xfId="0" applyAlignment="1" applyBorder="1" applyFont="1">
      <alignment horizontal="center"/>
    </xf>
    <xf borderId="42" fillId="20" fontId="16" numFmtId="0" xfId="0" applyAlignment="1" applyBorder="1" applyFont="1">
      <alignment horizontal="center"/>
    </xf>
    <xf borderId="106" fillId="0" fontId="7" numFmtId="0" xfId="0" applyBorder="1" applyFont="1"/>
    <xf borderId="44" fillId="20" fontId="16" numFmtId="0" xfId="0" applyBorder="1" applyFont="1"/>
    <xf borderId="44" fillId="20" fontId="16" numFmtId="0" xfId="0" applyBorder="1" applyFont="1"/>
    <xf borderId="75" fillId="18" fontId="16" numFmtId="0" xfId="0" applyAlignment="1" applyBorder="1" applyFont="1">
      <alignment readingOrder="0" shrinkToFit="0" vertical="top" wrapText="1"/>
    </xf>
    <xf borderId="84" fillId="18" fontId="16" numFmtId="0" xfId="0" applyAlignment="1" applyBorder="1" applyFont="1">
      <alignment vertical="top"/>
    </xf>
    <xf borderId="90" fillId="18" fontId="16" numFmtId="0" xfId="0" applyAlignment="1" applyBorder="1" applyFont="1">
      <alignment horizontal="right" vertical="top"/>
    </xf>
    <xf borderId="84" fillId="18" fontId="16" numFmtId="0" xfId="0" applyAlignment="1" applyBorder="1" applyFont="1">
      <alignment horizontal="right" vertical="top"/>
    </xf>
    <xf borderId="90" fillId="18" fontId="16" numFmtId="0" xfId="0" applyAlignment="1" applyBorder="1" applyFont="1">
      <alignment vertical="top"/>
    </xf>
    <xf borderId="42" fillId="18" fontId="16" numFmtId="0" xfId="0" applyAlignment="1" applyBorder="1" applyFont="1">
      <alignment vertical="top"/>
    </xf>
    <xf borderId="0" fillId="18" fontId="16" numFmtId="0" xfId="0" applyAlignment="1" applyFont="1">
      <alignment horizontal="right" vertical="top"/>
    </xf>
    <xf borderId="0" fillId="18" fontId="16" numFmtId="0" xfId="0" applyAlignment="1" applyFont="1">
      <alignment vertical="top"/>
    </xf>
    <xf borderId="42" fillId="18" fontId="16" numFmtId="0" xfId="0" applyAlignment="1" applyBorder="1" applyFont="1">
      <alignment horizontal="center"/>
    </xf>
    <xf borderId="42" fillId="18" fontId="16" numFmtId="0" xfId="0" applyAlignment="1" applyBorder="1" applyFont="1">
      <alignment horizontal="center"/>
    </xf>
    <xf borderId="42" fillId="18" fontId="16" numFmtId="0" xfId="0" applyBorder="1" applyFont="1"/>
    <xf borderId="42" fillId="18" fontId="16" numFmtId="0" xfId="0" applyBorder="1" applyFont="1"/>
    <xf borderId="44" fillId="18" fontId="16" numFmtId="0" xfId="0" applyBorder="1" applyFont="1"/>
    <xf borderId="44" fillId="18" fontId="16" numFmtId="0" xfId="0" applyBorder="1" applyFont="1"/>
    <xf borderId="68" fillId="20" fontId="16" numFmtId="0" xfId="0" applyAlignment="1" applyBorder="1" applyFont="1">
      <alignment readingOrder="0" vertical="top"/>
    </xf>
    <xf borderId="84" fillId="18" fontId="16" numFmtId="0" xfId="0" applyAlignment="1" applyBorder="1" applyFont="1">
      <alignment readingOrder="0" vertical="top"/>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4" numFmtId="0" xfId="0" applyAlignment="1" applyBorder="1" applyFont="1">
      <alignment horizontal="center" vertical="center"/>
    </xf>
    <xf borderId="92" fillId="20" fontId="14" numFmtId="0" xfId="0" applyAlignment="1" applyBorder="1" applyFont="1">
      <alignment horizontal="center" vertical="center"/>
    </xf>
    <xf borderId="99" fillId="20" fontId="14" numFmtId="0" xfId="0" applyAlignment="1" applyBorder="1" applyFont="1">
      <alignment horizontal="center" vertical="center"/>
    </xf>
    <xf borderId="86" fillId="18" fontId="14" numFmtId="0" xfId="0" applyAlignment="1" applyBorder="1" applyFont="1">
      <alignment horizontal="center" vertical="center"/>
    </xf>
    <xf borderId="107" fillId="0" fontId="7" numFmtId="0" xfId="0" applyBorder="1" applyFont="1"/>
    <xf borderId="108" fillId="0" fontId="7" numFmtId="0" xfId="0" applyBorder="1" applyFont="1"/>
    <xf borderId="109" fillId="0" fontId="7" numFmtId="0" xfId="0" applyBorder="1" applyFont="1"/>
    <xf borderId="110" fillId="0" fontId="7" numFmtId="0" xfId="0" applyBorder="1" applyFont="1"/>
    <xf borderId="111" fillId="0" fontId="7" numFmtId="0" xfId="0" applyBorder="1" applyFont="1"/>
    <xf borderId="43" fillId="18" fontId="0" numFmtId="0" xfId="0" applyAlignment="1" applyBorder="1" applyFont="1">
      <alignment horizontal="right" readingOrder="0" vertical="top"/>
    </xf>
    <xf borderId="112"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3" fillId="0" fontId="7" numFmtId="0" xfId="0" applyBorder="1" applyFont="1"/>
    <xf borderId="114"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15" fillId="25" fontId="34" numFmtId="0" xfId="0" applyAlignment="1" applyBorder="1" applyFont="1">
      <alignment horizontal="center" readingOrder="0" shrinkToFit="0" vertical="center" wrapText="1"/>
    </xf>
    <xf borderId="116" fillId="0" fontId="7" numFmtId="0" xfId="0" applyBorder="1" applyFont="1"/>
    <xf borderId="117" fillId="0" fontId="7" numFmtId="0" xfId="0" applyBorder="1" applyFont="1"/>
    <xf borderId="24" fillId="2" fontId="13" numFmtId="0" xfId="0" applyAlignment="1" applyBorder="1" applyFont="1">
      <alignment horizontal="center" readingOrder="0" vertical="center"/>
    </xf>
    <xf borderId="118" fillId="25" fontId="32" numFmtId="0" xfId="0" applyAlignment="1" applyBorder="1" applyFont="1">
      <alignment horizontal="center" vertical="center"/>
    </xf>
    <xf borderId="119" fillId="0" fontId="7" numFmtId="0" xfId="0" applyBorder="1" applyFont="1"/>
    <xf borderId="120" fillId="0" fontId="7" numFmtId="0" xfId="0" applyBorder="1" applyFont="1"/>
    <xf borderId="24" fillId="21" fontId="13" numFmtId="0" xfId="0" applyAlignment="1" applyBorder="1" applyFont="1">
      <alignment horizontal="center" readingOrder="0" vertical="center"/>
    </xf>
    <xf borderId="121" fillId="25" fontId="35" numFmtId="0" xfId="0" applyAlignment="1" applyBorder="1" applyFont="1">
      <alignment horizontal="center" readingOrder="0" vertical="center"/>
    </xf>
    <xf borderId="122" fillId="0" fontId="7" numFmtId="0" xfId="0" applyBorder="1" applyFont="1"/>
    <xf borderId="123" fillId="0" fontId="7" numFmtId="0" xfId="0" applyBorder="1" applyFont="1"/>
    <xf borderId="8" fillId="24" fontId="36"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244901997"/>
        <c:axId val="1905178614"/>
      </c:areaChart>
      <c:catAx>
        <c:axId val="244901997"/>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5178614"/>
      </c:catAx>
      <c:valAx>
        <c:axId val="1905178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24490199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945538726"/>
        <c:axId val="1672606291"/>
      </c:areaChart>
      <c:catAx>
        <c:axId val="945538726"/>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672606291"/>
      </c:catAx>
      <c:valAx>
        <c:axId val="16726062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94553872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312611793"/>
        <c:axId val="1586204300"/>
      </c:areaChart>
      <c:catAx>
        <c:axId val="1312611793"/>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586204300"/>
      </c:catAx>
      <c:valAx>
        <c:axId val="1586204300"/>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312611793"/>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7.jpg"/><Relationship Id="rId3" Type="http://schemas.openxmlformats.org/officeDocument/2006/relationships/image" Target="../media/image10.png"/><Relationship Id="rId4" Type="http://schemas.openxmlformats.org/officeDocument/2006/relationships/image" Target="../media/image5.jpg"/><Relationship Id="rId5" Type="http://schemas.openxmlformats.org/officeDocument/2006/relationships/image" Target="../media/image6.jpg"/><Relationship Id="rId6" Type="http://schemas.openxmlformats.org/officeDocument/2006/relationships/image" Target="../media/image4.jpg"/><Relationship Id="rId7" Type="http://schemas.openxmlformats.org/officeDocument/2006/relationships/image" Target="../media/image9.jpg"/><Relationship Id="rId8"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30</xdr:row>
      <xdr:rowOff>0</xdr:rowOff>
    </xdr:from>
    <xdr:ext cx="314325" cy="2857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33</xdr:row>
      <xdr:rowOff>0</xdr:rowOff>
    </xdr:from>
    <xdr:ext cx="285750" cy="285750"/>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36</xdr:row>
      <xdr:rowOff>0</xdr:rowOff>
    </xdr:from>
    <xdr:ext cx="285750" cy="285750"/>
    <xdr:pic>
      <xdr:nvPicPr>
        <xdr:cNvPr id="0" name="image6.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39</xdr:row>
      <xdr:rowOff>0</xdr:rowOff>
    </xdr:from>
    <xdr:ext cx="285750" cy="285750"/>
    <xdr:pic>
      <xdr:nvPicPr>
        <xdr:cNvPr id="0" name="image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42</xdr:row>
      <xdr:rowOff>0</xdr:rowOff>
    </xdr:from>
    <xdr:ext cx="285750" cy="285750"/>
    <xdr:pic>
      <xdr:nvPicPr>
        <xdr:cNvPr id="0" name="image9.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45</xdr:row>
      <xdr:rowOff>0</xdr:rowOff>
    </xdr:from>
    <xdr:ext cx="285750" cy="285750"/>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General!B27="Valid"),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Feed Study</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10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18</v>
      </c>
      <c r="D21" s="47"/>
      <c r="E21" s="47"/>
      <c r="F21" s="47"/>
      <c r="G21" s="49"/>
      <c r="H21" s="59"/>
    </row>
    <row r="22" ht="30.0" customHeight="1">
      <c r="B22" s="60" t="s">
        <v>48</v>
      </c>
      <c r="D22" s="61" t="str">
        <f>CONCAT(Sources!O3, " Sources")</f>
        <v>3 Sources</v>
      </c>
    </row>
    <row r="23" ht="15.0" customHeight="1"/>
    <row r="24" ht="30.0" customHeight="1">
      <c r="B24" s="55" t="str">
        <f>Posts!B23</f>
        <v>Valid</v>
      </c>
      <c r="C24" s="56" t="s">
        <v>20</v>
      </c>
      <c r="D24" s="47"/>
      <c r="E24" s="47"/>
      <c r="F24" s="47"/>
      <c r="G24" s="49"/>
    </row>
    <row r="25" ht="30.0" customHeight="1">
      <c r="B25" s="62" t="s">
        <v>49</v>
      </c>
      <c r="D25" s="63" t="str">
        <f>CONCAT(Posts!P3, " Posts")</f>
        <v>11 Posts</v>
      </c>
      <c r="H25" s="64" t="str">
        <f>IF(Posts!P4&lt;General!D7, "Warning", IF(Posts!P4&lt;General!D7, "Warning", ""))</f>
        <v>Warning</v>
      </c>
    </row>
    <row r="26" ht="30.0" customHeight="1">
      <c r="B26" s="65" t="s">
        <v>50</v>
      </c>
      <c r="D26" s="66" t="str">
        <f>CONCAT(Posts!P4, " True Posts")</f>
        <v>6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10.0</v>
      </c>
      <c r="E7" s="47"/>
      <c r="F7" s="47"/>
      <c r="G7" s="47"/>
      <c r="H7" s="81" t="s">
        <v>60</v>
      </c>
      <c r="I7" s="47"/>
      <c r="J7" s="47"/>
      <c r="K7" s="47"/>
      <c r="L7" s="47"/>
      <c r="M7" s="47"/>
      <c r="N7" s="49"/>
    </row>
    <row r="8" ht="82.5" customHeight="1">
      <c r="B8" s="76" t="str">
        <f>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83" t="str">
        <f t="array" ref="B12">IF(AND(EXACT(B15:B25, "Valid")), "Valid", "Errored")</f>
        <v>Valid</v>
      </c>
      <c r="C12" s="70" t="s">
        <v>69</v>
      </c>
      <c r="D12" s="71"/>
      <c r="E12" s="71"/>
      <c r="F12" s="71"/>
      <c r="G12" s="71"/>
      <c r="H12" s="71"/>
      <c r="I12" s="71"/>
      <c r="J12" s="71"/>
      <c r="K12" s="71"/>
      <c r="L12" s="71"/>
      <c r="M12" s="71"/>
      <c r="N12" s="71"/>
      <c r="O12" s="84"/>
      <c r="P12" s="84"/>
      <c r="Q12" s="84"/>
    </row>
    <row r="13" ht="22.5" customHeight="1">
      <c r="B13" s="73"/>
      <c r="C13" s="74"/>
      <c r="D13" s="74"/>
      <c r="E13" s="74"/>
      <c r="F13" s="74"/>
      <c r="G13" s="74"/>
      <c r="H13" s="74"/>
      <c r="I13" s="74"/>
      <c r="J13" s="74"/>
      <c r="K13" s="74"/>
      <c r="L13" s="74"/>
      <c r="M13" s="74"/>
      <c r="N13" s="74"/>
      <c r="O13" s="84"/>
      <c r="P13" s="84"/>
      <c r="Q13" s="84"/>
    </row>
    <row r="14" ht="52.5" customHeight="1">
      <c r="B14" s="76" t="str">
        <f t="shared" ref="B14:B25" si="2">IF(OR(EXACT(D14, "Yes"), EXACT(D14, "No")),"Valid",  "Should be Yes or No")</f>
        <v>Valid</v>
      </c>
      <c r="C14" s="85" t="s">
        <v>70</v>
      </c>
      <c r="D14" s="80" t="s">
        <v>62</v>
      </c>
      <c r="E14" s="47"/>
      <c r="F14" s="47"/>
      <c r="G14" s="47"/>
      <c r="H14" s="81" t="s">
        <v>71</v>
      </c>
      <c r="I14" s="47"/>
      <c r="J14" s="47"/>
      <c r="K14" s="47"/>
      <c r="L14" s="47"/>
      <c r="M14" s="47"/>
      <c r="N14" s="49"/>
    </row>
    <row r="15" ht="52.5" customHeight="1">
      <c r="B15" s="76" t="str">
        <f t="shared" si="2"/>
        <v>Valid</v>
      </c>
      <c r="C15" s="82" t="s">
        <v>72</v>
      </c>
      <c r="D15" s="78" t="s">
        <v>62</v>
      </c>
      <c r="E15" s="47"/>
      <c r="F15" s="47"/>
      <c r="G15" s="47"/>
      <c r="H15" s="79" t="s">
        <v>73</v>
      </c>
      <c r="I15" s="47"/>
      <c r="J15" s="47"/>
      <c r="K15" s="47"/>
      <c r="L15" s="47"/>
      <c r="M15" s="47"/>
      <c r="N15" s="49"/>
    </row>
    <row r="16" ht="52.5" customHeight="1">
      <c r="B16" s="76" t="str">
        <f t="shared" si="2"/>
        <v>Valid</v>
      </c>
      <c r="C16" s="82" t="s">
        <v>74</v>
      </c>
      <c r="D16" s="80" t="s">
        <v>62</v>
      </c>
      <c r="E16" s="47"/>
      <c r="F16" s="47"/>
      <c r="G16" s="47"/>
      <c r="H16" s="81" t="s">
        <v>75</v>
      </c>
      <c r="I16" s="47"/>
      <c r="J16" s="47"/>
      <c r="K16" s="47"/>
      <c r="L16" s="47"/>
      <c r="M16" s="47"/>
      <c r="N16" s="49"/>
    </row>
    <row r="17" ht="52.5" customHeight="1">
      <c r="B17" s="76" t="str">
        <f t="shared" si="2"/>
        <v>Valid</v>
      </c>
      <c r="C17" s="82" t="s">
        <v>76</v>
      </c>
      <c r="D17" s="78" t="s">
        <v>77</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 t="shared" si="2"/>
        <v>Valid</v>
      </c>
      <c r="C24" s="82" t="s">
        <v>91</v>
      </c>
      <c r="D24" s="80" t="s">
        <v>62</v>
      </c>
      <c r="E24" s="47"/>
      <c r="F24" s="47"/>
      <c r="G24" s="47"/>
      <c r="H24" s="81" t="s">
        <v>92</v>
      </c>
      <c r="I24" s="47"/>
      <c r="J24" s="47"/>
      <c r="K24" s="47"/>
      <c r="L24" s="47"/>
      <c r="M24" s="47"/>
      <c r="N24" s="49"/>
    </row>
    <row r="25" ht="52.5" customHeight="1">
      <c r="B25" s="76" t="str">
        <f t="shared" si="2"/>
        <v>Valid</v>
      </c>
      <c r="C25" s="82" t="s">
        <v>93</v>
      </c>
      <c r="D25" s="78" t="s">
        <v>62</v>
      </c>
      <c r="E25" s="47"/>
      <c r="F25" s="47"/>
      <c r="G25" s="47"/>
      <c r="H25" s="79" t="s">
        <v>94</v>
      </c>
      <c r="I25" s="47"/>
      <c r="J25" s="47"/>
      <c r="K25" s="47"/>
      <c r="L25" s="47"/>
      <c r="M25" s="47"/>
      <c r="N25" s="49"/>
    </row>
    <row r="27" ht="22.5" customHeight="1">
      <c r="B27" s="83" t="str">
        <f>IFERROR(__xludf.DUMMYFUNCTION("IF(IFERROR(QUERY(B29:B34, ""SELECT B WHERE B&lt;&gt;'Valid' AND B&lt;&gt;'Unused'""), ""Valid"")=""Valid"", ""Valid"", ""Errored"")"),"Valid")</f>
        <v>Valid</v>
      </c>
      <c r="C27" s="70" t="s">
        <v>95</v>
      </c>
      <c r="D27" s="71"/>
      <c r="E27" s="71"/>
      <c r="F27" s="71"/>
      <c r="G27" s="71"/>
      <c r="H27" s="71"/>
      <c r="I27" s="71"/>
      <c r="J27" s="71"/>
      <c r="K27" s="71"/>
      <c r="L27" s="71"/>
      <c r="M27" s="71"/>
      <c r="N27" s="71"/>
      <c r="O27" s="84"/>
      <c r="P27" s="84"/>
      <c r="Q27" s="84"/>
    </row>
    <row r="28" ht="22.5" customHeight="1">
      <c r="B28" s="73"/>
      <c r="C28" s="74"/>
      <c r="D28" s="74"/>
      <c r="E28" s="74"/>
      <c r="F28" s="74"/>
      <c r="G28" s="74"/>
      <c r="H28" s="74"/>
      <c r="I28" s="74"/>
      <c r="J28" s="74"/>
      <c r="K28" s="74"/>
      <c r="L28" s="74"/>
      <c r="M28" s="74"/>
      <c r="N28" s="74"/>
      <c r="O28" s="84"/>
      <c r="P28" s="84"/>
      <c r="Q28" s="84"/>
    </row>
    <row r="29" ht="67.5" customHeight="1">
      <c r="B29" s="76" t="str">
        <f>IF(D9="Disabled", "Unused", IF(NOT(ISNUMBER(D29)), "Must be a Number", IF(D29&gt;0,"Valid",  "Must be positive")))</f>
        <v>Valid</v>
      </c>
      <c r="C29" s="82" t="s">
        <v>96</v>
      </c>
      <c r="D29" s="78">
        <v>1.0</v>
      </c>
      <c r="E29" s="47"/>
      <c r="F29" s="47"/>
      <c r="G29" s="47"/>
      <c r="H29" s="79" t="s">
        <v>97</v>
      </c>
      <c r="I29" s="47"/>
      <c r="J29" s="47"/>
      <c r="K29" s="47"/>
      <c r="L29" s="47"/>
      <c r="M29" s="47"/>
      <c r="N29" s="49"/>
    </row>
    <row r="30" ht="67.5" customHeight="1">
      <c r="B30" s="76" t="str">
        <f>IF(NOT(ISNUMBER(D30)), "Must be a Number", IF(D30&gt;=0,"Valid",  "Cannot be negative"))</f>
        <v>Valid</v>
      </c>
      <c r="C30" s="82" t="s">
        <v>98</v>
      </c>
      <c r="D30" s="80">
        <v>2.5</v>
      </c>
      <c r="E30" s="47"/>
      <c r="F30" s="47"/>
      <c r="G30" s="47"/>
      <c r="H30" s="81" t="s">
        <v>99</v>
      </c>
      <c r="I30" s="47"/>
      <c r="J30" s="47"/>
      <c r="K30" s="47"/>
      <c r="L30" s="47"/>
      <c r="M30" s="47"/>
      <c r="N30" s="49"/>
    </row>
    <row r="31" ht="67.5" customHeight="1">
      <c r="B31" s="76" t="str">
        <f>IF(D14="Yes", "Unused", IF(NOT(ISNUMBER(D31)), "Must be a Number", IF(D31&gt;=0,"Valid",  "Cannot be negative")))</f>
        <v>Unused</v>
      </c>
      <c r="C31" s="82" t="s">
        <v>100</v>
      </c>
      <c r="D31" s="78">
        <v>1.5</v>
      </c>
      <c r="E31" s="47"/>
      <c r="F31" s="47"/>
      <c r="G31" s="47"/>
      <c r="H31" s="79" t="s">
        <v>101</v>
      </c>
      <c r="I31" s="47"/>
      <c r="J31" s="47"/>
      <c r="K31" s="47"/>
      <c r="L31" s="47"/>
      <c r="M31" s="47"/>
      <c r="N31" s="49"/>
    </row>
    <row r="32" ht="67.5" customHeight="1">
      <c r="B32" s="76" t="str">
        <f>IF(OR(EXACT(D32, "Yes"), EXACT(D32, "No")),"Valid",  "Should be Yes or No")</f>
        <v>Valid</v>
      </c>
      <c r="C32" s="77" t="s">
        <v>102</v>
      </c>
      <c r="D32" s="80" t="s">
        <v>62</v>
      </c>
      <c r="E32" s="47"/>
      <c r="F32" s="47"/>
      <c r="G32" s="47"/>
      <c r="H32" s="81" t="s">
        <v>103</v>
      </c>
      <c r="I32" s="47"/>
      <c r="J32" s="47"/>
      <c r="K32" s="47"/>
      <c r="L32" s="47"/>
      <c r="M32" s="47"/>
      <c r="N32" s="49"/>
    </row>
    <row r="33" ht="67.5" customHeight="1">
      <c r="B33" s="76" t="str">
        <f>IF(D32="No", "Unused", IF(NOT(ISNUMBER(D33)), "Must be a Number", IF(D33&gt;0,"Valid",  "Must be positive")))</f>
        <v>Valid</v>
      </c>
      <c r="C33" s="82" t="s">
        <v>104</v>
      </c>
      <c r="D33" s="78">
        <v>4.0</v>
      </c>
      <c r="E33" s="47"/>
      <c r="F33" s="47"/>
      <c r="G33" s="47"/>
      <c r="H33" s="79" t="s">
        <v>105</v>
      </c>
      <c r="I33" s="47"/>
      <c r="J33" s="47"/>
      <c r="K33" s="47"/>
      <c r="L33" s="47"/>
      <c r="M33" s="47"/>
      <c r="N33" s="49"/>
    </row>
    <row r="34" ht="67.5" customHeight="1">
      <c r="B34" s="76" t="str">
        <f>IF(OR(EXACT(D34, "Yes"), EXACT(D34, "No")),"Valid",  "Should be Yes or No")</f>
        <v>Valid</v>
      </c>
      <c r="C34" s="82" t="s">
        <v>106</v>
      </c>
      <c r="D34" s="80" t="s">
        <v>62</v>
      </c>
      <c r="E34" s="47"/>
      <c r="F34" s="47"/>
      <c r="G34" s="47"/>
      <c r="H34" s="81" t="s">
        <v>107</v>
      </c>
      <c r="I34" s="47"/>
      <c r="J34" s="47"/>
      <c r="K34" s="47"/>
      <c r="L34" s="47"/>
      <c r="M34" s="47"/>
      <c r="N34" s="49"/>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58">
    <mergeCell ref="D21:G21"/>
    <mergeCell ref="D22:G22"/>
    <mergeCell ref="D23:G23"/>
    <mergeCell ref="D24:G24"/>
    <mergeCell ref="D25:G25"/>
    <mergeCell ref="B27:B28"/>
    <mergeCell ref="D29:G29"/>
    <mergeCell ref="H22:N22"/>
    <mergeCell ref="H23:N23"/>
    <mergeCell ref="H24:N24"/>
    <mergeCell ref="H25:N25"/>
    <mergeCell ref="C27:N28"/>
    <mergeCell ref="H29: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H31:N31"/>
    <mergeCell ref="H32:N32"/>
    <mergeCell ref="H33:N33"/>
    <mergeCell ref="H34:N34"/>
  </mergeCells>
  <conditionalFormatting sqref="B4:B10 B12:B25 B27:B34">
    <cfRule type="containsText" dxfId="0" priority="1" operator="containsText" text="Valid">
      <formula>NOT(ISERROR(SEARCH(("Valid"),(B4))))</formula>
    </cfRule>
  </conditionalFormatting>
  <conditionalFormatting sqref="B4:B10 B12:B25 B27:B34">
    <cfRule type="cellIs" dxfId="4" priority="2" operator="equal">
      <formula>"Unused"</formula>
    </cfRule>
  </conditionalFormatting>
  <conditionalFormatting sqref="B4:B10 B12:B25 B27:B34">
    <cfRule type="expression" dxfId="1" priority="3">
      <formula>NOT(OR(B4="Valid", B4="Unused"))</formula>
    </cfRule>
  </conditionalFormatting>
  <conditionalFormatting sqref="C33">
    <cfRule type="expression" dxfId="5" priority="4">
      <formula>D32="No"</formula>
    </cfRule>
  </conditionalFormatting>
  <conditionalFormatting sqref="D33:G33">
    <cfRule type="expression" dxfId="6" priority="5">
      <formula>D32="No"</formula>
    </cfRule>
  </conditionalFormatting>
  <conditionalFormatting sqref="C29">
    <cfRule type="expression" dxfId="5" priority="6">
      <formula>D10="Disabled"</formula>
    </cfRule>
  </conditionalFormatting>
  <conditionalFormatting sqref="D29:G29">
    <cfRule type="expression" dxfId="6" priority="7">
      <formula>D10="Disabled"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1">
    <cfRule type="expression" dxfId="5" priority="13">
      <formula>D14="Yes"</formula>
    </cfRule>
  </conditionalFormatting>
  <conditionalFormatting sqref="D31:G31">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108</v>
      </c>
    </row>
    <row r="3" ht="45.0" customHeight="1">
      <c r="B3" s="88" t="s">
        <v>109</v>
      </c>
      <c r="D3" s="89">
        <v>1.0</v>
      </c>
      <c r="E3" s="90" t="s">
        <v>110</v>
      </c>
    </row>
    <row r="4" ht="18.75" customHeight="1">
      <c r="B4" s="91" t="s">
        <v>111</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112</v>
      </c>
    </row>
    <row r="15" ht="18.75" customHeight="1"/>
    <row r="16" ht="18.75" customHeight="1"/>
    <row r="17" ht="37.5" customHeight="1">
      <c r="A17" s="93"/>
      <c r="B17" s="94" t="str">
        <f>IF(B19="", "Not used", IF(AND(ISNUMBER(D18), D18&gt;=0), "Valid", "Invalid Continue Delay"))</f>
        <v>Valid</v>
      </c>
      <c r="C17" s="95" t="s">
        <v>113</v>
      </c>
      <c r="K17" s="96" t="s">
        <v>114</v>
      </c>
    </row>
    <row r="18" ht="45.0" customHeight="1">
      <c r="A18" s="93"/>
      <c r="B18" s="97" t="s">
        <v>109</v>
      </c>
      <c r="D18" s="98">
        <v>1.0</v>
      </c>
      <c r="E18" s="99" t="s">
        <v>110</v>
      </c>
      <c r="K18" s="100" t="s">
        <v>115</v>
      </c>
    </row>
    <row r="19" ht="45.0" customHeight="1">
      <c r="A19" s="93"/>
      <c r="B19" s="101" t="s">
        <v>116</v>
      </c>
      <c r="K19" s="102" t="s">
        <v>117</v>
      </c>
      <c r="M19" s="103" t="s">
        <v>118</v>
      </c>
    </row>
    <row r="20" ht="45.0" customHeight="1">
      <c r="A20" s="93"/>
      <c r="K20" s="104" t="s">
        <v>119</v>
      </c>
      <c r="M20" s="104" t="s">
        <v>120</v>
      </c>
    </row>
    <row r="21" ht="45.0" customHeight="1">
      <c r="A21" s="93"/>
      <c r="K21" s="105" t="s">
        <v>121</v>
      </c>
      <c r="M21" s="105" t="s">
        <v>122</v>
      </c>
    </row>
    <row r="22" ht="45.0" customHeight="1">
      <c r="A22" s="93"/>
      <c r="K22" s="104" t="s">
        <v>123</v>
      </c>
      <c r="M22" s="104" t="s">
        <v>124</v>
      </c>
    </row>
    <row r="23" ht="45.0" customHeight="1">
      <c r="A23" s="93"/>
      <c r="K23" s="105" t="s">
        <v>125</v>
      </c>
      <c r="M23" s="105" t="s">
        <v>126</v>
      </c>
    </row>
    <row r="24" ht="45.0" customHeight="1">
      <c r="A24" s="93"/>
      <c r="K24" s="104" t="s">
        <v>127</v>
      </c>
      <c r="M24" s="104" t="s">
        <v>128</v>
      </c>
    </row>
    <row r="25" ht="45.0" customHeight="1">
      <c r="A25" s="93"/>
      <c r="K25" s="105" t="s">
        <v>129</v>
      </c>
      <c r="M25" s="105" t="s">
        <v>130</v>
      </c>
    </row>
    <row r="26" ht="45.0" customHeight="1">
      <c r="A26" s="93"/>
      <c r="K26" s="104" t="s">
        <v>131</v>
      </c>
      <c r="M26" s="104" t="s">
        <v>132</v>
      </c>
    </row>
    <row r="27" ht="45.0" customHeight="1">
      <c r="A27" s="93"/>
      <c r="K27" s="105" t="s">
        <v>133</v>
      </c>
      <c r="M27" s="105" t="s">
        <v>134</v>
      </c>
    </row>
    <row r="28" ht="45.0" customHeight="1">
      <c r="A28" s="93"/>
    </row>
    <row r="29" ht="18.75" customHeight="1">
      <c r="A29" s="93"/>
      <c r="B29" s="99" t="s">
        <v>135</v>
      </c>
    </row>
    <row r="30" ht="18.75" customHeight="1">
      <c r="A30" s="93"/>
    </row>
    <row r="31" ht="18.75" customHeight="1"/>
    <row r="32" ht="37.5" customHeight="1">
      <c r="B32" s="86" t="str">
        <f>IF(B34="", "Not used", IF(AND(ISNUMBER(D33), D33&gt;=0), "Valid", "Invalid Continue Delay"))</f>
        <v>Valid</v>
      </c>
      <c r="C32" s="87" t="s">
        <v>136</v>
      </c>
    </row>
    <row r="33" ht="45.0" customHeight="1">
      <c r="B33" s="88" t="s">
        <v>109</v>
      </c>
      <c r="D33" s="89">
        <v>2.0</v>
      </c>
      <c r="E33" s="106" t="s">
        <v>110</v>
      </c>
    </row>
    <row r="34" ht="18.75" customHeight="1">
      <c r="B34" s="91" t="s">
        <v>137</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138</v>
      </c>
    </row>
    <row r="45" ht="18.75" customHeight="1"/>
    <row r="46" ht="18.75" customHeight="1"/>
    <row r="47" ht="37.5" customHeight="1">
      <c r="B47" s="86" t="str">
        <f>IF(B48="", "Missing", "Valid")</f>
        <v>Valid</v>
      </c>
      <c r="C47" s="87" t="s">
        <v>139</v>
      </c>
      <c r="K47" s="107" t="s">
        <v>140</v>
      </c>
    </row>
    <row r="48" ht="45.0" customHeight="1">
      <c r="B48" s="91" t="s">
        <v>141</v>
      </c>
      <c r="K48" s="100" t="s">
        <v>142</v>
      </c>
    </row>
    <row r="49" ht="37.5" customHeight="1">
      <c r="K49" s="102" t="s">
        <v>117</v>
      </c>
      <c r="M49" s="103" t="s">
        <v>118</v>
      </c>
    </row>
    <row r="50" ht="37.5" customHeight="1">
      <c r="K50" s="104" t="s">
        <v>143</v>
      </c>
      <c r="M50" s="104" t="s">
        <v>144</v>
      </c>
    </row>
    <row r="51" ht="52.5" customHeight="1">
      <c r="K51" s="104" t="s">
        <v>145</v>
      </c>
      <c r="M51" s="104" t="s">
        <v>146</v>
      </c>
    </row>
    <row r="52" ht="18.75" customHeight="1"/>
    <row r="53" ht="18.75" customHeight="1"/>
    <row r="54" ht="18.75" customHeight="1"/>
    <row r="55" ht="18.75" customHeight="1"/>
    <row r="56" ht="18.75" customHeight="1"/>
    <row r="57" ht="18.75" customHeight="1"/>
    <row r="58" ht="18.75" customHeight="1">
      <c r="B58" s="90" t="s">
        <v>147</v>
      </c>
    </row>
    <row r="59" ht="18.75" customHeight="1"/>
    <row r="60">
      <c r="B60" s="108"/>
      <c r="C60" s="108"/>
      <c r="D60" s="108"/>
      <c r="E60" s="108"/>
      <c r="F60" s="108"/>
      <c r="G60" s="108"/>
      <c r="H60" s="108"/>
      <c r="I60" s="108"/>
    </row>
    <row r="61">
      <c r="B61" s="108"/>
      <c r="C61" s="108"/>
      <c r="D61" s="108"/>
      <c r="E61" s="108"/>
      <c r="F61" s="108"/>
      <c r="G61" s="108"/>
      <c r="H61" s="108"/>
      <c r="I61" s="108"/>
    </row>
    <row r="62">
      <c r="B62" s="108"/>
      <c r="C62" s="108"/>
      <c r="D62" s="108"/>
      <c r="E62" s="108"/>
      <c r="F62" s="108"/>
      <c r="G62" s="108"/>
      <c r="H62" s="108"/>
      <c r="I62" s="108"/>
    </row>
    <row r="63">
      <c r="B63" s="108"/>
      <c r="C63" s="108"/>
      <c r="D63" s="108"/>
      <c r="E63" s="108"/>
      <c r="F63" s="108"/>
      <c r="G63" s="108"/>
      <c r="H63" s="108"/>
      <c r="I63" s="108"/>
    </row>
    <row r="64">
      <c r="B64" s="108"/>
      <c r="C64" s="108"/>
      <c r="D64" s="108"/>
      <c r="E64" s="108"/>
      <c r="F64" s="108"/>
      <c r="G64" s="108"/>
      <c r="H64" s="108"/>
      <c r="I64" s="108"/>
    </row>
    <row r="65">
      <c r="B65" s="108"/>
      <c r="C65" s="108"/>
      <c r="D65" s="108"/>
      <c r="E65" s="108"/>
      <c r="F65" s="108"/>
      <c r="G65" s="108"/>
      <c r="H65" s="108"/>
      <c r="I65" s="108"/>
    </row>
    <row r="66">
      <c r="B66" s="108"/>
      <c r="C66" s="108"/>
      <c r="D66" s="108"/>
      <c r="E66" s="108"/>
      <c r="F66" s="108"/>
      <c r="G66" s="108"/>
      <c r="H66" s="108"/>
      <c r="I66" s="108"/>
    </row>
    <row r="67">
      <c r="B67" s="108"/>
      <c r="C67" s="108"/>
      <c r="D67" s="108"/>
      <c r="E67" s="108"/>
      <c r="F67" s="108"/>
      <c r="G67" s="108"/>
      <c r="H67" s="108"/>
      <c r="I67" s="108"/>
    </row>
    <row r="68">
      <c r="B68" s="108"/>
      <c r="C68" s="108"/>
      <c r="D68" s="108"/>
      <c r="E68" s="108"/>
      <c r="F68" s="108"/>
      <c r="G68" s="108"/>
      <c r="H68" s="108"/>
      <c r="I68" s="108"/>
    </row>
    <row r="69">
      <c r="B69" s="108"/>
      <c r="C69" s="108"/>
      <c r="D69" s="108"/>
      <c r="E69" s="108"/>
      <c r="F69" s="108"/>
      <c r="G69" s="108"/>
      <c r="H69" s="108"/>
      <c r="I69" s="108"/>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9" t="s">
        <v>148</v>
      </c>
      <c r="D2" s="110" t="s">
        <v>149</v>
      </c>
      <c r="H2" s="111"/>
      <c r="I2" s="112" t="s">
        <v>150</v>
      </c>
      <c r="J2" s="113" t="s">
        <v>151</v>
      </c>
      <c r="K2" s="114" t="s">
        <v>152</v>
      </c>
      <c r="L2" s="115"/>
      <c r="M2" s="116" t="s">
        <v>48</v>
      </c>
      <c r="Q2" s="117"/>
      <c r="R2" s="117"/>
      <c r="S2" s="118" t="s">
        <v>153</v>
      </c>
      <c r="T2" s="21"/>
      <c r="U2" s="119" t="str">
        <f t="shared" ref="U2:V2" si="1">U3</f>
        <v>Bird Person</v>
      </c>
      <c r="V2" s="120" t="str">
        <f t="shared" si="1"/>
        <v/>
      </c>
      <c r="W2" s="120" t="str">
        <f t="shared" ref="W2:X2" si="2">IF(ISBLANK(W3), C16, W3)</f>
        <v>Unlimited</v>
      </c>
      <c r="X2" s="120">
        <f t="shared" si="2"/>
        <v>0</v>
      </c>
      <c r="Y2" s="120">
        <f>IF(ISBLANK(X3), E16, 0)</f>
        <v>500</v>
      </c>
      <c r="Z2" s="120">
        <f>IF(ISBLANK(X3), F16, 0)</f>
        <v>10</v>
      </c>
      <c r="AA2" s="120">
        <f>IF(ISBLANK(Y3), G16, Y3)</f>
        <v>50</v>
      </c>
      <c r="AB2" s="120">
        <f>IF(ISBLANK(Y3), H16, 0)</f>
        <v>20</v>
      </c>
      <c r="AC2" s="120">
        <f>IF(ISBLANK(AA3), I16, 0)</f>
        <v>0</v>
      </c>
    </row>
    <row r="3" ht="26.25" customHeight="1">
      <c r="B3" s="121" t="s">
        <v>154</v>
      </c>
      <c r="D3" s="122" t="s">
        <v>155</v>
      </c>
      <c r="H3" s="123"/>
      <c r="I3" s="124" t="s">
        <v>42</v>
      </c>
      <c r="J3" s="124" t="s">
        <v>156</v>
      </c>
      <c r="K3" s="124" t="s">
        <v>157</v>
      </c>
      <c r="L3" s="125"/>
      <c r="M3" s="62" t="s">
        <v>48</v>
      </c>
      <c r="O3" s="63">
        <f>IFERROR(__xludf.DUMMYFUNCTION("IFERROR(QUERY(B19:B1006, ""SELECT COUNT(B) WHERE B&lt;&gt;'Unused' LABEL COUNT(B) ''""), 0)"),3.0)</f>
        <v>3</v>
      </c>
      <c r="Q3" s="126"/>
      <c r="R3" s="126"/>
      <c r="S3" s="26"/>
      <c r="T3" s="27"/>
      <c r="U3" s="119" t="str">
        <f>IFERROR(__xludf.DUMMYFUNCTION("FILTER(D19:J1002, C19:C1002=$J$2)"),"Bird Person")</f>
        <v>Bird Person</v>
      </c>
      <c r="V3" s="120" t="str">
        <f>IFERROR(__xludf.DUMMYFUNCTION("""COMPUTED_VALUE"""),"")</f>
        <v/>
      </c>
      <c r="W3" s="120"/>
      <c r="X3" s="120"/>
      <c r="Y3" s="120"/>
      <c r="Z3" s="127">
        <f>IFERROR(__xludf.DUMMYFUNCTION("""COMPUTED_VALUE"""),0.5)</f>
        <v>0.5</v>
      </c>
      <c r="AA3" s="120"/>
    </row>
    <row r="4" ht="26.25" customHeight="1">
      <c r="B4" s="128" t="s">
        <v>42</v>
      </c>
      <c r="D4" s="129" t="s">
        <v>158</v>
      </c>
      <c r="H4" s="123"/>
      <c r="I4" s="130" t="str">
        <f t="shared" ref="I4:K4" si="3">U2</f>
        <v>Bird Person</v>
      </c>
      <c r="J4" s="131" t="str">
        <f t="shared" si="3"/>
        <v/>
      </c>
      <c r="K4" s="131" t="str">
        <f t="shared" si="3"/>
        <v>Unlimited</v>
      </c>
      <c r="L4" s="125"/>
      <c r="M4" s="125"/>
      <c r="N4" s="125"/>
      <c r="O4" s="125"/>
      <c r="S4" s="132" t="s">
        <v>159</v>
      </c>
      <c r="T4" s="21"/>
      <c r="U4" s="133"/>
      <c r="V4" s="133">
        <v>0.0</v>
      </c>
      <c r="W4" s="133">
        <v>0.0</v>
      </c>
      <c r="X4" s="133">
        <v>0.0</v>
      </c>
      <c r="Y4" s="134">
        <f t="shared" ref="Y4:Y57" si="4">IF($AB$2=0, IF(ABS(X4-$AA$2)&lt;=$X$5/2, 1, 0), SKEWNORMDIST(X4, $AA$2, $AB$2, $AC$2))</f>
        <v>0.01752830049</v>
      </c>
      <c r="Z4" s="134"/>
      <c r="AA4" s="135" t="str">
        <f>('Source &amp; Post Selection'!E2)</f>
        <v>Credibility</v>
      </c>
      <c r="AC4" s="136" t="s">
        <v>160</v>
      </c>
    </row>
    <row r="5" ht="52.5" customHeight="1">
      <c r="B5" s="137" t="s">
        <v>156</v>
      </c>
      <c r="D5" s="122" t="s">
        <v>161</v>
      </c>
      <c r="H5" s="138"/>
      <c r="I5" s="139" t="s">
        <v>162</v>
      </c>
      <c r="K5" s="139" t="s">
        <v>163</v>
      </c>
      <c r="M5" s="140"/>
      <c r="N5" s="140"/>
      <c r="O5" s="140"/>
      <c r="S5" s="26"/>
      <c r="T5" s="27"/>
      <c r="U5" s="133">
        <v>0.0</v>
      </c>
      <c r="V5" s="133">
        <f>V6</f>
        <v>0</v>
      </c>
      <c r="W5" s="133">
        <v>0.0</v>
      </c>
      <c r="X5" s="133">
        <v>2.0</v>
      </c>
      <c r="Y5" s="134">
        <f t="shared" si="4"/>
        <v>0.02239453029</v>
      </c>
      <c r="Z5" s="134"/>
      <c r="AA5" s="141"/>
      <c r="AC5" s="142">
        <v>5.0</v>
      </c>
    </row>
    <row r="6" ht="56.25" customHeight="1">
      <c r="B6" s="143" t="s">
        <v>157</v>
      </c>
      <c r="D6" s="144" t="s">
        <v>164</v>
      </c>
      <c r="H6" s="123"/>
      <c r="I6" s="145" t="str">
        <f>IF(Y2=0, CONCAT("Exactly ", X2), CONCAT("Normal, Mean ", CONCAT(X2, CONCAT(", Std. Dev. ", CONCAT(Y2, IF(Z2=0, "", CONCAT(", Skew Shape ", Z2)))))))</f>
        <v>Normal, Mean 0, Std. Dev. 500, Skew Shape 10</v>
      </c>
      <c r="K6" s="146" t="str">
        <f>IF(AB2=0, CONCAT("Exactly ",AA2), CONCAT("Normal, Mean ", CONCAT(AA2, CONCAT(", Std. Dev. ", CONCAT(AB2, IF(AC2=0, "", CONCAT(", Skew Shape ", AC2)))))))</f>
        <v>Normal, Mean 50, Std. Dev. 20</v>
      </c>
      <c r="M6" s="115"/>
      <c r="N6" s="115"/>
      <c r="O6" s="115"/>
      <c r="U6" s="147">
        <v>0.0</v>
      </c>
      <c r="V6" s="134">
        <f>MAX(0,$X$2+$Y$2*$AC$5*(U5-1))</f>
        <v>0</v>
      </c>
      <c r="W6" s="134">
        <f t="shared" ref="W6:W56" si="5">IF($Y$2=0, 1, SKEWNORMDIST(V6, $X$2, $Y$2, $Z$2))</f>
        <v>0.3989422804</v>
      </c>
      <c r="X6" s="133">
        <v>4.0</v>
      </c>
      <c r="Y6" s="134">
        <f t="shared" si="4"/>
        <v>0.02832703774</v>
      </c>
      <c r="Z6" s="134"/>
      <c r="AA6" s="141"/>
    </row>
    <row r="7" ht="26.25" customHeight="1">
      <c r="B7" s="148" t="s">
        <v>165</v>
      </c>
      <c r="D7" s="122" t="s">
        <v>166</v>
      </c>
      <c r="H7" s="123"/>
      <c r="I7" s="149"/>
      <c r="J7" s="150"/>
      <c r="K7" s="150"/>
      <c r="M7" s="125"/>
      <c r="N7" s="125"/>
      <c r="O7" s="125"/>
      <c r="U7" s="147">
        <v>0.04</v>
      </c>
      <c r="V7" s="134">
        <f t="shared" ref="V7:V55" si="6">$V$6+U7*($V$56-$V$6)/2</f>
        <v>48</v>
      </c>
      <c r="W7" s="134">
        <f t="shared" si="5"/>
        <v>0.6603689827</v>
      </c>
      <c r="X7" s="133">
        <v>6.0</v>
      </c>
      <c r="Y7" s="134">
        <f t="shared" si="4"/>
        <v>0.03547459285</v>
      </c>
      <c r="Z7" s="134"/>
      <c r="AA7" s="141"/>
    </row>
    <row r="8" ht="26.25" customHeight="1">
      <c r="B8" s="151" t="s">
        <v>167</v>
      </c>
      <c r="D8" s="129" t="s">
        <v>168</v>
      </c>
      <c r="H8" s="123"/>
      <c r="I8" s="149"/>
      <c r="J8" s="150"/>
      <c r="K8" s="150"/>
      <c r="M8" s="125"/>
      <c r="N8" s="125"/>
      <c r="O8" s="125"/>
      <c r="U8" s="147">
        <v>0.08</v>
      </c>
      <c r="V8" s="134">
        <f t="shared" si="6"/>
        <v>96</v>
      </c>
      <c r="W8" s="134">
        <f t="shared" si="5"/>
        <v>0.7618272162</v>
      </c>
      <c r="X8" s="133">
        <v>8.0</v>
      </c>
      <c r="Y8" s="134">
        <f t="shared" si="4"/>
        <v>0.04398359598</v>
      </c>
      <c r="Z8" s="134"/>
      <c r="AA8" s="141"/>
    </row>
    <row r="9" ht="41.25" customHeight="1">
      <c r="B9" s="152" t="s">
        <v>169</v>
      </c>
      <c r="D9" s="153" t="s">
        <v>170</v>
      </c>
      <c r="H9" s="123"/>
      <c r="I9" s="154"/>
      <c r="J9" s="154"/>
      <c r="K9" s="154"/>
      <c r="U9" s="147">
        <v>0.12</v>
      </c>
      <c r="V9" s="134">
        <f t="shared" si="6"/>
        <v>144</v>
      </c>
      <c r="W9" s="134">
        <f t="shared" si="5"/>
        <v>0.763949411</v>
      </c>
      <c r="X9" s="133">
        <v>10.0</v>
      </c>
      <c r="Y9" s="134">
        <f t="shared" si="4"/>
        <v>0.05399096651</v>
      </c>
      <c r="Z9" s="134"/>
      <c r="AA9" s="141"/>
    </row>
    <row r="10" ht="52.5" customHeight="1">
      <c r="B10" s="128" t="s">
        <v>171</v>
      </c>
      <c r="D10" s="129" t="s">
        <v>172</v>
      </c>
      <c r="H10" s="123"/>
      <c r="I10" s="155"/>
      <c r="J10" s="155"/>
      <c r="K10" s="155"/>
      <c r="U10" s="147">
        <v>0.16</v>
      </c>
      <c r="V10" s="134">
        <f t="shared" si="6"/>
        <v>192</v>
      </c>
      <c r="W10" s="134">
        <f t="shared" si="5"/>
        <v>0.7411287836</v>
      </c>
      <c r="X10" s="133">
        <v>12.0</v>
      </c>
      <c r="Y10" s="134">
        <f t="shared" si="4"/>
        <v>0.06561581477</v>
      </c>
      <c r="Z10" s="134"/>
      <c r="AA10" s="141"/>
    </row>
    <row r="11" ht="41.25" customHeight="1">
      <c r="B11" s="121" t="s">
        <v>173</v>
      </c>
      <c r="D11" s="122" t="s">
        <v>174</v>
      </c>
      <c r="I11" s="125"/>
      <c r="J11" s="125"/>
      <c r="K11" s="125"/>
      <c r="U11" s="147">
        <v>0.2</v>
      </c>
      <c r="V11" s="134">
        <f t="shared" si="6"/>
        <v>240</v>
      </c>
      <c r="W11" s="134">
        <f t="shared" si="5"/>
        <v>0.7110644929</v>
      </c>
      <c r="X11" s="133">
        <v>10.7</v>
      </c>
      <c r="Y11" s="134">
        <f t="shared" si="4"/>
        <v>0.05787029688</v>
      </c>
      <c r="Z11" s="134"/>
      <c r="AA11" s="141"/>
    </row>
    <row r="12" ht="15.0" customHeight="1">
      <c r="I12" s="125"/>
      <c r="J12" s="125"/>
      <c r="K12" s="125"/>
      <c r="U12" s="147">
        <v>0.24</v>
      </c>
      <c r="V12" s="134">
        <f t="shared" si="6"/>
        <v>288</v>
      </c>
      <c r="W12" s="134">
        <f t="shared" si="5"/>
        <v>0.6759208086</v>
      </c>
      <c r="X12" s="133">
        <v>11.3</v>
      </c>
      <c r="Y12" s="134">
        <f t="shared" si="4"/>
        <v>0.06135669209</v>
      </c>
      <c r="Z12" s="134"/>
      <c r="AA12" s="141"/>
    </row>
    <row r="13" ht="15.0" customHeight="1">
      <c r="I13" s="125"/>
      <c r="J13" s="125"/>
      <c r="K13" s="125"/>
      <c r="U13" s="147">
        <v>0.28</v>
      </c>
      <c r="V13" s="134">
        <f t="shared" si="6"/>
        <v>336</v>
      </c>
      <c r="W13" s="134">
        <f t="shared" si="5"/>
        <v>0.6366193602</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175</v>
      </c>
      <c r="D14" s="158"/>
      <c r="E14" s="158"/>
      <c r="F14" s="158"/>
      <c r="G14" s="158"/>
      <c r="H14" s="158"/>
      <c r="I14" s="159"/>
      <c r="J14" s="160" t="s">
        <v>176</v>
      </c>
      <c r="K14" s="161"/>
      <c r="U14" s="147">
        <v>0.32</v>
      </c>
      <c r="V14" s="134">
        <f t="shared" si="6"/>
        <v>384</v>
      </c>
      <c r="W14" s="134">
        <f t="shared" si="5"/>
        <v>0.5941025374</v>
      </c>
      <c r="X14" s="133">
        <v>15.0</v>
      </c>
      <c r="Y14" s="134">
        <f t="shared" si="4"/>
        <v>0.08627731883</v>
      </c>
      <c r="Z14" s="134"/>
      <c r="AA14" s="141"/>
    </row>
    <row r="15" ht="37.5" customHeight="1">
      <c r="B15" s="162"/>
      <c r="C15" s="163" t="s">
        <v>157</v>
      </c>
      <c r="D15" s="163" t="s">
        <v>177</v>
      </c>
      <c r="E15" s="163" t="s">
        <v>178</v>
      </c>
      <c r="F15" s="163" t="s">
        <v>179</v>
      </c>
      <c r="G15" s="163" t="s">
        <v>180</v>
      </c>
      <c r="H15" s="163" t="s">
        <v>181</v>
      </c>
      <c r="I15" s="163" t="s">
        <v>182</v>
      </c>
      <c r="J15" s="164"/>
      <c r="K15" s="165"/>
      <c r="U15" s="147">
        <v>0.36</v>
      </c>
      <c r="V15" s="134">
        <f t="shared" si="6"/>
        <v>432</v>
      </c>
      <c r="W15" s="134">
        <f t="shared" si="5"/>
        <v>0.5493391039</v>
      </c>
      <c r="X15" s="133">
        <v>16.0</v>
      </c>
      <c r="Y15" s="134">
        <f t="shared" si="4"/>
        <v>0.09404907738</v>
      </c>
      <c r="Z15" s="134"/>
      <c r="AA15" s="141"/>
    </row>
    <row r="16" ht="37.5" customHeight="1">
      <c r="C16" s="166" t="s">
        <v>183</v>
      </c>
      <c r="D16" s="166">
        <v>0.0</v>
      </c>
      <c r="E16" s="166">
        <v>500.0</v>
      </c>
      <c r="F16" s="166">
        <v>10.0</v>
      </c>
      <c r="G16" s="166">
        <v>50.0</v>
      </c>
      <c r="H16" s="166">
        <v>20.0</v>
      </c>
      <c r="I16" s="166">
        <v>0.0</v>
      </c>
      <c r="J16" s="167"/>
      <c r="K16" s="168"/>
      <c r="U16" s="147">
        <v>0.4</v>
      </c>
      <c r="V16" s="134">
        <f t="shared" si="6"/>
        <v>480</v>
      </c>
      <c r="W16" s="134">
        <f t="shared" si="5"/>
        <v>0.5032886822</v>
      </c>
      <c r="X16" s="133">
        <v>18.0</v>
      </c>
      <c r="Y16" s="134">
        <f t="shared" si="4"/>
        <v>0.1109208347</v>
      </c>
      <c r="Z16" s="134"/>
      <c r="AA16" s="141"/>
    </row>
    <row r="17" ht="30.0" customHeight="1">
      <c r="U17" s="147">
        <v>0.44</v>
      </c>
      <c r="V17" s="134">
        <f t="shared" si="6"/>
        <v>528</v>
      </c>
      <c r="W17" s="134">
        <f t="shared" si="5"/>
        <v>0.4568686476</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154</v>
      </c>
      <c r="D18" s="171" t="s">
        <v>42</v>
      </c>
      <c r="E18" s="171" t="s">
        <v>184</v>
      </c>
      <c r="F18" s="171" t="s">
        <v>185</v>
      </c>
      <c r="G18" s="171" t="s">
        <v>186</v>
      </c>
      <c r="H18" s="172" t="s">
        <v>187</v>
      </c>
      <c r="I18" s="171" t="s">
        <v>169</v>
      </c>
      <c r="J18" s="173"/>
      <c r="U18" s="147">
        <v>0.48</v>
      </c>
      <c r="V18" s="134">
        <f t="shared" si="6"/>
        <v>576</v>
      </c>
      <c r="W18" s="134">
        <f t="shared" si="5"/>
        <v>0.4109254973</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188</v>
      </c>
      <c r="D19" s="176" t="s">
        <v>189</v>
      </c>
      <c r="E19" s="177"/>
      <c r="F19" s="176"/>
      <c r="G19" s="176">
        <v>250.0</v>
      </c>
      <c r="H19" s="178">
        <v>30.0</v>
      </c>
      <c r="I19" s="179">
        <v>0.3</v>
      </c>
      <c r="J19" s="180"/>
      <c r="U19" s="147">
        <v>0.52</v>
      </c>
      <c r="V19" s="134">
        <f t="shared" si="6"/>
        <v>624</v>
      </c>
      <c r="W19" s="134">
        <f t="shared" si="5"/>
        <v>0.3662118263</v>
      </c>
      <c r="X19" s="133">
        <v>24.0</v>
      </c>
      <c r="Y19" s="134">
        <f t="shared" si="4"/>
        <v>0.171368592</v>
      </c>
      <c r="Z19" s="134"/>
      <c r="AA19" s="141"/>
    </row>
    <row r="20" ht="37.5" customHeight="1">
      <c r="B20" s="174" t="str">
        <f t="shared" si="7"/>
        <v>Valid</v>
      </c>
      <c r="C20" s="181" t="s">
        <v>151</v>
      </c>
      <c r="D20" s="182" t="s">
        <v>190</v>
      </c>
      <c r="E20" s="183"/>
      <c r="F20" s="183"/>
      <c r="G20" s="183"/>
      <c r="H20" s="184"/>
      <c r="I20" s="185">
        <v>0.5</v>
      </c>
      <c r="J20" s="180"/>
      <c r="U20" s="147">
        <v>0.56</v>
      </c>
      <c r="V20" s="134">
        <f t="shared" si="6"/>
        <v>672</v>
      </c>
      <c r="W20" s="134">
        <f t="shared" si="5"/>
        <v>0.3233695951</v>
      </c>
      <c r="X20" s="133">
        <v>26.0</v>
      </c>
      <c r="Y20" s="134">
        <f t="shared" si="4"/>
        <v>0.194186055</v>
      </c>
      <c r="Z20" s="134"/>
      <c r="AA20" s="141"/>
    </row>
    <row r="21" ht="37.5" customHeight="1">
      <c r="B21" s="174" t="str">
        <f t="shared" si="7"/>
        <v>Valid</v>
      </c>
      <c r="C21" s="175" t="s">
        <v>191</v>
      </c>
      <c r="D21" s="176" t="s">
        <v>192</v>
      </c>
      <c r="E21" s="177"/>
      <c r="F21" s="176">
        <v>5.0</v>
      </c>
      <c r="G21" s="177">
        <v>2500.0</v>
      </c>
      <c r="H21" s="178">
        <v>70.0</v>
      </c>
      <c r="I21" s="179">
        <v>0.7</v>
      </c>
      <c r="J21" s="180"/>
      <c r="U21" s="147">
        <v>0.6</v>
      </c>
      <c r="V21" s="134">
        <f t="shared" si="6"/>
        <v>720</v>
      </c>
      <c r="W21" s="134">
        <f t="shared" si="5"/>
        <v>0.2829199304</v>
      </c>
      <c r="X21" s="133">
        <v>28.0</v>
      </c>
      <c r="Y21" s="134">
        <f t="shared" si="4"/>
        <v>0.217852177</v>
      </c>
      <c r="Z21" s="134"/>
      <c r="AA21" s="141"/>
    </row>
    <row r="22" ht="37.5" customHeight="1">
      <c r="B22" s="174" t="str">
        <f t="shared" si="7"/>
        <v>Unused</v>
      </c>
      <c r="C22" s="181" t="s">
        <v>193</v>
      </c>
      <c r="D22" s="182"/>
      <c r="E22" s="182"/>
      <c r="F22" s="182"/>
      <c r="G22" s="182"/>
      <c r="H22" s="186"/>
      <c r="I22" s="185"/>
      <c r="J22" s="187"/>
      <c r="K22" s="188"/>
      <c r="U22" s="147">
        <v>0.64</v>
      </c>
      <c r="V22" s="134">
        <f t="shared" si="6"/>
        <v>768</v>
      </c>
      <c r="W22" s="134">
        <f t="shared" si="5"/>
        <v>0.2452592775</v>
      </c>
      <c r="X22" s="133">
        <v>30.0</v>
      </c>
      <c r="Y22" s="134">
        <f t="shared" si="4"/>
        <v>0.2419707245</v>
      </c>
      <c r="Z22" s="134"/>
      <c r="AA22" s="141"/>
    </row>
    <row r="23" ht="37.5" customHeight="1">
      <c r="B23" s="174" t="str">
        <f t="shared" si="7"/>
        <v>Unused</v>
      </c>
      <c r="C23" s="175" t="s">
        <v>194</v>
      </c>
      <c r="D23" s="177"/>
      <c r="E23" s="177"/>
      <c r="F23" s="177"/>
      <c r="G23" s="177"/>
      <c r="H23" s="178"/>
      <c r="I23" s="179"/>
      <c r="J23" s="180"/>
      <c r="K23" s="188"/>
      <c r="U23" s="147">
        <v>0.68</v>
      </c>
      <c r="V23" s="134">
        <f t="shared" si="6"/>
        <v>816</v>
      </c>
      <c r="W23" s="134">
        <f t="shared" si="5"/>
        <v>0.2106613623</v>
      </c>
      <c r="X23" s="133">
        <v>32.0</v>
      </c>
      <c r="Y23" s="134">
        <f t="shared" si="4"/>
        <v>0.2660852499</v>
      </c>
      <c r="Z23" s="134"/>
      <c r="AA23" s="141"/>
    </row>
    <row r="24" ht="37.5" customHeight="1">
      <c r="B24" s="174" t="str">
        <f t="shared" si="7"/>
        <v>Unused</v>
      </c>
      <c r="C24" s="181" t="s">
        <v>195</v>
      </c>
      <c r="D24" s="183"/>
      <c r="E24" s="183"/>
      <c r="F24" s="183"/>
      <c r="G24" s="183"/>
      <c r="H24" s="184"/>
      <c r="I24" s="185"/>
      <c r="J24" s="180"/>
      <c r="K24" s="188"/>
      <c r="U24" s="147">
        <v>0.72</v>
      </c>
      <c r="V24" s="134">
        <f t="shared" si="6"/>
        <v>864</v>
      </c>
      <c r="W24" s="134">
        <f t="shared" si="5"/>
        <v>0.1792841409</v>
      </c>
      <c r="X24" s="133">
        <v>34.0</v>
      </c>
      <c r="Y24" s="134">
        <f t="shared" si="4"/>
        <v>0.2896915528</v>
      </c>
      <c r="Z24" s="134"/>
      <c r="AA24" s="141"/>
    </row>
    <row r="25" ht="37.5" customHeight="1">
      <c r="B25" s="174" t="str">
        <f t="shared" si="7"/>
        <v>Unused</v>
      </c>
      <c r="C25" s="175" t="s">
        <v>196</v>
      </c>
      <c r="D25" s="177"/>
      <c r="E25" s="177"/>
      <c r="F25" s="177"/>
      <c r="G25" s="177"/>
      <c r="H25" s="178"/>
      <c r="I25" s="179"/>
      <c r="J25" s="180"/>
      <c r="K25" s="188"/>
      <c r="U25" s="147">
        <v>0.76</v>
      </c>
      <c r="V25" s="134">
        <f t="shared" si="6"/>
        <v>912</v>
      </c>
      <c r="W25" s="134">
        <f t="shared" si="5"/>
        <v>0.1511807176</v>
      </c>
      <c r="X25" s="133">
        <v>36.0</v>
      </c>
      <c r="Y25" s="134">
        <f t="shared" si="4"/>
        <v>0.3122539334</v>
      </c>
      <c r="Z25" s="134"/>
      <c r="AA25" s="141"/>
    </row>
    <row r="26" ht="37.5" customHeight="1">
      <c r="B26" s="174" t="str">
        <f t="shared" si="7"/>
        <v>Unused</v>
      </c>
      <c r="C26" s="181" t="s">
        <v>197</v>
      </c>
      <c r="D26" s="183"/>
      <c r="E26" s="183"/>
      <c r="F26" s="183"/>
      <c r="G26" s="183"/>
      <c r="H26" s="184"/>
      <c r="I26" s="185"/>
      <c r="J26" s="180"/>
      <c r="K26" s="188"/>
      <c r="U26" s="147">
        <v>0.8</v>
      </c>
      <c r="V26" s="134">
        <f t="shared" si="6"/>
        <v>960</v>
      </c>
      <c r="W26" s="134">
        <f t="shared" si="5"/>
        <v>0.1263131229</v>
      </c>
      <c r="X26" s="133">
        <v>38.0</v>
      </c>
      <c r="Y26" s="134">
        <f t="shared" si="4"/>
        <v>0.3332246029</v>
      </c>
      <c r="Z26" s="134"/>
      <c r="AA26" s="141"/>
    </row>
    <row r="27" ht="37.5" customHeight="1">
      <c r="B27" s="174" t="str">
        <f t="shared" si="7"/>
        <v>Unused</v>
      </c>
      <c r="C27" s="175" t="s">
        <v>198</v>
      </c>
      <c r="D27" s="177"/>
      <c r="E27" s="177"/>
      <c r="F27" s="177"/>
      <c r="G27" s="177"/>
      <c r="H27" s="178"/>
      <c r="I27" s="179"/>
      <c r="J27" s="180"/>
      <c r="K27" s="188"/>
      <c r="U27" s="147">
        <v>0.84</v>
      </c>
      <c r="V27" s="134">
        <f t="shared" si="6"/>
        <v>1008</v>
      </c>
      <c r="W27" s="134">
        <f t="shared" si="5"/>
        <v>0.1045678273</v>
      </c>
      <c r="X27" s="133">
        <v>40.0</v>
      </c>
      <c r="Y27" s="134">
        <f t="shared" si="4"/>
        <v>0.3520653268</v>
      </c>
      <c r="Z27" s="134"/>
      <c r="AA27" s="141"/>
    </row>
    <row r="28" ht="37.5" customHeight="1">
      <c r="B28" s="174" t="str">
        <f t="shared" si="7"/>
        <v>Unused</v>
      </c>
      <c r="C28" s="181" t="s">
        <v>199</v>
      </c>
      <c r="D28" s="183"/>
      <c r="E28" s="183"/>
      <c r="F28" s="183"/>
      <c r="G28" s="183"/>
      <c r="H28" s="184"/>
      <c r="I28" s="185"/>
      <c r="J28" s="180"/>
      <c r="K28" s="188"/>
      <c r="U28" s="147">
        <v>0.88</v>
      </c>
      <c r="V28" s="134">
        <f t="shared" si="6"/>
        <v>1056</v>
      </c>
      <c r="W28" s="134">
        <f t="shared" si="5"/>
        <v>0.08577194111</v>
      </c>
      <c r="X28" s="133">
        <v>42.0</v>
      </c>
      <c r="Y28" s="134">
        <f t="shared" si="4"/>
        <v>0.3682701403</v>
      </c>
      <c r="Z28" s="134"/>
      <c r="AA28" s="141"/>
    </row>
    <row r="29" ht="37.5" customHeight="1">
      <c r="B29" s="174" t="str">
        <f t="shared" si="7"/>
        <v>Unused</v>
      </c>
      <c r="C29" s="175" t="s">
        <v>200</v>
      </c>
      <c r="D29" s="177"/>
      <c r="E29" s="177"/>
      <c r="F29" s="177"/>
      <c r="G29" s="177"/>
      <c r="H29" s="178"/>
      <c r="I29" s="179"/>
      <c r="J29" s="180"/>
      <c r="K29" s="188"/>
      <c r="U29" s="147">
        <v>0.92</v>
      </c>
      <c r="V29" s="134">
        <f t="shared" si="6"/>
        <v>1104</v>
      </c>
      <c r="W29" s="134">
        <f t="shared" si="5"/>
        <v>0.06970917372</v>
      </c>
      <c r="X29" s="133">
        <v>44.0</v>
      </c>
      <c r="Y29" s="134">
        <f t="shared" si="4"/>
        <v>0.3813878155</v>
      </c>
      <c r="Z29" s="134"/>
      <c r="AA29" s="141"/>
    </row>
    <row r="30" ht="37.5" customHeight="1">
      <c r="B30" s="174" t="str">
        <f t="shared" si="7"/>
        <v>Unused</v>
      </c>
      <c r="C30" s="181" t="s">
        <v>201</v>
      </c>
      <c r="D30" s="183"/>
      <c r="E30" s="183"/>
      <c r="F30" s="183"/>
      <c r="G30" s="183"/>
      <c r="H30" s="184"/>
      <c r="I30" s="185"/>
      <c r="J30" s="180"/>
      <c r="K30" s="188"/>
      <c r="U30" s="147">
        <v>0.96</v>
      </c>
      <c r="V30" s="134">
        <f t="shared" si="6"/>
        <v>1152</v>
      </c>
      <c r="W30" s="134">
        <f t="shared" si="5"/>
        <v>0.05613479917</v>
      </c>
      <c r="X30" s="133">
        <v>46.0</v>
      </c>
      <c r="Y30" s="134">
        <f t="shared" si="4"/>
        <v>0.391042694</v>
      </c>
      <c r="Z30" s="134"/>
      <c r="AA30" s="141"/>
    </row>
    <row r="31" ht="37.5" customHeight="1">
      <c r="B31" s="174" t="str">
        <f t="shared" si="7"/>
        <v>Unused</v>
      </c>
      <c r="C31" s="175" t="s">
        <v>202</v>
      </c>
      <c r="D31" s="177"/>
      <c r="E31" s="177"/>
      <c r="F31" s="177"/>
      <c r="G31" s="177"/>
      <c r="H31" s="178"/>
      <c r="I31" s="179"/>
      <c r="J31" s="180"/>
      <c r="K31" s="188"/>
      <c r="U31" s="147">
        <v>1.0</v>
      </c>
      <c r="V31" s="134">
        <f t="shared" si="6"/>
        <v>1200</v>
      </c>
      <c r="W31" s="134">
        <f t="shared" si="5"/>
        <v>0.04478906059</v>
      </c>
      <c r="X31" s="133">
        <v>48.0</v>
      </c>
      <c r="Y31" s="134">
        <f t="shared" si="4"/>
        <v>0.3969525475</v>
      </c>
      <c r="Z31" s="134"/>
      <c r="AA31" s="141"/>
    </row>
    <row r="32" ht="37.5" customHeight="1">
      <c r="B32" s="174" t="str">
        <f t="shared" si="7"/>
        <v>Unused</v>
      </c>
      <c r="C32" s="181" t="s">
        <v>203</v>
      </c>
      <c r="D32" s="183"/>
      <c r="E32" s="183"/>
      <c r="F32" s="183"/>
      <c r="G32" s="183"/>
      <c r="H32" s="184"/>
      <c r="I32" s="185"/>
      <c r="J32" s="180"/>
      <c r="K32" s="188"/>
      <c r="U32" s="147">
        <v>1.04</v>
      </c>
      <c r="V32" s="134">
        <f t="shared" si="6"/>
        <v>1248</v>
      </c>
      <c r="W32" s="134">
        <f t="shared" si="5"/>
        <v>0.03540864241</v>
      </c>
      <c r="X32" s="133">
        <v>50.0</v>
      </c>
      <c r="Y32" s="134">
        <f t="shared" si="4"/>
        <v>0.3989422804</v>
      </c>
      <c r="Z32" s="134"/>
      <c r="AA32" s="141"/>
    </row>
    <row r="33" ht="37.5" customHeight="1">
      <c r="B33" s="174" t="str">
        <f t="shared" si="7"/>
        <v>Unused</v>
      </c>
      <c r="C33" s="175" t="s">
        <v>204</v>
      </c>
      <c r="D33" s="177"/>
      <c r="E33" s="177"/>
      <c r="F33" s="177"/>
      <c r="G33" s="177"/>
      <c r="H33" s="178"/>
      <c r="I33" s="179"/>
      <c r="J33" s="180"/>
      <c r="K33" s="188"/>
      <c r="U33" s="147">
        <v>1.08</v>
      </c>
      <c r="V33" s="134">
        <f t="shared" si="6"/>
        <v>1296</v>
      </c>
      <c r="W33" s="134">
        <f t="shared" si="5"/>
        <v>0.02773601991</v>
      </c>
      <c r="X33" s="133">
        <v>52.0</v>
      </c>
      <c r="Y33" s="134">
        <f t="shared" si="4"/>
        <v>0.3969525475</v>
      </c>
      <c r="Z33" s="134"/>
      <c r="AA33" s="141"/>
    </row>
    <row r="34" ht="37.5" customHeight="1">
      <c r="B34" s="174" t="str">
        <f t="shared" si="7"/>
        <v>Unused</v>
      </c>
      <c r="C34" s="181" t="s">
        <v>205</v>
      </c>
      <c r="D34" s="183"/>
      <c r="E34" s="183"/>
      <c r="F34" s="183"/>
      <c r="G34" s="183"/>
      <c r="H34" s="184"/>
      <c r="I34" s="185"/>
      <c r="J34" s="180"/>
      <c r="K34" s="188"/>
      <c r="U34" s="147">
        <v>1.12</v>
      </c>
      <c r="V34" s="134">
        <f t="shared" si="6"/>
        <v>1344</v>
      </c>
      <c r="W34" s="134">
        <f t="shared" si="5"/>
        <v>0.02152665482</v>
      </c>
      <c r="X34" s="133">
        <v>54.0</v>
      </c>
      <c r="Y34" s="134">
        <f t="shared" si="4"/>
        <v>0.391042694</v>
      </c>
      <c r="Z34" s="134"/>
      <c r="AA34" s="141"/>
    </row>
    <row r="35" ht="37.5" customHeight="1">
      <c r="B35" s="174" t="str">
        <f t="shared" si="7"/>
        <v>Unused</v>
      </c>
      <c r="C35" s="175" t="s">
        <v>206</v>
      </c>
      <c r="D35" s="177"/>
      <c r="E35" s="177"/>
      <c r="F35" s="177"/>
      <c r="G35" s="177"/>
      <c r="H35" s="178"/>
      <c r="I35" s="179"/>
      <c r="J35" s="180"/>
      <c r="K35" s="188"/>
      <c r="U35" s="147">
        <v>1.16</v>
      </c>
      <c r="V35" s="134">
        <f t="shared" si="6"/>
        <v>1392</v>
      </c>
      <c r="W35" s="134">
        <f t="shared" si="5"/>
        <v>0.01655413511</v>
      </c>
      <c r="X35" s="133">
        <v>56.0</v>
      </c>
      <c r="Y35" s="134">
        <f t="shared" si="4"/>
        <v>0.3813878155</v>
      </c>
      <c r="Z35" s="134"/>
      <c r="AA35" s="141"/>
    </row>
    <row r="36" ht="37.5" customHeight="1">
      <c r="B36" s="174" t="str">
        <f t="shared" si="7"/>
        <v>Unused</v>
      </c>
      <c r="C36" s="181" t="s">
        <v>207</v>
      </c>
      <c r="D36" s="183"/>
      <c r="E36" s="183"/>
      <c r="F36" s="183"/>
      <c r="G36" s="183"/>
      <c r="H36" s="184"/>
      <c r="I36" s="185"/>
      <c r="J36" s="180"/>
      <c r="K36" s="188"/>
      <c r="U36" s="147">
        <v>1.2</v>
      </c>
      <c r="V36" s="134">
        <f t="shared" si="6"/>
        <v>1440</v>
      </c>
      <c r="W36" s="134">
        <f t="shared" si="5"/>
        <v>0.01261345279</v>
      </c>
      <c r="X36" s="133">
        <v>58.0</v>
      </c>
      <c r="Y36" s="134">
        <f t="shared" si="4"/>
        <v>0.3682701403</v>
      </c>
      <c r="Z36" s="134"/>
      <c r="AA36" s="141"/>
    </row>
    <row r="37" ht="37.5" customHeight="1">
      <c r="B37" s="174" t="str">
        <f t="shared" si="7"/>
        <v>Unused</v>
      </c>
      <c r="C37" s="175" t="s">
        <v>208</v>
      </c>
      <c r="D37" s="177"/>
      <c r="E37" s="177"/>
      <c r="F37" s="177"/>
      <c r="G37" s="177"/>
      <c r="H37" s="178"/>
      <c r="I37" s="179"/>
      <c r="J37" s="180"/>
      <c r="K37" s="188"/>
      <c r="U37" s="147">
        <v>1.24</v>
      </c>
      <c r="V37" s="134">
        <f t="shared" si="6"/>
        <v>1488</v>
      </c>
      <c r="W37" s="134">
        <f t="shared" si="5"/>
        <v>0.009522676234</v>
      </c>
      <c r="X37" s="133">
        <v>60.0</v>
      </c>
      <c r="Y37" s="134">
        <f t="shared" si="4"/>
        <v>0.3520653268</v>
      </c>
      <c r="Z37" s="134"/>
      <c r="AA37" s="141"/>
    </row>
    <row r="38" ht="37.5" customHeight="1">
      <c r="B38" s="174" t="str">
        <f t="shared" si="7"/>
        <v>Unused</v>
      </c>
      <c r="C38" s="181" t="s">
        <v>209</v>
      </c>
      <c r="D38" s="183"/>
      <c r="E38" s="183"/>
      <c r="F38" s="183"/>
      <c r="G38" s="183"/>
      <c r="H38" s="184"/>
      <c r="I38" s="185"/>
      <c r="J38" s="180"/>
      <c r="K38" s="188"/>
      <c r="U38" s="147">
        <v>1.28</v>
      </c>
      <c r="V38" s="134">
        <f t="shared" si="6"/>
        <v>1536</v>
      </c>
      <c r="W38" s="134">
        <f t="shared" si="5"/>
        <v>0.007123305878</v>
      </c>
      <c r="X38" s="133">
        <v>62.0</v>
      </c>
      <c r="Y38" s="134">
        <f t="shared" si="4"/>
        <v>0.3332246029</v>
      </c>
      <c r="Z38" s="134"/>
      <c r="AA38" s="141"/>
    </row>
    <row r="39" ht="37.5" customHeight="1">
      <c r="B39" s="174" t="str">
        <f t="shared" si="7"/>
        <v>Unused</v>
      </c>
      <c r="C39" s="175" t="s">
        <v>210</v>
      </c>
      <c r="D39" s="177"/>
      <c r="E39" s="177"/>
      <c r="F39" s="177"/>
      <c r="G39" s="177"/>
      <c r="H39" s="178"/>
      <c r="I39" s="179"/>
      <c r="J39" s="180"/>
      <c r="K39" s="188"/>
      <c r="U39" s="147">
        <v>1.32</v>
      </c>
      <c r="V39" s="134">
        <f t="shared" si="6"/>
        <v>1584</v>
      </c>
      <c r="W39" s="134">
        <f t="shared" si="5"/>
        <v>0.00527960839</v>
      </c>
      <c r="X39" s="133">
        <v>64.0</v>
      </c>
      <c r="Y39" s="134">
        <f t="shared" si="4"/>
        <v>0.3122539334</v>
      </c>
      <c r="Z39" s="134"/>
      <c r="AA39" s="141"/>
    </row>
    <row r="40" ht="37.5" customHeight="1">
      <c r="B40" s="174" t="str">
        <f t="shared" si="7"/>
        <v>Unused</v>
      </c>
      <c r="C40" s="181" t="s">
        <v>211</v>
      </c>
      <c r="D40" s="183"/>
      <c r="E40" s="183"/>
      <c r="F40" s="183"/>
      <c r="G40" s="183"/>
      <c r="H40" s="184"/>
      <c r="I40" s="185"/>
      <c r="J40" s="180"/>
      <c r="K40" s="188"/>
      <c r="U40" s="147">
        <v>1.36</v>
      </c>
      <c r="V40" s="134">
        <f t="shared" si="6"/>
        <v>1632</v>
      </c>
      <c r="W40" s="134">
        <f t="shared" si="5"/>
        <v>0.003877210401</v>
      </c>
      <c r="X40" s="133">
        <v>66.0</v>
      </c>
      <c r="Y40" s="134">
        <f t="shared" si="4"/>
        <v>0.2896915528</v>
      </c>
      <c r="Z40" s="134"/>
      <c r="AA40" s="141"/>
    </row>
    <row r="41" ht="37.5" customHeight="1">
      <c r="B41" s="174" t="str">
        <f t="shared" si="7"/>
        <v>Unused</v>
      </c>
      <c r="C41" s="175" t="s">
        <v>212</v>
      </c>
      <c r="D41" s="177"/>
      <c r="E41" s="177"/>
      <c r="F41" s="177"/>
      <c r="G41" s="177"/>
      <c r="H41" s="178"/>
      <c r="I41" s="179"/>
      <c r="J41" s="180"/>
      <c r="K41" s="188"/>
      <c r="U41" s="147">
        <v>1.4</v>
      </c>
      <c r="V41" s="134">
        <f t="shared" si="6"/>
        <v>1680</v>
      </c>
      <c r="W41" s="134">
        <f t="shared" si="5"/>
        <v>0.002821204514</v>
      </c>
      <c r="X41" s="133">
        <v>68.0</v>
      </c>
      <c r="Y41" s="134">
        <f t="shared" si="4"/>
        <v>0.2660852499</v>
      </c>
      <c r="Z41" s="134"/>
      <c r="AA41" s="141"/>
    </row>
    <row r="42" ht="37.5" customHeight="1">
      <c r="B42" s="174" t="str">
        <f t="shared" si="7"/>
        <v>Unused</v>
      </c>
      <c r="C42" s="181" t="s">
        <v>213</v>
      </c>
      <c r="D42" s="183"/>
      <c r="E42" s="183"/>
      <c r="F42" s="183"/>
      <c r="G42" s="183"/>
      <c r="H42" s="184"/>
      <c r="I42" s="185"/>
      <c r="J42" s="180"/>
      <c r="K42" s="188"/>
      <c r="U42" s="147">
        <v>1.44</v>
      </c>
      <c r="V42" s="134">
        <f t="shared" si="6"/>
        <v>1728</v>
      </c>
      <c r="W42" s="134">
        <f t="shared" si="5"/>
        <v>0.002033982973</v>
      </c>
      <c r="X42" s="133">
        <v>70.0</v>
      </c>
      <c r="Y42" s="134">
        <f t="shared" si="4"/>
        <v>0.2419707245</v>
      </c>
      <c r="Z42" s="134"/>
      <c r="AA42" s="141"/>
    </row>
    <row r="43" ht="37.5" customHeight="1">
      <c r="B43" s="174" t="str">
        <f t="shared" si="7"/>
        <v>Unused</v>
      </c>
      <c r="C43" s="175" t="s">
        <v>214</v>
      </c>
      <c r="D43" s="177"/>
      <c r="E43" s="177"/>
      <c r="F43" s="177"/>
      <c r="G43" s="177"/>
      <c r="H43" s="178"/>
      <c r="I43" s="179"/>
      <c r="J43" s="180"/>
      <c r="K43" s="188"/>
      <c r="U43" s="147">
        <v>1.48</v>
      </c>
      <c r="V43" s="134">
        <f t="shared" si="6"/>
        <v>1776</v>
      </c>
      <c r="W43" s="134">
        <f t="shared" si="5"/>
        <v>0.00145297318</v>
      </c>
      <c r="X43" s="133">
        <v>72.0</v>
      </c>
      <c r="Y43" s="134">
        <f t="shared" si="4"/>
        <v>0.217852177</v>
      </c>
      <c r="Z43" s="134"/>
      <c r="AA43" s="141"/>
    </row>
    <row r="44" ht="37.5" customHeight="1">
      <c r="B44" s="174" t="str">
        <f t="shared" si="7"/>
        <v>Unused</v>
      </c>
      <c r="C44" s="181" t="s">
        <v>215</v>
      </c>
      <c r="D44" s="183"/>
      <c r="E44" s="183"/>
      <c r="F44" s="183"/>
      <c r="G44" s="183"/>
      <c r="H44" s="184"/>
      <c r="I44" s="185"/>
      <c r="J44" s="180"/>
      <c r="K44" s="188"/>
      <c r="U44" s="147">
        <v>1.52</v>
      </c>
      <c r="V44" s="134">
        <f t="shared" si="6"/>
        <v>1824</v>
      </c>
      <c r="W44" s="134">
        <f t="shared" si="5"/>
        <v>0.001028407949</v>
      </c>
      <c r="X44" s="133">
        <v>74.0</v>
      </c>
      <c r="Y44" s="134">
        <f t="shared" si="4"/>
        <v>0.194186055</v>
      </c>
      <c r="Z44" s="134"/>
      <c r="AA44" s="141"/>
    </row>
    <row r="45" ht="37.5" customHeight="1">
      <c r="B45" s="174" t="str">
        <f t="shared" si="7"/>
        <v>Unused</v>
      </c>
      <c r="C45" s="175" t="s">
        <v>216</v>
      </c>
      <c r="D45" s="177"/>
      <c r="E45" s="177"/>
      <c r="F45" s="177"/>
      <c r="G45" s="177"/>
      <c r="H45" s="178"/>
      <c r="I45" s="179"/>
      <c r="J45" s="180"/>
      <c r="K45" s="188"/>
      <c r="U45" s="147">
        <v>1.56</v>
      </c>
      <c r="V45" s="134">
        <f t="shared" si="6"/>
        <v>1872</v>
      </c>
      <c r="W45" s="134">
        <f t="shared" si="5"/>
        <v>0.0007212250362</v>
      </c>
      <c r="X45" s="133">
        <v>76.0</v>
      </c>
      <c r="Y45" s="134">
        <f t="shared" si="4"/>
        <v>0.171368592</v>
      </c>
      <c r="Z45" s="134"/>
      <c r="AA45" s="141"/>
    </row>
    <row r="46" ht="37.5" customHeight="1">
      <c r="B46" s="174" t="str">
        <f t="shared" si="7"/>
        <v>Unused</v>
      </c>
      <c r="C46" s="181" t="s">
        <v>217</v>
      </c>
      <c r="D46" s="183"/>
      <c r="E46" s="183"/>
      <c r="F46" s="183"/>
      <c r="G46" s="183"/>
      <c r="H46" s="184"/>
      <c r="I46" s="185"/>
      <c r="J46" s="180"/>
      <c r="K46" s="188"/>
      <c r="U46" s="147">
        <v>1.6</v>
      </c>
      <c r="V46" s="134">
        <f t="shared" si="6"/>
        <v>1920</v>
      </c>
      <c r="W46" s="134">
        <f t="shared" si="5"/>
        <v>0.0005011568898</v>
      </c>
      <c r="X46" s="133">
        <v>78.0</v>
      </c>
      <c r="Y46" s="134">
        <f t="shared" si="4"/>
        <v>0.1497274656</v>
      </c>
      <c r="Z46" s="134"/>
      <c r="AA46" s="141"/>
    </row>
    <row r="47" ht="37.5" customHeight="1">
      <c r="B47" s="174" t="str">
        <f t="shared" si="7"/>
        <v>Unused</v>
      </c>
      <c r="C47" s="175" t="s">
        <v>218</v>
      </c>
      <c r="D47" s="177"/>
      <c r="E47" s="177"/>
      <c r="F47" s="177"/>
      <c r="G47" s="177"/>
      <c r="H47" s="178"/>
      <c r="I47" s="179"/>
      <c r="J47" s="180"/>
      <c r="K47" s="188"/>
      <c r="U47" s="147">
        <v>1.64</v>
      </c>
      <c r="V47" s="134">
        <f t="shared" si="6"/>
        <v>1968</v>
      </c>
      <c r="W47" s="134">
        <f t="shared" si="5"/>
        <v>0.0003450437447</v>
      </c>
      <c r="X47" s="133">
        <v>80.0</v>
      </c>
      <c r="Y47" s="134">
        <f t="shared" si="4"/>
        <v>0.1295175957</v>
      </c>
      <c r="Z47" s="134"/>
      <c r="AA47" s="141"/>
    </row>
    <row r="48" ht="37.5" customHeight="1">
      <c r="B48" s="174" t="str">
        <f t="shared" si="7"/>
        <v>Unused</v>
      </c>
      <c r="C48" s="181" t="s">
        <v>219</v>
      </c>
      <c r="D48" s="183"/>
      <c r="E48" s="183"/>
      <c r="F48" s="183"/>
      <c r="G48" s="183"/>
      <c r="H48" s="184"/>
      <c r="I48" s="185"/>
      <c r="J48" s="180"/>
      <c r="K48" s="188"/>
      <c r="U48" s="147">
        <v>1.68</v>
      </c>
      <c r="V48" s="134">
        <f t="shared" si="6"/>
        <v>2016</v>
      </c>
      <c r="W48" s="134">
        <f t="shared" si="5"/>
        <v>0.0002353814066</v>
      </c>
      <c r="X48" s="133">
        <v>82.0</v>
      </c>
      <c r="Y48" s="134">
        <f t="shared" si="4"/>
        <v>0.1109208347</v>
      </c>
      <c r="Z48" s="134"/>
      <c r="AA48" s="141"/>
    </row>
    <row r="49" ht="37.5" customHeight="1">
      <c r="B49" s="174" t="str">
        <f t="shared" si="7"/>
        <v>Unused</v>
      </c>
      <c r="C49" s="175" t="s">
        <v>220</v>
      </c>
      <c r="D49" s="177"/>
      <c r="E49" s="177"/>
      <c r="F49" s="177"/>
      <c r="G49" s="177"/>
      <c r="H49" s="178"/>
      <c r="I49" s="179"/>
      <c r="J49" s="180"/>
      <c r="K49" s="188"/>
      <c r="U49" s="147">
        <v>1.72</v>
      </c>
      <c r="V49" s="134">
        <f t="shared" si="6"/>
        <v>2064</v>
      </c>
      <c r="W49" s="134">
        <f t="shared" si="5"/>
        <v>0.0001590990884</v>
      </c>
      <c r="X49" s="133">
        <v>84.0</v>
      </c>
      <c r="Y49" s="134">
        <f t="shared" si="4"/>
        <v>0.09404907738</v>
      </c>
      <c r="Z49" s="134"/>
      <c r="AA49" s="141"/>
    </row>
    <row r="50" ht="37.5" customHeight="1">
      <c r="B50" s="174" t="str">
        <f t="shared" si="7"/>
        <v>Unused</v>
      </c>
      <c r="C50" s="181" t="s">
        <v>221</v>
      </c>
      <c r="D50" s="183"/>
      <c r="E50" s="183"/>
      <c r="F50" s="183"/>
      <c r="G50" s="183"/>
      <c r="H50" s="184"/>
      <c r="I50" s="185"/>
      <c r="J50" s="180"/>
      <c r="K50" s="188"/>
      <c r="U50" s="147">
        <v>1.76</v>
      </c>
      <c r="V50" s="134">
        <f t="shared" si="6"/>
        <v>2112</v>
      </c>
      <c r="W50" s="134">
        <f t="shared" si="5"/>
        <v>0.000106551795</v>
      </c>
      <c r="X50" s="133">
        <v>86.0</v>
      </c>
      <c r="Y50" s="134">
        <f t="shared" si="4"/>
        <v>0.0789501583</v>
      </c>
      <c r="Z50" s="134"/>
      <c r="AA50" s="141"/>
    </row>
    <row r="51" ht="37.5" customHeight="1">
      <c r="B51" s="174" t="str">
        <f t="shared" si="7"/>
        <v>Unused</v>
      </c>
      <c r="C51" s="175" t="s">
        <v>222</v>
      </c>
      <c r="D51" s="177"/>
      <c r="E51" s="177"/>
      <c r="F51" s="177"/>
      <c r="G51" s="177"/>
      <c r="H51" s="178"/>
      <c r="I51" s="179"/>
      <c r="J51" s="180"/>
      <c r="K51" s="188"/>
      <c r="U51" s="147">
        <v>1.8</v>
      </c>
      <c r="V51" s="134">
        <f t="shared" si="6"/>
        <v>2160</v>
      </c>
      <c r="W51" s="134">
        <f t="shared" si="5"/>
        <v>0.000070705206</v>
      </c>
      <c r="X51" s="133">
        <v>88.0</v>
      </c>
      <c r="Y51" s="134">
        <f t="shared" si="4"/>
        <v>0.06561581477</v>
      </c>
      <c r="Z51" s="134"/>
      <c r="AA51" s="141"/>
    </row>
    <row r="52" ht="37.5" customHeight="1">
      <c r="B52" s="174" t="str">
        <f t="shared" si="7"/>
        <v>Unused</v>
      </c>
      <c r="C52" s="181" t="s">
        <v>223</v>
      </c>
      <c r="D52" s="183"/>
      <c r="E52" s="183"/>
      <c r="F52" s="183"/>
      <c r="G52" s="183"/>
      <c r="H52" s="184"/>
      <c r="I52" s="185"/>
      <c r="J52" s="180"/>
      <c r="K52" s="188"/>
      <c r="U52" s="147">
        <v>1.84</v>
      </c>
      <c r="V52" s="134">
        <f t="shared" si="6"/>
        <v>2208</v>
      </c>
      <c r="W52" s="134">
        <f t="shared" si="5"/>
        <v>0.0000464878601</v>
      </c>
      <c r="X52" s="133">
        <v>90.0</v>
      </c>
      <c r="Y52" s="134">
        <f t="shared" si="4"/>
        <v>0.05399096651</v>
      </c>
      <c r="Z52" s="134"/>
      <c r="AA52" s="141"/>
    </row>
    <row r="53" ht="37.5" customHeight="1">
      <c r="B53" s="174" t="str">
        <f t="shared" si="7"/>
        <v>Unused</v>
      </c>
      <c r="C53" s="175" t="s">
        <v>224</v>
      </c>
      <c r="D53" s="177"/>
      <c r="E53" s="177"/>
      <c r="F53" s="177"/>
      <c r="G53" s="177"/>
      <c r="H53" s="178"/>
      <c r="I53" s="179"/>
      <c r="J53" s="180"/>
      <c r="K53" s="188"/>
      <c r="U53" s="147">
        <v>1.88</v>
      </c>
      <c r="V53" s="134">
        <f t="shared" si="6"/>
        <v>2256</v>
      </c>
      <c r="W53" s="134">
        <f t="shared" si="5"/>
        <v>0.00003028483843</v>
      </c>
      <c r="X53" s="133">
        <v>92.0</v>
      </c>
      <c r="Y53" s="134">
        <f t="shared" si="4"/>
        <v>0.04398359598</v>
      </c>
      <c r="Z53" s="134"/>
      <c r="AA53" s="141"/>
    </row>
    <row r="54" ht="37.5" customHeight="1">
      <c r="B54" s="174" t="str">
        <f t="shared" si="7"/>
        <v>Unused</v>
      </c>
      <c r="C54" s="181" t="s">
        <v>225</v>
      </c>
      <c r="D54" s="183"/>
      <c r="E54" s="183"/>
      <c r="F54" s="183"/>
      <c r="G54" s="183"/>
      <c r="H54" s="184"/>
      <c r="I54" s="185"/>
      <c r="J54" s="180"/>
      <c r="K54" s="188"/>
      <c r="U54" s="147">
        <v>1.92</v>
      </c>
      <c r="V54" s="134">
        <f t="shared" si="6"/>
        <v>2304</v>
      </c>
      <c r="W54" s="134">
        <f t="shared" si="5"/>
        <v>0.00001954827809</v>
      </c>
      <c r="X54" s="133">
        <v>94.0</v>
      </c>
      <c r="Y54" s="134">
        <f t="shared" si="4"/>
        <v>0.03547459285</v>
      </c>
      <c r="Z54" s="134"/>
      <c r="AA54" s="141"/>
    </row>
    <row r="55" ht="37.5" customHeight="1">
      <c r="B55" s="174" t="str">
        <f t="shared" si="7"/>
        <v>Unused</v>
      </c>
      <c r="C55" s="175" t="s">
        <v>226</v>
      </c>
      <c r="D55" s="177"/>
      <c r="E55" s="177"/>
      <c r="F55" s="177"/>
      <c r="G55" s="177"/>
      <c r="H55" s="178"/>
      <c r="I55" s="179"/>
      <c r="J55" s="180"/>
      <c r="K55" s="188"/>
      <c r="U55" s="147">
        <v>1.96</v>
      </c>
      <c r="V55" s="134">
        <f t="shared" si="6"/>
        <v>2352</v>
      </c>
      <c r="W55" s="134">
        <f t="shared" si="5"/>
        <v>0.00001250228222</v>
      </c>
      <c r="X55" s="133">
        <v>96.0</v>
      </c>
      <c r="Y55" s="134">
        <f t="shared" si="4"/>
        <v>0.02832703774</v>
      </c>
      <c r="Z55" s="134"/>
      <c r="AA55" s="141"/>
    </row>
    <row r="56" ht="37.5" customHeight="1">
      <c r="B56" s="174" t="str">
        <f t="shared" si="7"/>
        <v>Unused</v>
      </c>
      <c r="C56" s="181" t="s">
        <v>227</v>
      </c>
      <c r="D56" s="183"/>
      <c r="E56" s="183"/>
      <c r="F56" s="183"/>
      <c r="G56" s="183"/>
      <c r="H56" s="184"/>
      <c r="I56" s="185"/>
      <c r="J56" s="180"/>
      <c r="K56" s="188"/>
      <c r="U56" s="147">
        <v>2.0</v>
      </c>
      <c r="V56" s="134">
        <f>MAX(0,$X$2+$Y$2*$AC$5*(U55-1))</f>
        <v>2400</v>
      </c>
      <c r="W56" s="134">
        <f t="shared" si="5"/>
        <v>0.000007922598182</v>
      </c>
      <c r="X56" s="133">
        <v>98.0</v>
      </c>
      <c r="Y56" s="134">
        <f t="shared" si="4"/>
        <v>0.02239453029</v>
      </c>
      <c r="Z56" s="134"/>
      <c r="AA56" s="141"/>
    </row>
    <row r="57" ht="37.5" customHeight="1">
      <c r="B57" s="174" t="str">
        <f t="shared" si="7"/>
        <v>Unused</v>
      </c>
      <c r="C57" s="175" t="s">
        <v>228</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229</v>
      </c>
      <c r="D58" s="183"/>
      <c r="E58" s="183"/>
      <c r="F58" s="183"/>
      <c r="G58" s="183"/>
      <c r="H58" s="184"/>
      <c r="I58" s="185"/>
      <c r="J58" s="180"/>
      <c r="K58" s="188"/>
      <c r="X58" s="193"/>
    </row>
    <row r="59" ht="37.5" customHeight="1">
      <c r="B59" s="174" t="str">
        <f t="shared" si="7"/>
        <v>Unused</v>
      </c>
      <c r="C59" s="175" t="s">
        <v>230</v>
      </c>
      <c r="D59" s="177"/>
      <c r="E59" s="177"/>
      <c r="F59" s="177"/>
      <c r="G59" s="177"/>
      <c r="H59" s="178"/>
      <c r="I59" s="179"/>
      <c r="J59" s="180"/>
      <c r="K59" s="188"/>
    </row>
    <row r="60" ht="37.5" customHeight="1">
      <c r="B60" s="174" t="str">
        <f t="shared" si="7"/>
        <v>Unused</v>
      </c>
      <c r="C60" s="181" t="s">
        <v>231</v>
      </c>
      <c r="D60" s="183"/>
      <c r="E60" s="183"/>
      <c r="F60" s="183"/>
      <c r="G60" s="183"/>
      <c r="H60" s="184"/>
      <c r="I60" s="185"/>
      <c r="J60" s="180"/>
      <c r="K60" s="188"/>
    </row>
    <row r="61" ht="37.5" customHeight="1">
      <c r="B61" s="174" t="str">
        <f t="shared" si="7"/>
        <v>Unused</v>
      </c>
      <c r="C61" s="175" t="s">
        <v>232</v>
      </c>
      <c r="D61" s="177"/>
      <c r="E61" s="177"/>
      <c r="F61" s="177"/>
      <c r="G61" s="177"/>
      <c r="H61" s="178"/>
      <c r="I61" s="179"/>
      <c r="J61" s="180"/>
      <c r="K61" s="188"/>
    </row>
    <row r="62" ht="37.5" customHeight="1">
      <c r="B62" s="174" t="str">
        <f t="shared" si="7"/>
        <v>Unused</v>
      </c>
      <c r="C62" s="181" t="s">
        <v>233</v>
      </c>
      <c r="D62" s="183"/>
      <c r="E62" s="183"/>
      <c r="F62" s="183"/>
      <c r="G62" s="183"/>
      <c r="H62" s="184"/>
      <c r="I62" s="185"/>
      <c r="J62" s="180"/>
      <c r="K62" s="188"/>
    </row>
    <row r="63" ht="37.5" customHeight="1">
      <c r="B63" s="174" t="str">
        <f t="shared" si="7"/>
        <v>Unused</v>
      </c>
      <c r="C63" s="175" t="s">
        <v>234</v>
      </c>
      <c r="D63" s="177"/>
      <c r="E63" s="177"/>
      <c r="F63" s="177"/>
      <c r="G63" s="177"/>
      <c r="H63" s="178"/>
      <c r="I63" s="179"/>
      <c r="J63" s="180"/>
      <c r="K63" s="188"/>
    </row>
    <row r="64" ht="37.5" customHeight="1">
      <c r="B64" s="174" t="str">
        <f t="shared" si="7"/>
        <v>Unused</v>
      </c>
      <c r="C64" s="181" t="s">
        <v>235</v>
      </c>
      <c r="D64" s="183"/>
      <c r="E64" s="183"/>
      <c r="F64" s="183"/>
      <c r="G64" s="183"/>
      <c r="H64" s="184"/>
      <c r="I64" s="185"/>
      <c r="J64" s="180"/>
      <c r="K64" s="188"/>
    </row>
    <row r="65" ht="37.5" customHeight="1">
      <c r="B65" s="174" t="str">
        <f t="shared" si="7"/>
        <v>Unused</v>
      </c>
      <c r="C65" s="175" t="s">
        <v>236</v>
      </c>
      <c r="D65" s="177"/>
      <c r="E65" s="177"/>
      <c r="F65" s="177"/>
      <c r="G65" s="177"/>
      <c r="H65" s="178"/>
      <c r="I65" s="179"/>
      <c r="J65" s="180"/>
      <c r="K65" s="188"/>
    </row>
    <row r="66" ht="37.5" customHeight="1">
      <c r="B66" s="174" t="str">
        <f t="shared" si="7"/>
        <v>Unused</v>
      </c>
      <c r="C66" s="181" t="s">
        <v>237</v>
      </c>
      <c r="D66" s="183"/>
      <c r="E66" s="183"/>
      <c r="F66" s="183"/>
      <c r="G66" s="183"/>
      <c r="H66" s="184"/>
      <c r="I66" s="185"/>
      <c r="J66" s="180"/>
      <c r="K66" s="188"/>
    </row>
    <row r="67" ht="37.5" customHeight="1">
      <c r="B67" s="174" t="str">
        <f t="shared" si="7"/>
        <v>Unused</v>
      </c>
      <c r="C67" s="175" t="s">
        <v>238</v>
      </c>
      <c r="D67" s="177"/>
      <c r="E67" s="177"/>
      <c r="F67" s="177"/>
      <c r="G67" s="177"/>
      <c r="H67" s="178"/>
      <c r="I67" s="179"/>
      <c r="J67" s="180"/>
      <c r="K67" s="188"/>
    </row>
    <row r="68" ht="37.5" customHeight="1">
      <c r="B68" s="174" t="str">
        <f t="shared" si="7"/>
        <v>Unused</v>
      </c>
      <c r="C68" s="181" t="s">
        <v>239</v>
      </c>
      <c r="D68" s="183"/>
      <c r="E68" s="183"/>
      <c r="F68" s="183"/>
      <c r="G68" s="183"/>
      <c r="H68" s="184"/>
      <c r="I68" s="185"/>
      <c r="J68" s="180"/>
      <c r="K68" s="188"/>
    </row>
    <row r="69" ht="37.5" customHeight="1">
      <c r="B69" s="174" t="str">
        <f t="shared" si="7"/>
        <v>Unused</v>
      </c>
      <c r="C69" s="175" t="s">
        <v>240</v>
      </c>
      <c r="D69" s="177"/>
      <c r="E69" s="177"/>
      <c r="F69" s="177"/>
      <c r="G69" s="177"/>
      <c r="H69" s="178"/>
      <c r="I69" s="179"/>
      <c r="J69" s="180"/>
      <c r="K69" s="188"/>
    </row>
    <row r="70" ht="37.5" customHeight="1">
      <c r="B70" s="174" t="str">
        <f t="shared" si="7"/>
        <v>Unused</v>
      </c>
      <c r="C70" s="181" t="s">
        <v>241</v>
      </c>
      <c r="D70" s="183"/>
      <c r="E70" s="183"/>
      <c r="F70" s="183"/>
      <c r="G70" s="183"/>
      <c r="H70" s="184"/>
      <c r="I70" s="185"/>
      <c r="J70" s="180"/>
      <c r="K70" s="188"/>
    </row>
    <row r="71" ht="37.5" customHeight="1">
      <c r="B71" s="174" t="str">
        <f t="shared" si="7"/>
        <v>Unused</v>
      </c>
      <c r="C71" s="175" t="s">
        <v>242</v>
      </c>
      <c r="D71" s="177"/>
      <c r="E71" s="177"/>
      <c r="F71" s="177"/>
      <c r="G71" s="177"/>
      <c r="H71" s="178"/>
      <c r="I71" s="179"/>
      <c r="J71" s="180"/>
      <c r="K71" s="188"/>
    </row>
    <row r="72" ht="37.5" customHeight="1">
      <c r="B72" s="174" t="str">
        <f t="shared" si="7"/>
        <v>Unused</v>
      </c>
      <c r="C72" s="181" t="s">
        <v>243</v>
      </c>
      <c r="D72" s="183"/>
      <c r="E72" s="183"/>
      <c r="F72" s="183"/>
      <c r="G72" s="183"/>
      <c r="H72" s="184"/>
      <c r="I72" s="185"/>
      <c r="J72" s="180"/>
      <c r="K72" s="188"/>
    </row>
    <row r="73" ht="37.5" customHeight="1">
      <c r="B73" s="174" t="str">
        <f t="shared" si="7"/>
        <v>Unused</v>
      </c>
      <c r="C73" s="175" t="s">
        <v>244</v>
      </c>
      <c r="D73" s="177"/>
      <c r="E73" s="177"/>
      <c r="F73" s="177"/>
      <c r="G73" s="177"/>
      <c r="H73" s="178"/>
      <c r="I73" s="179"/>
      <c r="J73" s="180"/>
      <c r="K73" s="188"/>
    </row>
    <row r="74" ht="37.5" customHeight="1">
      <c r="B74" s="174" t="str">
        <f t="shared" si="7"/>
        <v>Unused</v>
      </c>
      <c r="C74" s="181" t="s">
        <v>245</v>
      </c>
      <c r="D74" s="183"/>
      <c r="E74" s="183"/>
      <c r="F74" s="183"/>
      <c r="G74" s="183"/>
      <c r="H74" s="184"/>
      <c r="I74" s="185"/>
      <c r="J74" s="180"/>
      <c r="K74" s="188"/>
    </row>
    <row r="75" ht="37.5" customHeight="1">
      <c r="B75" s="174" t="str">
        <f t="shared" si="7"/>
        <v>Unused</v>
      </c>
      <c r="C75" s="175" t="s">
        <v>246</v>
      </c>
      <c r="D75" s="177"/>
      <c r="E75" s="177"/>
      <c r="F75" s="177"/>
      <c r="G75" s="177"/>
      <c r="H75" s="178"/>
      <c r="I75" s="179"/>
      <c r="J75" s="180"/>
      <c r="K75" s="188"/>
    </row>
    <row r="76" ht="37.5" customHeight="1">
      <c r="B76" s="174" t="str">
        <f t="shared" si="7"/>
        <v>Unused</v>
      </c>
      <c r="C76" s="181" t="s">
        <v>247</v>
      </c>
      <c r="D76" s="183"/>
      <c r="E76" s="183"/>
      <c r="F76" s="183"/>
      <c r="G76" s="183"/>
      <c r="H76" s="184"/>
      <c r="I76" s="185"/>
      <c r="J76" s="180"/>
      <c r="K76" s="188"/>
    </row>
    <row r="77" ht="37.5" customHeight="1">
      <c r="B77" s="174" t="str">
        <f t="shared" si="7"/>
        <v>Unused</v>
      </c>
      <c r="C77" s="175" t="s">
        <v>248</v>
      </c>
      <c r="D77" s="177"/>
      <c r="E77" s="177"/>
      <c r="F77" s="177"/>
      <c r="G77" s="177"/>
      <c r="H77" s="178"/>
      <c r="I77" s="179"/>
      <c r="J77" s="180"/>
      <c r="K77" s="188"/>
    </row>
    <row r="78" ht="37.5" customHeight="1">
      <c r="B78" s="174" t="str">
        <f t="shared" si="7"/>
        <v>Unused</v>
      </c>
      <c r="C78" s="181" t="s">
        <v>249</v>
      </c>
      <c r="D78" s="183"/>
      <c r="E78" s="183"/>
      <c r="F78" s="183"/>
      <c r="G78" s="183"/>
      <c r="H78" s="184"/>
      <c r="I78" s="185"/>
      <c r="J78" s="180"/>
      <c r="K78" s="188"/>
    </row>
    <row r="79" ht="37.5" customHeight="1">
      <c r="B79" s="174" t="str">
        <f t="shared" si="7"/>
        <v>Unused</v>
      </c>
      <c r="C79" s="175" t="s">
        <v>250</v>
      </c>
      <c r="D79" s="177"/>
      <c r="E79" s="177"/>
      <c r="F79" s="177"/>
      <c r="G79" s="177"/>
      <c r="H79" s="178"/>
      <c r="I79" s="179"/>
      <c r="J79" s="180"/>
      <c r="K79" s="188"/>
    </row>
    <row r="80" ht="37.5" customHeight="1">
      <c r="B80" s="174" t="str">
        <f t="shared" si="7"/>
        <v>Unused</v>
      </c>
      <c r="C80" s="181" t="s">
        <v>251</v>
      </c>
      <c r="D80" s="183"/>
      <c r="E80" s="183"/>
      <c r="F80" s="183"/>
      <c r="G80" s="183"/>
      <c r="H80" s="184"/>
      <c r="I80" s="185"/>
      <c r="J80" s="180"/>
      <c r="K80" s="188"/>
    </row>
    <row r="81" ht="37.5" customHeight="1">
      <c r="B81" s="174" t="str">
        <f t="shared" si="7"/>
        <v>Unused</v>
      </c>
      <c r="C81" s="175" t="s">
        <v>252</v>
      </c>
      <c r="D81" s="177"/>
      <c r="E81" s="177"/>
      <c r="F81" s="177"/>
      <c r="G81" s="177"/>
      <c r="H81" s="178"/>
      <c r="I81" s="179"/>
      <c r="J81" s="180"/>
      <c r="K81" s="188"/>
    </row>
    <row r="82" ht="37.5" customHeight="1">
      <c r="B82" s="174" t="str">
        <f t="shared" si="7"/>
        <v>Unused</v>
      </c>
      <c r="C82" s="181" t="s">
        <v>253</v>
      </c>
      <c r="D82" s="183"/>
      <c r="E82" s="183"/>
      <c r="F82" s="183"/>
      <c r="G82" s="183"/>
      <c r="H82" s="184"/>
      <c r="I82" s="185"/>
      <c r="J82" s="180"/>
      <c r="K82" s="188"/>
    </row>
    <row r="83" ht="37.5" customHeight="1">
      <c r="B83" s="174" t="str">
        <f t="shared" si="7"/>
        <v>Unused</v>
      </c>
      <c r="C83" s="175" t="s">
        <v>254</v>
      </c>
      <c r="D83" s="177"/>
      <c r="E83" s="177"/>
      <c r="F83" s="177"/>
      <c r="G83" s="177"/>
      <c r="H83" s="178"/>
      <c r="I83" s="179"/>
      <c r="J83" s="180"/>
      <c r="K83" s="188"/>
    </row>
    <row r="84" ht="37.5" customHeight="1">
      <c r="B84" s="174" t="str">
        <f t="shared" si="7"/>
        <v>Unused</v>
      </c>
      <c r="C84" s="181" t="s">
        <v>255</v>
      </c>
      <c r="D84" s="183"/>
      <c r="E84" s="183"/>
      <c r="F84" s="183"/>
      <c r="G84" s="183"/>
      <c r="H84" s="184"/>
      <c r="I84" s="185"/>
      <c r="J84" s="180"/>
      <c r="K84" s="188"/>
    </row>
    <row r="85" ht="37.5" customHeight="1">
      <c r="B85" s="174" t="str">
        <f t="shared" si="7"/>
        <v>Unused</v>
      </c>
      <c r="C85" s="175" t="s">
        <v>256</v>
      </c>
      <c r="D85" s="177"/>
      <c r="E85" s="177"/>
      <c r="F85" s="177"/>
      <c r="G85" s="177"/>
      <c r="H85" s="178"/>
      <c r="I85" s="179"/>
      <c r="J85" s="180"/>
      <c r="K85" s="188"/>
    </row>
    <row r="86" ht="37.5" customHeight="1">
      <c r="B86" s="174" t="str">
        <f t="shared" si="7"/>
        <v>Unused</v>
      </c>
      <c r="C86" s="181" t="s">
        <v>257</v>
      </c>
      <c r="D86" s="183"/>
      <c r="E86" s="183"/>
      <c r="F86" s="183"/>
      <c r="G86" s="183"/>
      <c r="H86" s="184"/>
      <c r="I86" s="185"/>
      <c r="J86" s="180"/>
      <c r="K86" s="188"/>
    </row>
    <row r="87" ht="37.5" customHeight="1">
      <c r="B87" s="174" t="str">
        <f t="shared" si="7"/>
        <v>Unused</v>
      </c>
      <c r="C87" s="175" t="s">
        <v>258</v>
      </c>
      <c r="D87" s="177"/>
      <c r="E87" s="177"/>
      <c r="F87" s="177"/>
      <c r="G87" s="177"/>
      <c r="H87" s="178"/>
      <c r="I87" s="179"/>
      <c r="J87" s="180"/>
      <c r="K87" s="188"/>
    </row>
    <row r="88" ht="37.5" customHeight="1">
      <c r="B88" s="174" t="str">
        <f t="shared" si="7"/>
        <v>Unused</v>
      </c>
      <c r="C88" s="181" t="s">
        <v>259</v>
      </c>
      <c r="D88" s="183"/>
      <c r="E88" s="183"/>
      <c r="F88" s="183"/>
      <c r="G88" s="183"/>
      <c r="H88" s="184"/>
      <c r="I88" s="185"/>
      <c r="J88" s="180"/>
      <c r="K88" s="188"/>
    </row>
    <row r="89" ht="37.5" customHeight="1">
      <c r="B89" s="174" t="str">
        <f t="shared" si="7"/>
        <v>Unused</v>
      </c>
      <c r="C89" s="175" t="s">
        <v>260</v>
      </c>
      <c r="D89" s="177"/>
      <c r="E89" s="177"/>
      <c r="F89" s="177"/>
      <c r="G89" s="177"/>
      <c r="H89" s="178"/>
      <c r="I89" s="179"/>
      <c r="J89" s="180"/>
      <c r="K89" s="188"/>
    </row>
    <row r="90" ht="37.5" customHeight="1">
      <c r="B90" s="174" t="str">
        <f t="shared" si="7"/>
        <v>Unused</v>
      </c>
      <c r="C90" s="181" t="s">
        <v>261</v>
      </c>
      <c r="D90" s="183"/>
      <c r="E90" s="183"/>
      <c r="F90" s="183"/>
      <c r="G90" s="183"/>
      <c r="H90" s="184"/>
      <c r="I90" s="185"/>
      <c r="J90" s="180"/>
      <c r="K90" s="188"/>
    </row>
    <row r="91" ht="37.5" customHeight="1">
      <c r="B91" s="174" t="str">
        <f t="shared" si="7"/>
        <v>Unused</v>
      </c>
      <c r="C91" s="175" t="s">
        <v>262</v>
      </c>
      <c r="D91" s="177"/>
      <c r="E91" s="177"/>
      <c r="F91" s="177"/>
      <c r="G91" s="177"/>
      <c r="H91" s="178"/>
      <c r="I91" s="179"/>
      <c r="J91" s="180"/>
      <c r="K91" s="188"/>
    </row>
    <row r="92" ht="37.5" customHeight="1">
      <c r="B92" s="174" t="str">
        <f t="shared" si="7"/>
        <v>Unused</v>
      </c>
      <c r="C92" s="181" t="s">
        <v>263</v>
      </c>
      <c r="D92" s="183"/>
      <c r="E92" s="183"/>
      <c r="F92" s="183"/>
      <c r="G92" s="183"/>
      <c r="H92" s="184"/>
      <c r="I92" s="185"/>
      <c r="J92" s="180"/>
      <c r="K92" s="188"/>
    </row>
    <row r="93" ht="37.5" customHeight="1">
      <c r="B93" s="174" t="str">
        <f t="shared" si="7"/>
        <v>Unused</v>
      </c>
      <c r="C93" s="175" t="s">
        <v>264</v>
      </c>
      <c r="D93" s="177"/>
      <c r="E93" s="177"/>
      <c r="F93" s="177"/>
      <c r="G93" s="177"/>
      <c r="H93" s="178"/>
      <c r="I93" s="179"/>
      <c r="J93" s="180"/>
      <c r="K93" s="188"/>
    </row>
    <row r="94" ht="37.5" customHeight="1">
      <c r="B94" s="174" t="str">
        <f t="shared" si="7"/>
        <v>Unused</v>
      </c>
      <c r="C94" s="181" t="s">
        <v>265</v>
      </c>
      <c r="D94" s="183"/>
      <c r="E94" s="183"/>
      <c r="F94" s="183"/>
      <c r="G94" s="183"/>
      <c r="H94" s="184"/>
      <c r="I94" s="185"/>
      <c r="J94" s="180"/>
      <c r="K94" s="188"/>
    </row>
    <row r="95" ht="37.5" customHeight="1">
      <c r="B95" s="174" t="str">
        <f t="shared" si="7"/>
        <v>Unused</v>
      </c>
      <c r="C95" s="175" t="s">
        <v>266</v>
      </c>
      <c r="D95" s="177"/>
      <c r="E95" s="177"/>
      <c r="F95" s="177"/>
      <c r="G95" s="177"/>
      <c r="H95" s="178"/>
      <c r="I95" s="179"/>
      <c r="J95" s="180"/>
      <c r="K95" s="188"/>
    </row>
    <row r="96" ht="37.5" customHeight="1">
      <c r="B96" s="174" t="str">
        <f t="shared" si="7"/>
        <v>Unused</v>
      </c>
      <c r="C96" s="181" t="s">
        <v>267</v>
      </c>
      <c r="D96" s="183"/>
      <c r="E96" s="183"/>
      <c r="F96" s="183"/>
      <c r="G96" s="183"/>
      <c r="H96" s="184"/>
      <c r="I96" s="185"/>
      <c r="J96" s="180"/>
      <c r="K96" s="188"/>
    </row>
    <row r="97" ht="37.5" customHeight="1">
      <c r="B97" s="174" t="str">
        <f t="shared" si="7"/>
        <v>Unused</v>
      </c>
      <c r="C97" s="175" t="s">
        <v>268</v>
      </c>
      <c r="D97" s="177"/>
      <c r="E97" s="177"/>
      <c r="F97" s="177"/>
      <c r="G97" s="177"/>
      <c r="H97" s="178"/>
      <c r="I97" s="179"/>
      <c r="J97" s="180"/>
      <c r="K97" s="188"/>
    </row>
    <row r="98" ht="37.5" customHeight="1">
      <c r="B98" s="174" t="str">
        <f t="shared" si="7"/>
        <v>Unused</v>
      </c>
      <c r="C98" s="181" t="s">
        <v>269</v>
      </c>
      <c r="D98" s="183"/>
      <c r="E98" s="183"/>
      <c r="F98" s="183"/>
      <c r="G98" s="183"/>
      <c r="H98" s="184"/>
      <c r="I98" s="185"/>
      <c r="J98" s="180"/>
      <c r="K98" s="188"/>
    </row>
    <row r="99" ht="37.5" customHeight="1">
      <c r="B99" s="174" t="str">
        <f t="shared" si="7"/>
        <v>Unused</v>
      </c>
      <c r="C99" s="175" t="s">
        <v>270</v>
      </c>
      <c r="D99" s="177"/>
      <c r="E99" s="177"/>
      <c r="F99" s="177"/>
      <c r="G99" s="177"/>
      <c r="H99" s="178"/>
      <c r="I99" s="179"/>
      <c r="J99" s="180"/>
      <c r="K99" s="188"/>
    </row>
    <row r="100" ht="37.5" customHeight="1">
      <c r="B100" s="174" t="str">
        <f t="shared" si="7"/>
        <v>Unused</v>
      </c>
      <c r="C100" s="181" t="s">
        <v>271</v>
      </c>
      <c r="D100" s="183"/>
      <c r="E100" s="183"/>
      <c r="F100" s="183"/>
      <c r="G100" s="183"/>
      <c r="H100" s="184"/>
      <c r="I100" s="185"/>
      <c r="J100" s="180"/>
      <c r="K100" s="188"/>
    </row>
    <row r="101" ht="37.5" customHeight="1">
      <c r="B101" s="174" t="str">
        <f t="shared" si="7"/>
        <v>Unused</v>
      </c>
      <c r="C101" s="175" t="s">
        <v>272</v>
      </c>
      <c r="D101" s="177"/>
      <c r="E101" s="177"/>
      <c r="F101" s="177"/>
      <c r="G101" s="177"/>
      <c r="H101" s="178"/>
      <c r="I101" s="179"/>
      <c r="J101" s="180"/>
      <c r="K101" s="188"/>
    </row>
    <row r="102" ht="37.5" customHeight="1">
      <c r="B102" s="174" t="str">
        <f t="shared" si="7"/>
        <v>Unused</v>
      </c>
      <c r="C102" s="181" t="s">
        <v>273</v>
      </c>
      <c r="D102" s="183"/>
      <c r="E102" s="183"/>
      <c r="F102" s="183"/>
      <c r="G102" s="183"/>
      <c r="H102" s="184"/>
      <c r="I102" s="185"/>
      <c r="J102" s="180"/>
      <c r="K102" s="188"/>
    </row>
    <row r="103" ht="37.5" customHeight="1">
      <c r="B103" s="174" t="str">
        <f t="shared" si="7"/>
        <v>Unused</v>
      </c>
      <c r="C103" s="175" t="s">
        <v>274</v>
      </c>
      <c r="D103" s="177"/>
      <c r="E103" s="177"/>
      <c r="F103" s="177"/>
      <c r="G103" s="177"/>
      <c r="H103" s="178"/>
      <c r="I103" s="179"/>
      <c r="J103" s="180"/>
      <c r="K103" s="188"/>
    </row>
    <row r="104" ht="37.5" customHeight="1">
      <c r="B104" s="174" t="str">
        <f t="shared" si="7"/>
        <v>Unused</v>
      </c>
      <c r="C104" s="181" t="s">
        <v>275</v>
      </c>
      <c r="D104" s="183"/>
      <c r="E104" s="183"/>
      <c r="F104" s="183"/>
      <c r="G104" s="183"/>
      <c r="H104" s="184"/>
      <c r="I104" s="185"/>
      <c r="J104" s="180"/>
      <c r="K104" s="188"/>
    </row>
    <row r="105" ht="37.5" customHeight="1">
      <c r="B105" s="174" t="str">
        <f t="shared" si="7"/>
        <v>Unused</v>
      </c>
      <c r="C105" s="175" t="s">
        <v>276</v>
      </c>
      <c r="D105" s="177"/>
      <c r="E105" s="177"/>
      <c r="F105" s="177"/>
      <c r="G105" s="177"/>
      <c r="H105" s="178"/>
      <c r="I105" s="179"/>
      <c r="J105" s="180"/>
      <c r="K105" s="188"/>
    </row>
    <row r="106" ht="37.5" customHeight="1">
      <c r="B106" s="174" t="str">
        <f t="shared" si="7"/>
        <v>Unused</v>
      </c>
      <c r="C106" s="181" t="s">
        <v>277</v>
      </c>
      <c r="D106" s="183"/>
      <c r="E106" s="183"/>
      <c r="F106" s="183"/>
      <c r="G106" s="183"/>
      <c r="H106" s="184"/>
      <c r="I106" s="185"/>
      <c r="J106" s="180"/>
      <c r="K106" s="188"/>
    </row>
    <row r="107" ht="37.5" customHeight="1">
      <c r="B107" s="174" t="str">
        <f t="shared" si="7"/>
        <v>Unused</v>
      </c>
      <c r="C107" s="175" t="s">
        <v>278</v>
      </c>
      <c r="D107" s="177"/>
      <c r="E107" s="177"/>
      <c r="F107" s="177"/>
      <c r="G107" s="177"/>
      <c r="H107" s="178"/>
      <c r="I107" s="179"/>
      <c r="J107" s="180"/>
      <c r="K107" s="188"/>
    </row>
    <row r="108" ht="37.5" customHeight="1">
      <c r="B108" s="174" t="str">
        <f t="shared" si="7"/>
        <v>Unused</v>
      </c>
      <c r="C108" s="181" t="s">
        <v>279</v>
      </c>
      <c r="D108" s="183"/>
      <c r="E108" s="183"/>
      <c r="F108" s="183"/>
      <c r="G108" s="183"/>
      <c r="H108" s="184"/>
      <c r="I108" s="185"/>
      <c r="J108" s="180"/>
      <c r="K108" s="188"/>
    </row>
    <row r="109" ht="37.5" customHeight="1">
      <c r="B109" s="174" t="str">
        <f t="shared" si="7"/>
        <v>Unused</v>
      </c>
      <c r="C109" s="175" t="s">
        <v>280</v>
      </c>
      <c r="D109" s="177"/>
      <c r="E109" s="177"/>
      <c r="F109" s="177"/>
      <c r="G109" s="177"/>
      <c r="H109" s="178"/>
      <c r="I109" s="179"/>
      <c r="J109" s="180"/>
      <c r="K109" s="188"/>
    </row>
    <row r="110" ht="37.5" customHeight="1">
      <c r="B110" s="174" t="str">
        <f t="shared" si="7"/>
        <v>Unused</v>
      </c>
      <c r="C110" s="181" t="s">
        <v>281</v>
      </c>
      <c r="D110" s="183"/>
      <c r="E110" s="183"/>
      <c r="F110" s="183"/>
      <c r="G110" s="183"/>
      <c r="H110" s="184"/>
      <c r="I110" s="185"/>
      <c r="J110" s="180"/>
      <c r="K110" s="188"/>
    </row>
    <row r="111" ht="37.5" customHeight="1">
      <c r="B111" s="174" t="str">
        <f t="shared" si="7"/>
        <v>Unused</v>
      </c>
      <c r="C111" s="175" t="s">
        <v>282</v>
      </c>
      <c r="D111" s="177"/>
      <c r="E111" s="177"/>
      <c r="F111" s="177"/>
      <c r="G111" s="177"/>
      <c r="H111" s="178"/>
      <c r="I111" s="179"/>
      <c r="J111" s="180"/>
      <c r="K111" s="188"/>
    </row>
    <row r="112" ht="37.5" customHeight="1">
      <c r="B112" s="174" t="str">
        <f t="shared" si="7"/>
        <v>Unused</v>
      </c>
      <c r="C112" s="181" t="s">
        <v>283</v>
      </c>
      <c r="D112" s="183"/>
      <c r="E112" s="183"/>
      <c r="F112" s="183"/>
      <c r="G112" s="183"/>
      <c r="H112" s="184"/>
      <c r="I112" s="185"/>
      <c r="J112" s="180"/>
      <c r="K112" s="188"/>
    </row>
    <row r="113" ht="37.5" customHeight="1">
      <c r="B113" s="174" t="str">
        <f t="shared" si="7"/>
        <v>Unused</v>
      </c>
      <c r="C113" s="175" t="s">
        <v>284</v>
      </c>
      <c r="D113" s="177"/>
      <c r="E113" s="177"/>
      <c r="F113" s="177"/>
      <c r="G113" s="177"/>
      <c r="H113" s="178"/>
      <c r="I113" s="179"/>
      <c r="J113" s="180"/>
      <c r="K113" s="188"/>
    </row>
    <row r="114" ht="37.5" customHeight="1">
      <c r="B114" s="174" t="str">
        <f t="shared" si="7"/>
        <v>Unused</v>
      </c>
      <c r="C114" s="181" t="s">
        <v>285</v>
      </c>
      <c r="D114" s="183"/>
      <c r="E114" s="183"/>
      <c r="F114" s="183"/>
      <c r="G114" s="183"/>
      <c r="H114" s="184"/>
      <c r="I114" s="185"/>
      <c r="J114" s="180"/>
      <c r="K114" s="188"/>
    </row>
    <row r="115" ht="37.5" customHeight="1">
      <c r="B115" s="174" t="str">
        <f t="shared" si="7"/>
        <v>Unused</v>
      </c>
      <c r="C115" s="175" t="s">
        <v>286</v>
      </c>
      <c r="D115" s="177"/>
      <c r="E115" s="177"/>
      <c r="F115" s="177"/>
      <c r="G115" s="177"/>
      <c r="H115" s="178"/>
      <c r="I115" s="179"/>
      <c r="J115" s="180"/>
      <c r="K115" s="188"/>
    </row>
    <row r="116" ht="37.5" customHeight="1">
      <c r="B116" s="174" t="str">
        <f t="shared" si="7"/>
        <v>Unused</v>
      </c>
      <c r="C116" s="181" t="s">
        <v>287</v>
      </c>
      <c r="D116" s="183"/>
      <c r="E116" s="183"/>
      <c r="F116" s="183"/>
      <c r="G116" s="183"/>
      <c r="H116" s="184"/>
      <c r="I116" s="185"/>
      <c r="J116" s="180"/>
      <c r="K116" s="188"/>
    </row>
    <row r="117" ht="37.5" customHeight="1">
      <c r="B117" s="174" t="str">
        <f t="shared" si="7"/>
        <v>Unused</v>
      </c>
      <c r="C117" s="175" t="s">
        <v>288</v>
      </c>
      <c r="D117" s="177"/>
      <c r="E117" s="177"/>
      <c r="F117" s="177"/>
      <c r="G117" s="177"/>
      <c r="H117" s="178"/>
      <c r="I117" s="179"/>
      <c r="J117" s="180"/>
      <c r="K117" s="188"/>
    </row>
    <row r="118" ht="37.5" customHeight="1">
      <c r="B118" s="174" t="str">
        <f t="shared" si="7"/>
        <v>Unused</v>
      </c>
      <c r="C118" s="181" t="s">
        <v>289</v>
      </c>
      <c r="D118" s="183"/>
      <c r="E118" s="183"/>
      <c r="F118" s="183"/>
      <c r="G118" s="183"/>
      <c r="H118" s="184"/>
      <c r="I118" s="185"/>
      <c r="J118" s="180"/>
      <c r="K118" s="188"/>
    </row>
    <row r="119" ht="37.5" customHeight="1">
      <c r="B119" s="174" t="str">
        <f t="shared" si="7"/>
        <v>Unused</v>
      </c>
      <c r="C119" s="175" t="s">
        <v>290</v>
      </c>
      <c r="D119" s="177"/>
      <c r="E119" s="177"/>
      <c r="F119" s="177"/>
      <c r="G119" s="177"/>
      <c r="H119" s="178"/>
      <c r="I119" s="179"/>
      <c r="J119" s="180"/>
      <c r="K119" s="188"/>
    </row>
    <row r="120" ht="37.5" customHeight="1">
      <c r="B120" s="174" t="str">
        <f t="shared" si="7"/>
        <v>Unused</v>
      </c>
      <c r="C120" s="181" t="s">
        <v>291</v>
      </c>
      <c r="D120" s="183"/>
      <c r="E120" s="183"/>
      <c r="F120" s="183"/>
      <c r="G120" s="183"/>
      <c r="H120" s="184"/>
      <c r="I120" s="185"/>
      <c r="J120" s="180"/>
      <c r="K120" s="188"/>
    </row>
    <row r="121" ht="37.5" customHeight="1">
      <c r="B121" s="174" t="str">
        <f t="shared" si="7"/>
        <v>Unused</v>
      </c>
      <c r="C121" s="175" t="s">
        <v>292</v>
      </c>
      <c r="D121" s="177"/>
      <c r="E121" s="177"/>
      <c r="F121" s="177"/>
      <c r="G121" s="177"/>
      <c r="H121" s="178"/>
      <c r="I121" s="179"/>
      <c r="J121" s="180"/>
      <c r="K121" s="188"/>
    </row>
    <row r="122" ht="37.5" customHeight="1">
      <c r="B122" s="174" t="str">
        <f t="shared" si="7"/>
        <v>Unused</v>
      </c>
      <c r="C122" s="181" t="s">
        <v>293</v>
      </c>
      <c r="D122" s="183"/>
      <c r="E122" s="183"/>
      <c r="F122" s="183"/>
      <c r="G122" s="183"/>
      <c r="H122" s="184"/>
      <c r="I122" s="185"/>
      <c r="J122" s="180"/>
      <c r="K122" s="188"/>
    </row>
    <row r="123" ht="37.5" customHeight="1">
      <c r="B123" s="174" t="str">
        <f t="shared" si="7"/>
        <v>Unused</v>
      </c>
      <c r="C123" s="175" t="s">
        <v>294</v>
      </c>
      <c r="D123" s="177"/>
      <c r="E123" s="177"/>
      <c r="F123" s="177"/>
      <c r="G123" s="177"/>
      <c r="H123" s="178"/>
      <c r="I123" s="179"/>
      <c r="J123" s="180"/>
      <c r="K123" s="188"/>
    </row>
    <row r="124" ht="37.5" customHeight="1">
      <c r="B124" s="174" t="str">
        <f t="shared" si="7"/>
        <v>Unused</v>
      </c>
      <c r="C124" s="181" t="s">
        <v>295</v>
      </c>
      <c r="D124" s="183"/>
      <c r="E124" s="183"/>
      <c r="F124" s="183"/>
      <c r="G124" s="183"/>
      <c r="H124" s="184"/>
      <c r="I124" s="185"/>
      <c r="J124" s="180"/>
      <c r="K124" s="188"/>
    </row>
    <row r="125" ht="37.5" customHeight="1">
      <c r="B125" s="174" t="str">
        <f t="shared" si="7"/>
        <v>Unused</v>
      </c>
      <c r="C125" s="175" t="s">
        <v>296</v>
      </c>
      <c r="D125" s="177"/>
      <c r="E125" s="177"/>
      <c r="F125" s="177"/>
      <c r="G125" s="177"/>
      <c r="H125" s="178"/>
      <c r="I125" s="179"/>
      <c r="J125" s="180"/>
      <c r="K125" s="188"/>
    </row>
    <row r="126" ht="37.5" customHeight="1">
      <c r="B126" s="174" t="str">
        <f t="shared" si="7"/>
        <v>Unused</v>
      </c>
      <c r="C126" s="181" t="s">
        <v>297</v>
      </c>
      <c r="D126" s="183"/>
      <c r="E126" s="183"/>
      <c r="F126" s="183"/>
      <c r="G126" s="183"/>
      <c r="H126" s="184"/>
      <c r="I126" s="185"/>
      <c r="J126" s="180"/>
      <c r="K126" s="188"/>
    </row>
    <row r="127" ht="37.5" customHeight="1">
      <c r="B127" s="174" t="str">
        <f t="shared" si="7"/>
        <v>Unused</v>
      </c>
      <c r="C127" s="175" t="s">
        <v>298</v>
      </c>
      <c r="D127" s="177"/>
      <c r="E127" s="177"/>
      <c r="F127" s="177"/>
      <c r="G127" s="177"/>
      <c r="H127" s="178"/>
      <c r="I127" s="179"/>
      <c r="J127" s="180"/>
      <c r="K127" s="188"/>
    </row>
    <row r="128" ht="37.5" customHeight="1">
      <c r="B128" s="174" t="str">
        <f t="shared" si="7"/>
        <v>Unused</v>
      </c>
      <c r="C128" s="181" t="s">
        <v>299</v>
      </c>
      <c r="D128" s="183"/>
      <c r="E128" s="183"/>
      <c r="F128" s="183"/>
      <c r="G128" s="183"/>
      <c r="H128" s="184"/>
      <c r="I128" s="185"/>
      <c r="J128" s="180"/>
      <c r="K128" s="188"/>
    </row>
    <row r="129" ht="37.5" customHeight="1">
      <c r="B129" s="174" t="str">
        <f t="shared" si="7"/>
        <v>Unused</v>
      </c>
      <c r="C129" s="175" t="s">
        <v>300</v>
      </c>
      <c r="D129" s="177"/>
      <c r="E129" s="177"/>
      <c r="F129" s="177"/>
      <c r="G129" s="177"/>
      <c r="H129" s="178"/>
      <c r="I129" s="179"/>
      <c r="J129" s="180"/>
      <c r="K129" s="188"/>
    </row>
    <row r="130" ht="37.5" customHeight="1">
      <c r="B130" s="174" t="str">
        <f t="shared" si="7"/>
        <v>Unused</v>
      </c>
      <c r="C130" s="181" t="s">
        <v>301</v>
      </c>
      <c r="D130" s="183"/>
      <c r="E130" s="183"/>
      <c r="F130" s="183"/>
      <c r="G130" s="183"/>
      <c r="H130" s="184"/>
      <c r="I130" s="185"/>
      <c r="J130" s="180"/>
      <c r="K130" s="188"/>
    </row>
    <row r="131" ht="37.5" customHeight="1">
      <c r="B131" s="174" t="str">
        <f t="shared" si="7"/>
        <v>Unused</v>
      </c>
      <c r="C131" s="175" t="s">
        <v>302</v>
      </c>
      <c r="D131" s="177"/>
      <c r="E131" s="177"/>
      <c r="F131" s="177"/>
      <c r="G131" s="177"/>
      <c r="H131" s="178"/>
      <c r="I131" s="179"/>
      <c r="J131" s="180"/>
      <c r="K131" s="188"/>
    </row>
    <row r="132" ht="37.5" customHeight="1">
      <c r="B132" s="174" t="str">
        <f t="shared" si="7"/>
        <v>Unused</v>
      </c>
      <c r="C132" s="181" t="s">
        <v>303</v>
      </c>
      <c r="D132" s="183"/>
      <c r="E132" s="183"/>
      <c r="F132" s="183"/>
      <c r="G132" s="183"/>
      <c r="H132" s="184"/>
      <c r="I132" s="185"/>
      <c r="J132" s="180"/>
      <c r="K132" s="188"/>
    </row>
    <row r="133" ht="37.5" customHeight="1">
      <c r="B133" s="174" t="str">
        <f t="shared" si="7"/>
        <v>Unused</v>
      </c>
      <c r="C133" s="175" t="s">
        <v>304</v>
      </c>
      <c r="D133" s="177"/>
      <c r="E133" s="177"/>
      <c r="F133" s="177"/>
      <c r="G133" s="177"/>
      <c r="H133" s="178"/>
      <c r="I133" s="179"/>
      <c r="J133" s="180"/>
      <c r="K133" s="188"/>
    </row>
    <row r="134" ht="37.5" customHeight="1">
      <c r="B134" s="174" t="str">
        <f t="shared" si="7"/>
        <v>Unused</v>
      </c>
      <c r="C134" s="181" t="s">
        <v>305</v>
      </c>
      <c r="D134" s="183"/>
      <c r="E134" s="183"/>
      <c r="F134" s="183"/>
      <c r="G134" s="183"/>
      <c r="H134" s="184"/>
      <c r="I134" s="185"/>
      <c r="J134" s="180"/>
      <c r="K134" s="188"/>
    </row>
    <row r="135" ht="37.5" customHeight="1">
      <c r="B135" s="174" t="str">
        <f t="shared" si="7"/>
        <v>Unused</v>
      </c>
      <c r="C135" s="175" t="s">
        <v>306</v>
      </c>
      <c r="D135" s="177"/>
      <c r="E135" s="177"/>
      <c r="F135" s="177"/>
      <c r="G135" s="177"/>
      <c r="H135" s="178"/>
      <c r="I135" s="179"/>
      <c r="J135" s="180"/>
      <c r="K135" s="188"/>
    </row>
    <row r="136" ht="37.5" customHeight="1">
      <c r="B136" s="174" t="str">
        <f t="shared" si="7"/>
        <v>Unused</v>
      </c>
      <c r="C136" s="181" t="s">
        <v>307</v>
      </c>
      <c r="D136" s="183"/>
      <c r="E136" s="183"/>
      <c r="F136" s="183"/>
      <c r="G136" s="183"/>
      <c r="H136" s="184"/>
      <c r="I136" s="185"/>
      <c r="J136" s="180"/>
      <c r="K136" s="188"/>
    </row>
    <row r="137" ht="37.5" customHeight="1">
      <c r="B137" s="174" t="str">
        <f t="shared" si="7"/>
        <v>Unused</v>
      </c>
      <c r="C137" s="175" t="s">
        <v>308</v>
      </c>
      <c r="D137" s="177"/>
      <c r="E137" s="177"/>
      <c r="F137" s="177"/>
      <c r="G137" s="177"/>
      <c r="H137" s="178"/>
      <c r="I137" s="179"/>
      <c r="J137" s="180"/>
      <c r="K137" s="188"/>
    </row>
    <row r="138" ht="37.5" customHeight="1">
      <c r="B138" s="174" t="str">
        <f t="shared" si="7"/>
        <v>Unused</v>
      </c>
      <c r="C138" s="181" t="s">
        <v>309</v>
      </c>
      <c r="D138" s="183"/>
      <c r="E138" s="183"/>
      <c r="F138" s="183"/>
      <c r="G138" s="183"/>
      <c r="H138" s="184"/>
      <c r="I138" s="185"/>
      <c r="J138" s="180"/>
      <c r="K138" s="188"/>
    </row>
    <row r="139" ht="37.5" customHeight="1">
      <c r="B139" s="174" t="str">
        <f t="shared" si="7"/>
        <v>Unused</v>
      </c>
      <c r="C139" s="175" t="s">
        <v>310</v>
      </c>
      <c r="D139" s="177"/>
      <c r="E139" s="177"/>
      <c r="F139" s="177"/>
      <c r="G139" s="177"/>
      <c r="H139" s="178"/>
      <c r="I139" s="179"/>
      <c r="J139" s="180"/>
      <c r="K139" s="188"/>
    </row>
    <row r="140" ht="37.5" customHeight="1">
      <c r="B140" s="174" t="str">
        <f t="shared" si="7"/>
        <v>Unused</v>
      </c>
      <c r="C140" s="181" t="s">
        <v>311</v>
      </c>
      <c r="D140" s="183"/>
      <c r="E140" s="183"/>
      <c r="F140" s="183"/>
      <c r="G140" s="183"/>
      <c r="H140" s="184"/>
      <c r="I140" s="185"/>
      <c r="J140" s="180"/>
      <c r="K140" s="188"/>
    </row>
    <row r="141" ht="37.5" customHeight="1">
      <c r="B141" s="174" t="str">
        <f t="shared" si="7"/>
        <v>Unused</v>
      </c>
      <c r="C141" s="175" t="s">
        <v>312</v>
      </c>
      <c r="D141" s="177"/>
      <c r="E141" s="177"/>
      <c r="F141" s="177"/>
      <c r="G141" s="177"/>
      <c r="H141" s="178"/>
      <c r="I141" s="179"/>
      <c r="J141" s="180"/>
      <c r="K141" s="188"/>
    </row>
    <row r="142" ht="37.5" customHeight="1">
      <c r="B142" s="174" t="str">
        <f t="shared" si="7"/>
        <v>Unused</v>
      </c>
      <c r="C142" s="181" t="s">
        <v>313</v>
      </c>
      <c r="D142" s="183"/>
      <c r="E142" s="183"/>
      <c r="F142" s="183"/>
      <c r="G142" s="183"/>
      <c r="H142" s="184"/>
      <c r="I142" s="185"/>
      <c r="J142" s="180"/>
      <c r="K142" s="188"/>
    </row>
    <row r="143" ht="37.5" customHeight="1">
      <c r="B143" s="174" t="str">
        <f t="shared" si="7"/>
        <v>Unused</v>
      </c>
      <c r="C143" s="175" t="s">
        <v>314</v>
      </c>
      <c r="D143" s="177"/>
      <c r="E143" s="177"/>
      <c r="F143" s="177"/>
      <c r="G143" s="177"/>
      <c r="H143" s="178"/>
      <c r="I143" s="179"/>
      <c r="J143" s="180"/>
      <c r="K143" s="188"/>
    </row>
    <row r="144" ht="37.5" customHeight="1">
      <c r="B144" s="174" t="str">
        <f t="shared" si="7"/>
        <v>Unused</v>
      </c>
      <c r="C144" s="181" t="s">
        <v>315</v>
      </c>
      <c r="D144" s="183"/>
      <c r="E144" s="183"/>
      <c r="F144" s="183"/>
      <c r="G144" s="183"/>
      <c r="H144" s="184"/>
      <c r="I144" s="185"/>
      <c r="J144" s="180"/>
      <c r="K144" s="188"/>
    </row>
    <row r="145" ht="37.5" customHeight="1">
      <c r="B145" s="174" t="str">
        <f t="shared" si="7"/>
        <v>Unused</v>
      </c>
      <c r="C145" s="175" t="s">
        <v>316</v>
      </c>
      <c r="D145" s="177"/>
      <c r="E145" s="177"/>
      <c r="F145" s="177"/>
      <c r="G145" s="177"/>
      <c r="H145" s="178"/>
      <c r="I145" s="179"/>
      <c r="J145" s="180"/>
      <c r="K145" s="188"/>
    </row>
    <row r="146" ht="37.5" customHeight="1">
      <c r="B146" s="174" t="str">
        <f t="shared" si="7"/>
        <v>Unused</v>
      </c>
      <c r="C146" s="181" t="s">
        <v>317</v>
      </c>
      <c r="D146" s="183"/>
      <c r="E146" s="183"/>
      <c r="F146" s="183"/>
      <c r="G146" s="183"/>
      <c r="H146" s="184"/>
      <c r="I146" s="185"/>
      <c r="J146" s="180"/>
      <c r="K146" s="188"/>
    </row>
    <row r="147" ht="37.5" customHeight="1">
      <c r="B147" s="174" t="str">
        <f t="shared" si="7"/>
        <v>Unused</v>
      </c>
      <c r="C147" s="175" t="s">
        <v>318</v>
      </c>
      <c r="D147" s="177"/>
      <c r="E147" s="177"/>
      <c r="F147" s="177"/>
      <c r="G147" s="177"/>
      <c r="H147" s="178"/>
      <c r="I147" s="179"/>
      <c r="J147" s="180"/>
      <c r="K147" s="188"/>
    </row>
    <row r="148" ht="37.5" customHeight="1">
      <c r="B148" s="174" t="str">
        <f t="shared" si="7"/>
        <v>Unused</v>
      </c>
      <c r="C148" s="181" t="s">
        <v>319</v>
      </c>
      <c r="D148" s="183"/>
      <c r="E148" s="183"/>
      <c r="F148" s="183"/>
      <c r="G148" s="183"/>
      <c r="H148" s="184"/>
      <c r="I148" s="185"/>
      <c r="J148" s="180"/>
      <c r="K148" s="188"/>
    </row>
    <row r="149" ht="37.5" customHeight="1">
      <c r="B149" s="174" t="str">
        <f t="shared" si="7"/>
        <v>Unused</v>
      </c>
      <c r="C149" s="175" t="s">
        <v>320</v>
      </c>
      <c r="D149" s="177"/>
      <c r="E149" s="177"/>
      <c r="F149" s="177"/>
      <c r="G149" s="177"/>
      <c r="H149" s="178"/>
      <c r="I149" s="179"/>
      <c r="J149" s="180"/>
      <c r="K149" s="188"/>
    </row>
    <row r="150" ht="37.5" customHeight="1">
      <c r="B150" s="174" t="str">
        <f t="shared" si="7"/>
        <v>Unused</v>
      </c>
      <c r="C150" s="181" t="s">
        <v>321</v>
      </c>
      <c r="D150" s="183"/>
      <c r="E150" s="183"/>
      <c r="F150" s="183"/>
      <c r="G150" s="183"/>
      <c r="H150" s="184"/>
      <c r="I150" s="185"/>
      <c r="J150" s="180"/>
      <c r="K150" s="188"/>
    </row>
    <row r="151" ht="37.5" customHeight="1">
      <c r="B151" s="174" t="str">
        <f t="shared" si="7"/>
        <v>Unused</v>
      </c>
      <c r="C151" s="175" t="s">
        <v>322</v>
      </c>
      <c r="D151" s="177"/>
      <c r="E151" s="177"/>
      <c r="F151" s="177"/>
      <c r="G151" s="177"/>
      <c r="H151" s="178"/>
      <c r="I151" s="179"/>
      <c r="J151" s="180"/>
      <c r="K151" s="188"/>
    </row>
    <row r="152" ht="37.5" customHeight="1">
      <c r="B152" s="174" t="str">
        <f t="shared" si="7"/>
        <v>Unused</v>
      </c>
      <c r="C152" s="181" t="s">
        <v>323</v>
      </c>
      <c r="D152" s="183"/>
      <c r="E152" s="183"/>
      <c r="F152" s="183"/>
      <c r="G152" s="183"/>
      <c r="H152" s="184"/>
      <c r="I152" s="185"/>
      <c r="J152" s="180"/>
      <c r="K152" s="188"/>
    </row>
    <row r="153" ht="37.5" customHeight="1">
      <c r="B153" s="174" t="str">
        <f t="shared" si="7"/>
        <v>Unused</v>
      </c>
      <c r="C153" s="175" t="s">
        <v>324</v>
      </c>
      <c r="D153" s="177"/>
      <c r="E153" s="177"/>
      <c r="F153" s="177"/>
      <c r="G153" s="177"/>
      <c r="H153" s="178"/>
      <c r="I153" s="179"/>
      <c r="J153" s="180"/>
      <c r="K153" s="188"/>
    </row>
    <row r="154" ht="37.5" customHeight="1">
      <c r="B154" s="174" t="str">
        <f t="shared" si="7"/>
        <v>Unused</v>
      </c>
      <c r="C154" s="181" t="s">
        <v>325</v>
      </c>
      <c r="D154" s="183"/>
      <c r="E154" s="183"/>
      <c r="F154" s="183"/>
      <c r="G154" s="183"/>
      <c r="H154" s="184"/>
      <c r="I154" s="185"/>
      <c r="J154" s="180"/>
      <c r="K154" s="188"/>
    </row>
    <row r="155" ht="37.5" customHeight="1">
      <c r="B155" s="174" t="str">
        <f t="shared" si="7"/>
        <v>Unused</v>
      </c>
      <c r="C155" s="175" t="s">
        <v>326</v>
      </c>
      <c r="D155" s="177"/>
      <c r="E155" s="177"/>
      <c r="F155" s="177"/>
      <c r="G155" s="177"/>
      <c r="H155" s="178"/>
      <c r="I155" s="179"/>
      <c r="J155" s="180"/>
      <c r="K155" s="188"/>
    </row>
    <row r="156" ht="37.5" customHeight="1">
      <c r="B156" s="174" t="str">
        <f t="shared" si="7"/>
        <v>Unused</v>
      </c>
      <c r="C156" s="181" t="s">
        <v>327</v>
      </c>
      <c r="D156" s="183"/>
      <c r="E156" s="183"/>
      <c r="F156" s="183"/>
      <c r="G156" s="183"/>
      <c r="H156" s="184"/>
      <c r="I156" s="185"/>
      <c r="J156" s="180"/>
      <c r="K156" s="188"/>
    </row>
    <row r="157" ht="37.5" customHeight="1">
      <c r="B157" s="174" t="str">
        <f t="shared" si="7"/>
        <v>Unused</v>
      </c>
      <c r="C157" s="175" t="s">
        <v>328</v>
      </c>
      <c r="D157" s="177"/>
      <c r="E157" s="177"/>
      <c r="F157" s="177"/>
      <c r="G157" s="177"/>
      <c r="H157" s="178"/>
      <c r="I157" s="179"/>
      <c r="J157" s="180"/>
      <c r="K157" s="188"/>
    </row>
    <row r="158" ht="37.5" customHeight="1">
      <c r="B158" s="174" t="str">
        <f t="shared" si="7"/>
        <v>Unused</v>
      </c>
      <c r="C158" s="181" t="s">
        <v>329</v>
      </c>
      <c r="D158" s="183"/>
      <c r="E158" s="183"/>
      <c r="F158" s="183"/>
      <c r="G158" s="183"/>
      <c r="H158" s="184"/>
      <c r="I158" s="185"/>
      <c r="J158" s="180"/>
      <c r="K158" s="188"/>
    </row>
    <row r="159" ht="37.5" customHeight="1">
      <c r="B159" s="174" t="str">
        <f t="shared" si="7"/>
        <v>Unused</v>
      </c>
      <c r="C159" s="175" t="s">
        <v>330</v>
      </c>
      <c r="D159" s="177"/>
      <c r="E159" s="177"/>
      <c r="F159" s="177"/>
      <c r="G159" s="177"/>
      <c r="H159" s="178"/>
      <c r="I159" s="179"/>
      <c r="J159" s="180"/>
      <c r="K159" s="188"/>
    </row>
    <row r="160" ht="37.5" customHeight="1">
      <c r="B160" s="174" t="str">
        <f t="shared" si="7"/>
        <v>Unused</v>
      </c>
      <c r="C160" s="181" t="s">
        <v>331</v>
      </c>
      <c r="D160" s="183"/>
      <c r="E160" s="183"/>
      <c r="F160" s="183"/>
      <c r="G160" s="183"/>
      <c r="H160" s="184"/>
      <c r="I160" s="185"/>
      <c r="J160" s="180"/>
      <c r="K160" s="188"/>
    </row>
    <row r="161" ht="37.5" customHeight="1">
      <c r="B161" s="174" t="str">
        <f t="shared" si="7"/>
        <v>Unused</v>
      </c>
      <c r="C161" s="175" t="s">
        <v>332</v>
      </c>
      <c r="D161" s="177"/>
      <c r="E161" s="177"/>
      <c r="F161" s="177"/>
      <c r="G161" s="177"/>
      <c r="H161" s="178"/>
      <c r="I161" s="179"/>
      <c r="J161" s="180"/>
      <c r="K161" s="188"/>
    </row>
    <row r="162" ht="37.5" customHeight="1">
      <c r="B162" s="174" t="str">
        <f t="shared" si="7"/>
        <v>Unused</v>
      </c>
      <c r="C162" s="181" t="s">
        <v>333</v>
      </c>
      <c r="D162" s="183"/>
      <c r="E162" s="183"/>
      <c r="F162" s="183"/>
      <c r="G162" s="183"/>
      <c r="H162" s="184"/>
      <c r="I162" s="185"/>
      <c r="J162" s="180"/>
      <c r="K162" s="188"/>
    </row>
    <row r="163" ht="37.5" customHeight="1">
      <c r="B163" s="174" t="str">
        <f t="shared" si="7"/>
        <v>Unused</v>
      </c>
      <c r="C163" s="175" t="s">
        <v>334</v>
      </c>
      <c r="D163" s="177"/>
      <c r="E163" s="177"/>
      <c r="F163" s="177"/>
      <c r="G163" s="177"/>
      <c r="H163" s="178"/>
      <c r="I163" s="179"/>
      <c r="J163" s="180"/>
      <c r="K163" s="188"/>
    </row>
    <row r="164" ht="37.5" customHeight="1">
      <c r="B164" s="174" t="str">
        <f t="shared" si="7"/>
        <v>Unused</v>
      </c>
      <c r="C164" s="181" t="s">
        <v>335</v>
      </c>
      <c r="D164" s="183"/>
      <c r="E164" s="183"/>
      <c r="F164" s="183"/>
      <c r="G164" s="183"/>
      <c r="H164" s="184"/>
      <c r="I164" s="185"/>
      <c r="J164" s="180"/>
      <c r="K164" s="188"/>
    </row>
    <row r="165" ht="37.5" customHeight="1">
      <c r="B165" s="174" t="str">
        <f t="shared" si="7"/>
        <v>Unused</v>
      </c>
      <c r="C165" s="175" t="s">
        <v>336</v>
      </c>
      <c r="D165" s="177"/>
      <c r="E165" s="177"/>
      <c r="F165" s="177"/>
      <c r="G165" s="177"/>
      <c r="H165" s="178"/>
      <c r="I165" s="179"/>
      <c r="J165" s="180"/>
      <c r="K165" s="188"/>
    </row>
    <row r="166" ht="37.5" customHeight="1">
      <c r="B166" s="174" t="str">
        <f t="shared" si="7"/>
        <v>Unused</v>
      </c>
      <c r="C166" s="181" t="s">
        <v>337</v>
      </c>
      <c r="D166" s="183"/>
      <c r="E166" s="183"/>
      <c r="F166" s="183"/>
      <c r="G166" s="183"/>
      <c r="H166" s="184"/>
      <c r="I166" s="185"/>
      <c r="J166" s="180"/>
      <c r="K166" s="188"/>
    </row>
    <row r="167" ht="37.5" customHeight="1">
      <c r="B167" s="174" t="str">
        <f t="shared" si="7"/>
        <v>Unused</v>
      </c>
      <c r="C167" s="175" t="s">
        <v>338</v>
      </c>
      <c r="D167" s="177"/>
      <c r="E167" s="177"/>
      <c r="F167" s="177"/>
      <c r="G167" s="177"/>
      <c r="H167" s="178"/>
      <c r="I167" s="179"/>
      <c r="J167" s="180"/>
      <c r="K167" s="188"/>
    </row>
    <row r="168" ht="37.5" customHeight="1">
      <c r="B168" s="174" t="str">
        <f t="shared" si="7"/>
        <v>Unused</v>
      </c>
      <c r="C168" s="181" t="s">
        <v>339</v>
      </c>
      <c r="D168" s="183"/>
      <c r="E168" s="183"/>
      <c r="F168" s="183"/>
      <c r="G168" s="183"/>
      <c r="H168" s="184"/>
      <c r="I168" s="185"/>
      <c r="J168" s="180"/>
      <c r="K168" s="188"/>
    </row>
    <row r="169" ht="37.5" customHeight="1">
      <c r="B169" s="174" t="str">
        <f t="shared" si="7"/>
        <v>Unused</v>
      </c>
      <c r="C169" s="175" t="s">
        <v>340</v>
      </c>
      <c r="D169" s="177"/>
      <c r="E169" s="177"/>
      <c r="F169" s="177"/>
      <c r="G169" s="177"/>
      <c r="H169" s="178"/>
      <c r="I169" s="179"/>
      <c r="J169" s="180"/>
      <c r="K169" s="188"/>
    </row>
    <row r="170" ht="37.5" customHeight="1">
      <c r="B170" s="174" t="str">
        <f t="shared" si="7"/>
        <v>Unused</v>
      </c>
      <c r="C170" s="181" t="s">
        <v>341</v>
      </c>
      <c r="D170" s="183"/>
      <c r="E170" s="183"/>
      <c r="F170" s="183"/>
      <c r="G170" s="183"/>
      <c r="H170" s="184"/>
      <c r="I170" s="185"/>
      <c r="J170" s="180"/>
      <c r="K170" s="188"/>
    </row>
    <row r="171" ht="37.5" customHeight="1">
      <c r="B171" s="174" t="str">
        <f t="shared" si="7"/>
        <v>Unused</v>
      </c>
      <c r="C171" s="175" t="s">
        <v>342</v>
      </c>
      <c r="D171" s="177"/>
      <c r="E171" s="177"/>
      <c r="F171" s="177"/>
      <c r="G171" s="177"/>
      <c r="H171" s="178"/>
      <c r="I171" s="179"/>
      <c r="J171" s="180"/>
      <c r="K171" s="188"/>
    </row>
    <row r="172" ht="37.5" customHeight="1">
      <c r="B172" s="174" t="str">
        <f t="shared" si="7"/>
        <v>Unused</v>
      </c>
      <c r="C172" s="181" t="s">
        <v>343</v>
      </c>
      <c r="D172" s="183"/>
      <c r="E172" s="183"/>
      <c r="F172" s="183"/>
      <c r="G172" s="183"/>
      <c r="H172" s="184"/>
      <c r="I172" s="185"/>
      <c r="J172" s="180"/>
      <c r="K172" s="188"/>
    </row>
    <row r="173" ht="37.5" customHeight="1">
      <c r="B173" s="174" t="str">
        <f t="shared" si="7"/>
        <v>Unused</v>
      </c>
      <c r="C173" s="175" t="s">
        <v>344</v>
      </c>
      <c r="D173" s="177"/>
      <c r="E173" s="177"/>
      <c r="F173" s="177"/>
      <c r="G173" s="177"/>
      <c r="H173" s="178"/>
      <c r="I173" s="179"/>
      <c r="J173" s="180"/>
      <c r="K173" s="188"/>
    </row>
    <row r="174" ht="37.5" customHeight="1">
      <c r="B174" s="174" t="str">
        <f t="shared" si="7"/>
        <v>Unused</v>
      </c>
      <c r="C174" s="181" t="s">
        <v>345</v>
      </c>
      <c r="D174" s="183"/>
      <c r="E174" s="183"/>
      <c r="F174" s="183"/>
      <c r="G174" s="183"/>
      <c r="H174" s="184"/>
      <c r="I174" s="185"/>
      <c r="J174" s="180"/>
      <c r="K174" s="188"/>
    </row>
    <row r="175" ht="37.5" customHeight="1">
      <c r="B175" s="174" t="str">
        <f t="shared" si="7"/>
        <v>Unused</v>
      </c>
      <c r="C175" s="175" t="s">
        <v>346</v>
      </c>
      <c r="D175" s="177"/>
      <c r="E175" s="177"/>
      <c r="F175" s="177"/>
      <c r="G175" s="177"/>
      <c r="H175" s="178"/>
      <c r="I175" s="179"/>
      <c r="J175" s="180"/>
      <c r="K175" s="188"/>
    </row>
    <row r="176" ht="37.5" customHeight="1">
      <c r="B176" s="174" t="str">
        <f t="shared" si="7"/>
        <v>Unused</v>
      </c>
      <c r="C176" s="181" t="s">
        <v>347</v>
      </c>
      <c r="D176" s="183"/>
      <c r="E176" s="183"/>
      <c r="F176" s="183"/>
      <c r="G176" s="183"/>
      <c r="H176" s="184"/>
      <c r="I176" s="185"/>
      <c r="J176" s="180"/>
      <c r="K176" s="188"/>
    </row>
    <row r="177" ht="37.5" customHeight="1">
      <c r="B177" s="174" t="str">
        <f t="shared" si="7"/>
        <v>Unused</v>
      </c>
      <c r="C177" s="175" t="s">
        <v>348</v>
      </c>
      <c r="D177" s="177"/>
      <c r="E177" s="177"/>
      <c r="F177" s="177"/>
      <c r="G177" s="177"/>
      <c r="H177" s="178"/>
      <c r="I177" s="179"/>
      <c r="J177" s="180"/>
      <c r="K177" s="188"/>
    </row>
    <row r="178" ht="37.5" customHeight="1">
      <c r="B178" s="174" t="str">
        <f t="shared" si="7"/>
        <v>Unused</v>
      </c>
      <c r="C178" s="181" t="s">
        <v>349</v>
      </c>
      <c r="D178" s="183"/>
      <c r="E178" s="183"/>
      <c r="F178" s="183"/>
      <c r="G178" s="183"/>
      <c r="H178" s="184"/>
      <c r="I178" s="185"/>
      <c r="J178" s="180"/>
      <c r="K178" s="188"/>
    </row>
    <row r="179" ht="37.5" customHeight="1">
      <c r="B179" s="174" t="str">
        <f t="shared" si="7"/>
        <v>Unused</v>
      </c>
      <c r="C179" s="175" t="s">
        <v>350</v>
      </c>
      <c r="D179" s="177"/>
      <c r="E179" s="177"/>
      <c r="F179" s="177"/>
      <c r="G179" s="177"/>
      <c r="H179" s="178"/>
      <c r="I179" s="179"/>
      <c r="J179" s="180"/>
      <c r="K179" s="188"/>
    </row>
    <row r="180" ht="37.5" customHeight="1">
      <c r="B180" s="174" t="str">
        <f t="shared" si="7"/>
        <v>Unused</v>
      </c>
      <c r="C180" s="181" t="s">
        <v>351</v>
      </c>
      <c r="D180" s="183"/>
      <c r="E180" s="183"/>
      <c r="F180" s="183"/>
      <c r="G180" s="183"/>
      <c r="H180" s="184"/>
      <c r="I180" s="185"/>
      <c r="J180" s="180"/>
      <c r="K180" s="188"/>
    </row>
    <row r="181" ht="37.5" customHeight="1">
      <c r="B181" s="174" t="str">
        <f t="shared" si="7"/>
        <v>Unused</v>
      </c>
      <c r="C181" s="175" t="s">
        <v>352</v>
      </c>
      <c r="D181" s="177"/>
      <c r="E181" s="177"/>
      <c r="F181" s="177"/>
      <c r="G181" s="177"/>
      <c r="H181" s="178"/>
      <c r="I181" s="179"/>
      <c r="J181" s="180"/>
      <c r="K181" s="188"/>
    </row>
    <row r="182" ht="37.5" customHeight="1">
      <c r="B182" s="174" t="str">
        <f t="shared" si="7"/>
        <v>Unused</v>
      </c>
      <c r="C182" s="181" t="s">
        <v>353</v>
      </c>
      <c r="D182" s="183"/>
      <c r="E182" s="183"/>
      <c r="F182" s="183"/>
      <c r="G182" s="183"/>
      <c r="H182" s="184"/>
      <c r="I182" s="185"/>
      <c r="J182" s="180"/>
      <c r="K182" s="188"/>
    </row>
    <row r="183" ht="37.5" customHeight="1">
      <c r="B183" s="174" t="str">
        <f t="shared" si="7"/>
        <v>Unused</v>
      </c>
      <c r="C183" s="175" t="s">
        <v>354</v>
      </c>
      <c r="D183" s="177"/>
      <c r="E183" s="177"/>
      <c r="F183" s="177"/>
      <c r="G183" s="177"/>
      <c r="H183" s="178"/>
      <c r="I183" s="179"/>
      <c r="J183" s="180"/>
      <c r="K183" s="188"/>
    </row>
    <row r="184" ht="37.5" customHeight="1">
      <c r="B184" s="174" t="str">
        <f t="shared" si="7"/>
        <v>Unused</v>
      </c>
      <c r="C184" s="181" t="s">
        <v>355</v>
      </c>
      <c r="D184" s="183"/>
      <c r="E184" s="183"/>
      <c r="F184" s="183"/>
      <c r="G184" s="183"/>
      <c r="H184" s="184"/>
      <c r="I184" s="185"/>
      <c r="J184" s="180"/>
      <c r="K184" s="188"/>
    </row>
    <row r="185" ht="37.5" customHeight="1">
      <c r="B185" s="174" t="str">
        <f t="shared" si="7"/>
        <v>Unused</v>
      </c>
      <c r="C185" s="175" t="s">
        <v>356</v>
      </c>
      <c r="D185" s="177"/>
      <c r="E185" s="177"/>
      <c r="F185" s="177"/>
      <c r="G185" s="177"/>
      <c r="H185" s="178"/>
      <c r="I185" s="179"/>
      <c r="J185" s="180"/>
      <c r="K185" s="188"/>
    </row>
    <row r="186" ht="37.5" customHeight="1">
      <c r="B186" s="174" t="str">
        <f t="shared" si="7"/>
        <v>Unused</v>
      </c>
      <c r="C186" s="181" t="s">
        <v>357</v>
      </c>
      <c r="D186" s="183"/>
      <c r="E186" s="183"/>
      <c r="F186" s="183"/>
      <c r="G186" s="183"/>
      <c r="H186" s="184"/>
      <c r="I186" s="185"/>
      <c r="J186" s="180"/>
      <c r="K186" s="188"/>
    </row>
    <row r="187" ht="37.5" customHeight="1">
      <c r="B187" s="174" t="str">
        <f t="shared" si="7"/>
        <v>Unused</v>
      </c>
      <c r="C187" s="175" t="s">
        <v>358</v>
      </c>
      <c r="D187" s="177"/>
      <c r="E187" s="177"/>
      <c r="F187" s="177"/>
      <c r="G187" s="177"/>
      <c r="H187" s="178"/>
      <c r="I187" s="179"/>
      <c r="J187" s="180"/>
      <c r="K187" s="188"/>
    </row>
    <row r="188" ht="37.5" customHeight="1">
      <c r="B188" s="174" t="str">
        <f t="shared" si="7"/>
        <v>Unused</v>
      </c>
      <c r="C188" s="181" t="s">
        <v>359</v>
      </c>
      <c r="D188" s="183"/>
      <c r="E188" s="183"/>
      <c r="F188" s="183"/>
      <c r="G188" s="183"/>
      <c r="H188" s="184"/>
      <c r="I188" s="185"/>
      <c r="J188" s="180"/>
      <c r="K188" s="188"/>
    </row>
    <row r="189" ht="37.5" customHeight="1">
      <c r="B189" s="174" t="str">
        <f t="shared" si="7"/>
        <v>Unused</v>
      </c>
      <c r="C189" s="175" t="s">
        <v>360</v>
      </c>
      <c r="D189" s="177"/>
      <c r="E189" s="177"/>
      <c r="F189" s="177"/>
      <c r="G189" s="177"/>
      <c r="H189" s="178"/>
      <c r="I189" s="179"/>
      <c r="J189" s="180"/>
      <c r="K189" s="188"/>
    </row>
    <row r="190" ht="37.5" customHeight="1">
      <c r="B190" s="174" t="str">
        <f t="shared" si="7"/>
        <v>Unused</v>
      </c>
      <c r="C190" s="181" t="s">
        <v>361</v>
      </c>
      <c r="D190" s="183"/>
      <c r="E190" s="183"/>
      <c r="F190" s="183"/>
      <c r="G190" s="183"/>
      <c r="H190" s="184"/>
      <c r="I190" s="185"/>
      <c r="J190" s="180"/>
      <c r="K190" s="188"/>
    </row>
    <row r="191" ht="37.5" customHeight="1">
      <c r="B191" s="174" t="str">
        <f t="shared" si="7"/>
        <v>Unused</v>
      </c>
      <c r="C191" s="175" t="s">
        <v>362</v>
      </c>
      <c r="D191" s="177"/>
      <c r="E191" s="177"/>
      <c r="F191" s="177"/>
      <c r="G191" s="177"/>
      <c r="H191" s="178"/>
      <c r="I191" s="179"/>
      <c r="J191" s="180"/>
      <c r="K191" s="188"/>
    </row>
    <row r="192" ht="37.5" customHeight="1">
      <c r="B192" s="174" t="str">
        <f t="shared" si="7"/>
        <v>Unused</v>
      </c>
      <c r="C192" s="181" t="s">
        <v>363</v>
      </c>
      <c r="D192" s="183"/>
      <c r="E192" s="183"/>
      <c r="F192" s="183"/>
      <c r="G192" s="183"/>
      <c r="H192" s="184"/>
      <c r="I192" s="185"/>
      <c r="J192" s="180"/>
      <c r="K192" s="188"/>
    </row>
    <row r="193" ht="37.5" customHeight="1">
      <c r="B193" s="174" t="str">
        <f t="shared" si="7"/>
        <v>Unused</v>
      </c>
      <c r="C193" s="175" t="s">
        <v>364</v>
      </c>
      <c r="D193" s="177"/>
      <c r="E193" s="177"/>
      <c r="F193" s="177"/>
      <c r="G193" s="177"/>
      <c r="H193" s="178"/>
      <c r="I193" s="179"/>
      <c r="J193" s="180"/>
      <c r="K193" s="188"/>
    </row>
    <row r="194" ht="37.5" customHeight="1">
      <c r="B194" s="174" t="str">
        <f t="shared" si="7"/>
        <v>Unused</v>
      </c>
      <c r="C194" s="181" t="s">
        <v>365</v>
      </c>
      <c r="D194" s="183"/>
      <c r="E194" s="183"/>
      <c r="F194" s="183"/>
      <c r="G194" s="183"/>
      <c r="H194" s="184"/>
      <c r="I194" s="185"/>
      <c r="J194" s="180"/>
      <c r="K194" s="188"/>
    </row>
    <row r="195" ht="37.5" customHeight="1">
      <c r="B195" s="174" t="str">
        <f t="shared" si="7"/>
        <v>Unused</v>
      </c>
      <c r="C195" s="175" t="s">
        <v>366</v>
      </c>
      <c r="D195" s="177"/>
      <c r="E195" s="177"/>
      <c r="F195" s="177"/>
      <c r="G195" s="177"/>
      <c r="H195" s="178"/>
      <c r="I195" s="179"/>
      <c r="J195" s="180"/>
      <c r="K195" s="188"/>
    </row>
    <row r="196" ht="37.5" customHeight="1">
      <c r="B196" s="174" t="str">
        <f t="shared" si="7"/>
        <v>Unused</v>
      </c>
      <c r="C196" s="181" t="s">
        <v>367</v>
      </c>
      <c r="D196" s="183"/>
      <c r="E196" s="183"/>
      <c r="F196" s="183"/>
      <c r="G196" s="183"/>
      <c r="H196" s="184"/>
      <c r="I196" s="185"/>
      <c r="J196" s="180"/>
      <c r="K196" s="188"/>
    </row>
    <row r="197" ht="37.5" customHeight="1">
      <c r="B197" s="174" t="str">
        <f t="shared" si="7"/>
        <v>Unused</v>
      </c>
      <c r="C197" s="175" t="s">
        <v>368</v>
      </c>
      <c r="D197" s="177"/>
      <c r="E197" s="177"/>
      <c r="F197" s="177"/>
      <c r="G197" s="177"/>
      <c r="H197" s="178"/>
      <c r="I197" s="179"/>
      <c r="J197" s="180"/>
      <c r="K197" s="188"/>
    </row>
    <row r="198" ht="37.5" customHeight="1">
      <c r="B198" s="174" t="str">
        <f t="shared" si="7"/>
        <v>Unused</v>
      </c>
      <c r="C198" s="181" t="s">
        <v>369</v>
      </c>
      <c r="D198" s="183"/>
      <c r="E198" s="183"/>
      <c r="F198" s="183"/>
      <c r="G198" s="183"/>
      <c r="H198" s="184"/>
      <c r="I198" s="185"/>
      <c r="J198" s="180"/>
      <c r="K198" s="188"/>
    </row>
    <row r="199" ht="37.5" customHeight="1">
      <c r="B199" s="174" t="str">
        <f t="shared" si="7"/>
        <v>Unused</v>
      </c>
      <c r="C199" s="175" t="s">
        <v>370</v>
      </c>
      <c r="D199" s="177"/>
      <c r="E199" s="177"/>
      <c r="F199" s="177"/>
      <c r="G199" s="177"/>
      <c r="H199" s="178"/>
      <c r="I199" s="179"/>
      <c r="J199" s="180"/>
      <c r="K199" s="188"/>
    </row>
    <row r="200" ht="37.5" customHeight="1">
      <c r="B200" s="174" t="str">
        <f t="shared" si="7"/>
        <v>Unused</v>
      </c>
      <c r="C200" s="181" t="s">
        <v>371</v>
      </c>
      <c r="D200" s="183"/>
      <c r="E200" s="183"/>
      <c r="F200" s="183"/>
      <c r="G200" s="183"/>
      <c r="H200" s="184"/>
      <c r="I200" s="185"/>
      <c r="J200" s="180"/>
      <c r="K200" s="188"/>
    </row>
    <row r="201" ht="37.5" customHeight="1">
      <c r="B201" s="174" t="str">
        <f t="shared" si="7"/>
        <v>Unused</v>
      </c>
      <c r="C201" s="175" t="s">
        <v>372</v>
      </c>
      <c r="D201" s="177"/>
      <c r="E201" s="177"/>
      <c r="F201" s="177"/>
      <c r="G201" s="177"/>
      <c r="H201" s="178"/>
      <c r="I201" s="179"/>
      <c r="J201" s="180"/>
      <c r="K201" s="188"/>
    </row>
    <row r="202" ht="37.5" customHeight="1">
      <c r="B202" s="174" t="str">
        <f t="shared" si="7"/>
        <v>Unused</v>
      </c>
      <c r="C202" s="181" t="s">
        <v>373</v>
      </c>
      <c r="D202" s="183"/>
      <c r="E202" s="183"/>
      <c r="F202" s="183"/>
      <c r="G202" s="183"/>
      <c r="H202" s="184"/>
      <c r="I202" s="185"/>
      <c r="J202" s="180"/>
      <c r="K202" s="188"/>
    </row>
    <row r="203" ht="37.5" customHeight="1">
      <c r="B203" s="174" t="str">
        <f t="shared" si="7"/>
        <v>Unused</v>
      </c>
      <c r="C203" s="175" t="s">
        <v>374</v>
      </c>
      <c r="D203" s="177"/>
      <c r="E203" s="177"/>
      <c r="F203" s="177"/>
      <c r="G203" s="177"/>
      <c r="H203" s="178"/>
      <c r="I203" s="179"/>
      <c r="J203" s="180"/>
      <c r="K203" s="188"/>
    </row>
    <row r="204" ht="37.5" customHeight="1">
      <c r="B204" s="174" t="str">
        <f t="shared" si="7"/>
        <v>Unused</v>
      </c>
      <c r="C204" s="181" t="s">
        <v>375</v>
      </c>
      <c r="D204" s="183"/>
      <c r="E204" s="183"/>
      <c r="F204" s="183"/>
      <c r="G204" s="183"/>
      <c r="H204" s="184"/>
      <c r="I204" s="185"/>
      <c r="J204" s="180"/>
      <c r="K204" s="188"/>
    </row>
    <row r="205" ht="37.5" customHeight="1">
      <c r="B205" s="174" t="str">
        <f t="shared" si="7"/>
        <v>Unused</v>
      </c>
      <c r="C205" s="175" t="s">
        <v>376</v>
      </c>
      <c r="D205" s="177"/>
      <c r="E205" s="177"/>
      <c r="F205" s="177"/>
      <c r="G205" s="177"/>
      <c r="H205" s="178"/>
      <c r="I205" s="179"/>
      <c r="J205" s="180"/>
      <c r="K205" s="188"/>
    </row>
    <row r="206" ht="37.5" customHeight="1">
      <c r="B206" s="174" t="str">
        <f t="shared" si="7"/>
        <v>Unused</v>
      </c>
      <c r="C206" s="181" t="s">
        <v>377</v>
      </c>
      <c r="D206" s="183"/>
      <c r="E206" s="183"/>
      <c r="F206" s="183"/>
      <c r="G206" s="183"/>
      <c r="H206" s="184"/>
      <c r="I206" s="185"/>
      <c r="J206" s="180"/>
      <c r="K206" s="188"/>
    </row>
    <row r="207" ht="37.5" customHeight="1">
      <c r="B207" s="174" t="str">
        <f t="shared" si="7"/>
        <v>Unused</v>
      </c>
      <c r="C207" s="175" t="s">
        <v>378</v>
      </c>
      <c r="D207" s="177"/>
      <c r="E207" s="177"/>
      <c r="F207" s="177"/>
      <c r="G207" s="177"/>
      <c r="H207" s="178"/>
      <c r="I207" s="179"/>
      <c r="J207" s="180"/>
      <c r="K207" s="188"/>
    </row>
    <row r="208" ht="37.5" customHeight="1">
      <c r="B208" s="174" t="str">
        <f t="shared" si="7"/>
        <v>Unused</v>
      </c>
      <c r="C208" s="181" t="s">
        <v>379</v>
      </c>
      <c r="D208" s="183"/>
      <c r="E208" s="183"/>
      <c r="F208" s="183"/>
      <c r="G208" s="183"/>
      <c r="H208" s="184"/>
      <c r="I208" s="185"/>
      <c r="J208" s="180"/>
      <c r="K208" s="188"/>
    </row>
    <row r="209" ht="37.5" customHeight="1">
      <c r="B209" s="174" t="str">
        <f t="shared" si="7"/>
        <v>Unused</v>
      </c>
      <c r="C209" s="175" t="s">
        <v>380</v>
      </c>
      <c r="D209" s="177"/>
      <c r="E209" s="177"/>
      <c r="F209" s="177"/>
      <c r="G209" s="177"/>
      <c r="H209" s="178"/>
      <c r="I209" s="179"/>
      <c r="J209" s="180"/>
      <c r="K209" s="188"/>
    </row>
    <row r="210" ht="37.5" customHeight="1">
      <c r="B210" s="174" t="str">
        <f t="shared" si="7"/>
        <v>Unused</v>
      </c>
      <c r="C210" s="181" t="s">
        <v>381</v>
      </c>
      <c r="D210" s="183"/>
      <c r="E210" s="183"/>
      <c r="F210" s="183"/>
      <c r="G210" s="183"/>
      <c r="H210" s="184"/>
      <c r="I210" s="185"/>
      <c r="J210" s="180"/>
      <c r="K210" s="188"/>
    </row>
    <row r="211" ht="37.5" customHeight="1">
      <c r="B211" s="174" t="str">
        <f t="shared" si="7"/>
        <v>Unused</v>
      </c>
      <c r="C211" s="175" t="s">
        <v>382</v>
      </c>
      <c r="D211" s="177"/>
      <c r="E211" s="177"/>
      <c r="F211" s="177"/>
      <c r="G211" s="177"/>
      <c r="H211" s="178"/>
      <c r="I211" s="179"/>
      <c r="J211" s="180"/>
      <c r="K211" s="188"/>
    </row>
    <row r="212" ht="37.5" customHeight="1">
      <c r="B212" s="174" t="str">
        <f t="shared" si="7"/>
        <v>Unused</v>
      </c>
      <c r="C212" s="181" t="s">
        <v>383</v>
      </c>
      <c r="D212" s="183"/>
      <c r="E212" s="183"/>
      <c r="F212" s="183"/>
      <c r="G212" s="183"/>
      <c r="H212" s="184"/>
      <c r="I212" s="185"/>
      <c r="J212" s="180"/>
      <c r="K212" s="188"/>
    </row>
    <row r="213" ht="37.5" customHeight="1">
      <c r="B213" s="174" t="str">
        <f t="shared" si="7"/>
        <v>Unused</v>
      </c>
      <c r="C213" s="175" t="s">
        <v>384</v>
      </c>
      <c r="D213" s="177"/>
      <c r="E213" s="177"/>
      <c r="F213" s="177"/>
      <c r="G213" s="177"/>
      <c r="H213" s="178"/>
      <c r="I213" s="179"/>
      <c r="J213" s="180"/>
      <c r="K213" s="188"/>
    </row>
    <row r="214" ht="37.5" customHeight="1">
      <c r="B214" s="174" t="str">
        <f t="shared" si="7"/>
        <v>Unused</v>
      </c>
      <c r="C214" s="181" t="s">
        <v>385</v>
      </c>
      <c r="D214" s="183"/>
      <c r="E214" s="183"/>
      <c r="F214" s="183"/>
      <c r="G214" s="183"/>
      <c r="H214" s="184"/>
      <c r="I214" s="185"/>
      <c r="J214" s="180"/>
      <c r="K214" s="188"/>
    </row>
    <row r="215" ht="37.5" customHeight="1">
      <c r="B215" s="174" t="str">
        <f t="shared" si="7"/>
        <v>Unused</v>
      </c>
      <c r="C215" s="175" t="s">
        <v>386</v>
      </c>
      <c r="D215" s="177"/>
      <c r="E215" s="177"/>
      <c r="F215" s="177"/>
      <c r="G215" s="177"/>
      <c r="H215" s="178"/>
      <c r="I215" s="179"/>
      <c r="J215" s="180"/>
      <c r="K215" s="188"/>
    </row>
    <row r="216" ht="37.5" customHeight="1">
      <c r="B216" s="174" t="str">
        <f t="shared" si="7"/>
        <v>Unused</v>
      </c>
      <c r="C216" s="181" t="s">
        <v>387</v>
      </c>
      <c r="D216" s="183"/>
      <c r="E216" s="183"/>
      <c r="F216" s="183"/>
      <c r="G216" s="183"/>
      <c r="H216" s="184"/>
      <c r="I216" s="185"/>
      <c r="J216" s="180"/>
      <c r="K216" s="188"/>
    </row>
    <row r="217" ht="37.5" customHeight="1">
      <c r="B217" s="174" t="str">
        <f t="shared" si="7"/>
        <v>Unused</v>
      </c>
      <c r="C217" s="175" t="s">
        <v>388</v>
      </c>
      <c r="D217" s="177"/>
      <c r="E217" s="177"/>
      <c r="F217" s="177"/>
      <c r="G217" s="177"/>
      <c r="H217" s="178"/>
      <c r="I217" s="179"/>
      <c r="J217" s="180"/>
      <c r="K217" s="188"/>
    </row>
    <row r="218" ht="37.5" customHeight="1">
      <c r="B218" s="174" t="str">
        <f t="shared" si="7"/>
        <v>Unused</v>
      </c>
      <c r="C218" s="181" t="s">
        <v>389</v>
      </c>
      <c r="D218" s="183"/>
      <c r="E218" s="183"/>
      <c r="F218" s="183"/>
      <c r="G218" s="183"/>
      <c r="H218" s="184"/>
      <c r="I218" s="185"/>
      <c r="J218" s="180"/>
      <c r="K218" s="188"/>
    </row>
    <row r="219" ht="37.5" customHeight="1">
      <c r="B219" s="174" t="str">
        <f t="shared" si="7"/>
        <v>Unused</v>
      </c>
      <c r="C219" s="175" t="s">
        <v>390</v>
      </c>
      <c r="D219" s="177"/>
      <c r="E219" s="177"/>
      <c r="F219" s="177"/>
      <c r="G219" s="177"/>
      <c r="H219" s="178"/>
      <c r="I219" s="179"/>
      <c r="J219" s="180"/>
      <c r="K219" s="188"/>
    </row>
    <row r="220" ht="37.5" customHeight="1">
      <c r="B220" s="174" t="str">
        <f t="shared" si="7"/>
        <v>Unused</v>
      </c>
      <c r="C220" s="181" t="s">
        <v>391</v>
      </c>
      <c r="D220" s="183"/>
      <c r="E220" s="183"/>
      <c r="F220" s="183"/>
      <c r="G220" s="183"/>
      <c r="H220" s="184"/>
      <c r="I220" s="185"/>
      <c r="J220" s="180"/>
      <c r="K220" s="188"/>
    </row>
    <row r="221" ht="37.5" customHeight="1">
      <c r="B221" s="174" t="str">
        <f t="shared" si="7"/>
        <v>Unused</v>
      </c>
      <c r="C221" s="175" t="s">
        <v>392</v>
      </c>
      <c r="D221" s="177"/>
      <c r="E221" s="177"/>
      <c r="F221" s="177"/>
      <c r="G221" s="177"/>
      <c r="H221" s="178"/>
      <c r="I221" s="179"/>
      <c r="J221" s="180"/>
      <c r="K221" s="188"/>
    </row>
    <row r="222" ht="37.5" customHeight="1">
      <c r="B222" s="174" t="str">
        <f t="shared" si="7"/>
        <v>Unused</v>
      </c>
      <c r="C222" s="181" t="s">
        <v>393</v>
      </c>
      <c r="D222" s="183"/>
      <c r="E222" s="183"/>
      <c r="F222" s="183"/>
      <c r="G222" s="183"/>
      <c r="H222" s="184"/>
      <c r="I222" s="185"/>
      <c r="J222" s="180"/>
      <c r="K222" s="188"/>
    </row>
    <row r="223" ht="37.5" customHeight="1">
      <c r="B223" s="174" t="str">
        <f t="shared" si="7"/>
        <v>Unused</v>
      </c>
      <c r="C223" s="175" t="s">
        <v>394</v>
      </c>
      <c r="D223" s="177"/>
      <c r="E223" s="177"/>
      <c r="F223" s="177"/>
      <c r="G223" s="177"/>
      <c r="H223" s="178"/>
      <c r="I223" s="179"/>
      <c r="J223" s="180"/>
      <c r="K223" s="188"/>
    </row>
    <row r="224" ht="37.5" customHeight="1">
      <c r="B224" s="174" t="str">
        <f t="shared" si="7"/>
        <v>Unused</v>
      </c>
      <c r="C224" s="181" t="s">
        <v>395</v>
      </c>
      <c r="D224" s="183"/>
      <c r="E224" s="183"/>
      <c r="F224" s="183"/>
      <c r="G224" s="183"/>
      <c r="H224" s="184"/>
      <c r="I224" s="185"/>
      <c r="J224" s="180"/>
      <c r="K224" s="188"/>
    </row>
    <row r="225" ht="37.5" customHeight="1">
      <c r="B225" s="174" t="str">
        <f t="shared" si="7"/>
        <v>Unused</v>
      </c>
      <c r="C225" s="175" t="s">
        <v>396</v>
      </c>
      <c r="D225" s="177"/>
      <c r="E225" s="177"/>
      <c r="F225" s="177"/>
      <c r="G225" s="177"/>
      <c r="H225" s="178"/>
      <c r="I225" s="179"/>
      <c r="J225" s="180"/>
      <c r="K225" s="188"/>
    </row>
    <row r="226" ht="37.5" customHeight="1">
      <c r="B226" s="174" t="str">
        <f t="shared" si="7"/>
        <v>Unused</v>
      </c>
      <c r="C226" s="181" t="s">
        <v>397</v>
      </c>
      <c r="D226" s="183"/>
      <c r="E226" s="183"/>
      <c r="F226" s="183"/>
      <c r="G226" s="183"/>
      <c r="H226" s="184"/>
      <c r="I226" s="185"/>
      <c r="J226" s="180"/>
      <c r="K226" s="188"/>
    </row>
    <row r="227" ht="37.5" customHeight="1">
      <c r="B227" s="174" t="str">
        <f t="shared" si="7"/>
        <v>Unused</v>
      </c>
      <c r="C227" s="175" t="s">
        <v>398</v>
      </c>
      <c r="D227" s="177"/>
      <c r="E227" s="177"/>
      <c r="F227" s="177"/>
      <c r="G227" s="177"/>
      <c r="H227" s="178"/>
      <c r="I227" s="179"/>
      <c r="J227" s="180"/>
      <c r="K227" s="188"/>
    </row>
    <row r="228" ht="37.5" customHeight="1">
      <c r="B228" s="174" t="str">
        <f t="shared" si="7"/>
        <v>Unused</v>
      </c>
      <c r="C228" s="181" t="s">
        <v>399</v>
      </c>
      <c r="D228" s="183"/>
      <c r="E228" s="183"/>
      <c r="F228" s="183"/>
      <c r="G228" s="183"/>
      <c r="H228" s="184"/>
      <c r="I228" s="185"/>
      <c r="J228" s="180"/>
      <c r="K228" s="188"/>
    </row>
    <row r="229" ht="37.5" customHeight="1">
      <c r="B229" s="174" t="str">
        <f t="shared" si="7"/>
        <v>Unused</v>
      </c>
      <c r="C229" s="175" t="s">
        <v>400</v>
      </c>
      <c r="D229" s="177"/>
      <c r="E229" s="177"/>
      <c r="F229" s="177"/>
      <c r="G229" s="177"/>
      <c r="H229" s="178"/>
      <c r="I229" s="179"/>
      <c r="J229" s="180"/>
      <c r="K229" s="188"/>
    </row>
    <row r="230" ht="37.5" customHeight="1">
      <c r="B230" s="174" t="str">
        <f t="shared" si="7"/>
        <v>Unused</v>
      </c>
      <c r="C230" s="181" t="s">
        <v>401</v>
      </c>
      <c r="D230" s="183"/>
      <c r="E230" s="183"/>
      <c r="F230" s="183"/>
      <c r="G230" s="183"/>
      <c r="H230" s="184"/>
      <c r="I230" s="185"/>
      <c r="J230" s="180"/>
      <c r="K230" s="188"/>
    </row>
    <row r="231" ht="37.5" customHeight="1">
      <c r="B231" s="174" t="str">
        <f t="shared" si="7"/>
        <v>Unused</v>
      </c>
      <c r="C231" s="175" t="s">
        <v>402</v>
      </c>
      <c r="D231" s="177"/>
      <c r="E231" s="177"/>
      <c r="F231" s="177"/>
      <c r="G231" s="177"/>
      <c r="H231" s="178"/>
      <c r="I231" s="179"/>
      <c r="J231" s="180"/>
      <c r="K231" s="188"/>
    </row>
    <row r="232" ht="37.5" customHeight="1">
      <c r="B232" s="174" t="str">
        <f t="shared" si="7"/>
        <v>Unused</v>
      </c>
      <c r="C232" s="181" t="s">
        <v>403</v>
      </c>
      <c r="D232" s="183"/>
      <c r="E232" s="183"/>
      <c r="F232" s="183"/>
      <c r="G232" s="183"/>
      <c r="H232" s="184"/>
      <c r="I232" s="185"/>
      <c r="J232" s="180"/>
      <c r="K232" s="188"/>
    </row>
    <row r="233" ht="37.5" customHeight="1">
      <c r="B233" s="174" t="str">
        <f t="shared" si="7"/>
        <v>Unused</v>
      </c>
      <c r="C233" s="175" t="s">
        <v>404</v>
      </c>
      <c r="D233" s="177"/>
      <c r="E233" s="177"/>
      <c r="F233" s="177"/>
      <c r="G233" s="177"/>
      <c r="H233" s="178"/>
      <c r="I233" s="179"/>
      <c r="J233" s="180"/>
      <c r="K233" s="188"/>
    </row>
    <row r="234" ht="37.5" customHeight="1">
      <c r="B234" s="174" t="str">
        <f t="shared" si="7"/>
        <v>Unused</v>
      </c>
      <c r="C234" s="181" t="s">
        <v>405</v>
      </c>
      <c r="D234" s="183"/>
      <c r="E234" s="183"/>
      <c r="F234" s="183"/>
      <c r="G234" s="183"/>
      <c r="H234" s="184"/>
      <c r="I234" s="185"/>
      <c r="J234" s="180"/>
      <c r="K234" s="188"/>
    </row>
    <row r="235" ht="37.5" customHeight="1">
      <c r="B235" s="174" t="str">
        <f t="shared" si="7"/>
        <v>Unused</v>
      </c>
      <c r="C235" s="175" t="s">
        <v>406</v>
      </c>
      <c r="D235" s="177"/>
      <c r="E235" s="177"/>
      <c r="F235" s="177"/>
      <c r="G235" s="177"/>
      <c r="H235" s="178"/>
      <c r="I235" s="179"/>
      <c r="J235" s="180"/>
      <c r="K235" s="188"/>
    </row>
    <row r="236" ht="37.5" customHeight="1">
      <c r="B236" s="174" t="str">
        <f t="shared" si="7"/>
        <v>Unused</v>
      </c>
      <c r="C236" s="181" t="s">
        <v>407</v>
      </c>
      <c r="D236" s="183"/>
      <c r="E236" s="183"/>
      <c r="F236" s="183"/>
      <c r="G236" s="183"/>
      <c r="H236" s="184"/>
      <c r="I236" s="185"/>
      <c r="J236" s="180"/>
      <c r="K236" s="188"/>
    </row>
    <row r="237" ht="37.5" customHeight="1">
      <c r="B237" s="174" t="str">
        <f t="shared" si="7"/>
        <v>Unused</v>
      </c>
      <c r="C237" s="175" t="s">
        <v>408</v>
      </c>
      <c r="D237" s="177"/>
      <c r="E237" s="177"/>
      <c r="F237" s="177"/>
      <c r="G237" s="177"/>
      <c r="H237" s="178"/>
      <c r="I237" s="179"/>
      <c r="J237" s="180"/>
      <c r="K237" s="188"/>
    </row>
    <row r="238" ht="37.5" customHeight="1">
      <c r="B238" s="174" t="str">
        <f t="shared" si="7"/>
        <v>Unused</v>
      </c>
      <c r="C238" s="181" t="s">
        <v>409</v>
      </c>
      <c r="D238" s="183"/>
      <c r="E238" s="183"/>
      <c r="F238" s="183"/>
      <c r="G238" s="183"/>
      <c r="H238" s="184"/>
      <c r="I238" s="185"/>
      <c r="J238" s="180"/>
      <c r="K238" s="188"/>
    </row>
    <row r="239" ht="37.5" customHeight="1">
      <c r="B239" s="174" t="str">
        <f t="shared" si="7"/>
        <v>Unused</v>
      </c>
      <c r="C239" s="175" t="s">
        <v>410</v>
      </c>
      <c r="D239" s="177"/>
      <c r="E239" s="177"/>
      <c r="F239" s="177"/>
      <c r="G239" s="177"/>
      <c r="H239" s="178"/>
      <c r="I239" s="179"/>
      <c r="J239" s="180"/>
      <c r="K239" s="188"/>
    </row>
    <row r="240" ht="37.5" customHeight="1">
      <c r="B240" s="174" t="str">
        <f t="shared" si="7"/>
        <v>Unused</v>
      </c>
      <c r="C240" s="181" t="s">
        <v>411</v>
      </c>
      <c r="D240" s="183"/>
      <c r="E240" s="183"/>
      <c r="F240" s="183"/>
      <c r="G240" s="183"/>
      <c r="H240" s="184"/>
      <c r="I240" s="185"/>
      <c r="J240" s="180"/>
      <c r="K240" s="188"/>
    </row>
    <row r="241" ht="37.5" customHeight="1">
      <c r="B241" s="174" t="str">
        <f t="shared" si="7"/>
        <v>Unused</v>
      </c>
      <c r="C241" s="175" t="s">
        <v>412</v>
      </c>
      <c r="D241" s="177"/>
      <c r="E241" s="177"/>
      <c r="F241" s="177"/>
      <c r="G241" s="177"/>
      <c r="H241" s="178"/>
      <c r="I241" s="179"/>
      <c r="J241" s="180"/>
      <c r="K241" s="188"/>
    </row>
    <row r="242" ht="37.5" customHeight="1">
      <c r="B242" s="174" t="str">
        <f t="shared" si="7"/>
        <v>Unused</v>
      </c>
      <c r="C242" s="181" t="s">
        <v>413</v>
      </c>
      <c r="D242" s="183"/>
      <c r="E242" s="183"/>
      <c r="F242" s="183"/>
      <c r="G242" s="183"/>
      <c r="H242" s="184"/>
      <c r="I242" s="185"/>
      <c r="J242" s="180"/>
      <c r="K242" s="188"/>
    </row>
    <row r="243" ht="37.5" customHeight="1">
      <c r="B243" s="174" t="str">
        <f t="shared" si="7"/>
        <v>Unused</v>
      </c>
      <c r="C243" s="175" t="s">
        <v>414</v>
      </c>
      <c r="D243" s="177"/>
      <c r="E243" s="177"/>
      <c r="F243" s="177"/>
      <c r="G243" s="177"/>
      <c r="H243" s="178"/>
      <c r="I243" s="179"/>
      <c r="J243" s="180"/>
      <c r="K243" s="188"/>
    </row>
    <row r="244" ht="37.5" customHeight="1">
      <c r="B244" s="174" t="str">
        <f t="shared" si="7"/>
        <v>Unused</v>
      </c>
      <c r="C244" s="181" t="s">
        <v>415</v>
      </c>
      <c r="D244" s="183"/>
      <c r="E244" s="183"/>
      <c r="F244" s="183"/>
      <c r="G244" s="183"/>
      <c r="H244" s="184"/>
      <c r="I244" s="185"/>
      <c r="J244" s="180"/>
      <c r="K244" s="188"/>
    </row>
    <row r="245" ht="37.5" customHeight="1">
      <c r="B245" s="174" t="str">
        <f t="shared" si="7"/>
        <v>Unused</v>
      </c>
      <c r="C245" s="175" t="s">
        <v>416</v>
      </c>
      <c r="D245" s="177"/>
      <c r="E245" s="177"/>
      <c r="F245" s="177"/>
      <c r="G245" s="177"/>
      <c r="H245" s="178"/>
      <c r="I245" s="179"/>
      <c r="J245" s="180"/>
      <c r="K245" s="188"/>
    </row>
    <row r="246" ht="37.5" customHeight="1">
      <c r="B246" s="174" t="str">
        <f t="shared" si="7"/>
        <v>Unused</v>
      </c>
      <c r="C246" s="181" t="s">
        <v>417</v>
      </c>
      <c r="D246" s="183"/>
      <c r="E246" s="183"/>
      <c r="F246" s="183"/>
      <c r="G246" s="183"/>
      <c r="H246" s="184"/>
      <c r="I246" s="185"/>
      <c r="J246" s="180"/>
      <c r="K246" s="188"/>
    </row>
    <row r="247" ht="37.5" customHeight="1">
      <c r="B247" s="174" t="str">
        <f t="shared" si="7"/>
        <v>Unused</v>
      </c>
      <c r="C247" s="175" t="s">
        <v>418</v>
      </c>
      <c r="D247" s="177"/>
      <c r="E247" s="177"/>
      <c r="F247" s="177"/>
      <c r="G247" s="177"/>
      <c r="H247" s="178"/>
      <c r="I247" s="179"/>
      <c r="J247" s="180"/>
      <c r="K247" s="188"/>
    </row>
    <row r="248" ht="37.5" customHeight="1">
      <c r="B248" s="174" t="str">
        <f t="shared" si="7"/>
        <v>Unused</v>
      </c>
      <c r="C248" s="181" t="s">
        <v>419</v>
      </c>
      <c r="D248" s="183"/>
      <c r="E248" s="183"/>
      <c r="F248" s="183"/>
      <c r="G248" s="183"/>
      <c r="H248" s="184"/>
      <c r="I248" s="185"/>
      <c r="J248" s="180"/>
      <c r="K248" s="188"/>
    </row>
    <row r="249" ht="37.5" customHeight="1">
      <c r="B249" s="174" t="str">
        <f t="shared" si="7"/>
        <v>Unused</v>
      </c>
      <c r="C249" s="175" t="s">
        <v>420</v>
      </c>
      <c r="D249" s="177"/>
      <c r="E249" s="177"/>
      <c r="F249" s="177"/>
      <c r="G249" s="177"/>
      <c r="H249" s="178"/>
      <c r="I249" s="179"/>
      <c r="J249" s="180"/>
      <c r="K249" s="188"/>
    </row>
    <row r="250" ht="37.5" customHeight="1">
      <c r="B250" s="174" t="str">
        <f t="shared" si="7"/>
        <v>Unused</v>
      </c>
      <c r="C250" s="181" t="s">
        <v>421</v>
      </c>
      <c r="D250" s="183"/>
      <c r="E250" s="183"/>
      <c r="F250" s="183"/>
      <c r="G250" s="183"/>
      <c r="H250" s="184"/>
      <c r="I250" s="185"/>
      <c r="J250" s="180"/>
      <c r="K250" s="188"/>
    </row>
    <row r="251" ht="37.5" customHeight="1">
      <c r="B251" s="174" t="str">
        <f t="shared" si="7"/>
        <v>Unused</v>
      </c>
      <c r="C251" s="175" t="s">
        <v>422</v>
      </c>
      <c r="D251" s="177"/>
      <c r="E251" s="177"/>
      <c r="F251" s="177"/>
      <c r="G251" s="177"/>
      <c r="H251" s="178"/>
      <c r="I251" s="179"/>
      <c r="J251" s="180"/>
      <c r="K251" s="188"/>
    </row>
    <row r="252" ht="37.5" customHeight="1">
      <c r="B252" s="174" t="str">
        <f t="shared" si="7"/>
        <v>Unused</v>
      </c>
      <c r="C252" s="181" t="s">
        <v>423</v>
      </c>
      <c r="D252" s="183"/>
      <c r="E252" s="183"/>
      <c r="F252" s="183"/>
      <c r="G252" s="183"/>
      <c r="H252" s="184"/>
      <c r="I252" s="185"/>
      <c r="J252" s="180"/>
      <c r="K252" s="188"/>
    </row>
    <row r="253" ht="37.5" customHeight="1">
      <c r="B253" s="174" t="str">
        <f t="shared" si="7"/>
        <v>Unused</v>
      </c>
      <c r="C253" s="175" t="s">
        <v>424</v>
      </c>
      <c r="D253" s="177"/>
      <c r="E253" s="177"/>
      <c r="F253" s="177"/>
      <c r="G253" s="177"/>
      <c r="H253" s="178"/>
      <c r="I253" s="179"/>
      <c r="J253" s="180"/>
      <c r="K253" s="188"/>
    </row>
    <row r="254" ht="37.5" customHeight="1">
      <c r="B254" s="174" t="str">
        <f t="shared" si="7"/>
        <v>Unused</v>
      </c>
      <c r="C254" s="181" t="s">
        <v>425</v>
      </c>
      <c r="D254" s="183"/>
      <c r="E254" s="183"/>
      <c r="F254" s="183"/>
      <c r="G254" s="183"/>
      <c r="H254" s="184"/>
      <c r="I254" s="185"/>
      <c r="J254" s="180"/>
      <c r="K254" s="188"/>
    </row>
    <row r="255" ht="37.5" customHeight="1">
      <c r="B255" s="174" t="str">
        <f t="shared" si="7"/>
        <v>Unused</v>
      </c>
      <c r="C255" s="175" t="s">
        <v>426</v>
      </c>
      <c r="D255" s="177"/>
      <c r="E255" s="177"/>
      <c r="F255" s="177"/>
      <c r="G255" s="177"/>
      <c r="H255" s="178"/>
      <c r="I255" s="179"/>
      <c r="J255" s="180"/>
      <c r="K255" s="188"/>
    </row>
    <row r="256" ht="37.5" customHeight="1">
      <c r="B256" s="174" t="str">
        <f t="shared" si="7"/>
        <v>Unused</v>
      </c>
      <c r="C256" s="181" t="s">
        <v>427</v>
      </c>
      <c r="D256" s="183"/>
      <c r="E256" s="183"/>
      <c r="F256" s="183"/>
      <c r="G256" s="183"/>
      <c r="H256" s="184"/>
      <c r="I256" s="185"/>
      <c r="J256" s="180"/>
      <c r="K256" s="188"/>
    </row>
    <row r="257" ht="37.5" customHeight="1">
      <c r="B257" s="174" t="str">
        <f t="shared" si="7"/>
        <v>Unused</v>
      </c>
      <c r="C257" s="175" t="s">
        <v>428</v>
      </c>
      <c r="D257" s="177"/>
      <c r="E257" s="177"/>
      <c r="F257" s="177"/>
      <c r="G257" s="177"/>
      <c r="H257" s="178"/>
      <c r="I257" s="179"/>
      <c r="J257" s="180"/>
      <c r="K257" s="188"/>
    </row>
    <row r="258" ht="37.5" customHeight="1">
      <c r="B258" s="174" t="str">
        <f t="shared" si="7"/>
        <v>Unused</v>
      </c>
      <c r="C258" s="181" t="s">
        <v>429</v>
      </c>
      <c r="D258" s="183"/>
      <c r="E258" s="183"/>
      <c r="F258" s="183"/>
      <c r="G258" s="183"/>
      <c r="H258" s="184"/>
      <c r="I258" s="185"/>
      <c r="J258" s="180"/>
      <c r="K258" s="188"/>
    </row>
    <row r="259" ht="37.5" customHeight="1">
      <c r="B259" s="174" t="str">
        <f t="shared" si="7"/>
        <v>Unused</v>
      </c>
      <c r="C259" s="175" t="s">
        <v>430</v>
      </c>
      <c r="D259" s="177"/>
      <c r="E259" s="177"/>
      <c r="F259" s="177"/>
      <c r="G259" s="177"/>
      <c r="H259" s="178"/>
      <c r="I259" s="179"/>
      <c r="J259" s="180"/>
      <c r="K259" s="188"/>
    </row>
    <row r="260" ht="37.5" customHeight="1">
      <c r="B260" s="174" t="str">
        <f t="shared" si="7"/>
        <v>Unused</v>
      </c>
      <c r="C260" s="181" t="s">
        <v>431</v>
      </c>
      <c r="D260" s="183"/>
      <c r="E260" s="183"/>
      <c r="F260" s="183"/>
      <c r="G260" s="183"/>
      <c r="H260" s="184"/>
      <c r="I260" s="185"/>
      <c r="J260" s="180"/>
      <c r="K260" s="188"/>
    </row>
    <row r="261" ht="37.5" customHeight="1">
      <c r="B261" s="174" t="str">
        <f t="shared" si="7"/>
        <v>Unused</v>
      </c>
      <c r="C261" s="175" t="s">
        <v>432</v>
      </c>
      <c r="D261" s="177"/>
      <c r="E261" s="177"/>
      <c r="F261" s="177"/>
      <c r="G261" s="177"/>
      <c r="H261" s="178"/>
      <c r="I261" s="179"/>
      <c r="J261" s="180"/>
      <c r="K261" s="188"/>
    </row>
    <row r="262" ht="37.5" customHeight="1">
      <c r="B262" s="174" t="str">
        <f t="shared" si="7"/>
        <v>Unused</v>
      </c>
      <c r="C262" s="181" t="s">
        <v>433</v>
      </c>
      <c r="D262" s="183"/>
      <c r="E262" s="183"/>
      <c r="F262" s="183"/>
      <c r="G262" s="183"/>
      <c r="H262" s="184"/>
      <c r="I262" s="185"/>
      <c r="J262" s="180"/>
      <c r="K262" s="188"/>
    </row>
    <row r="263" ht="37.5" customHeight="1">
      <c r="B263" s="174" t="str">
        <f t="shared" si="7"/>
        <v>Unused</v>
      </c>
      <c r="C263" s="175" t="s">
        <v>434</v>
      </c>
      <c r="D263" s="177"/>
      <c r="E263" s="177"/>
      <c r="F263" s="177"/>
      <c r="G263" s="177"/>
      <c r="H263" s="178"/>
      <c r="I263" s="179"/>
      <c r="J263" s="180"/>
      <c r="K263" s="188"/>
    </row>
    <row r="264" ht="37.5" customHeight="1">
      <c r="B264" s="174" t="str">
        <f t="shared" si="7"/>
        <v>Unused</v>
      </c>
      <c r="C264" s="181" t="s">
        <v>435</v>
      </c>
      <c r="D264" s="183"/>
      <c r="E264" s="183"/>
      <c r="F264" s="183"/>
      <c r="G264" s="183"/>
      <c r="H264" s="184"/>
      <c r="I264" s="185"/>
      <c r="J264" s="180"/>
      <c r="K264" s="188"/>
    </row>
    <row r="265" ht="37.5" customHeight="1">
      <c r="B265" s="174" t="str">
        <f t="shared" si="7"/>
        <v>Unused</v>
      </c>
      <c r="C265" s="175" t="s">
        <v>436</v>
      </c>
      <c r="D265" s="177"/>
      <c r="E265" s="177"/>
      <c r="F265" s="177"/>
      <c r="G265" s="177"/>
      <c r="H265" s="178"/>
      <c r="I265" s="179"/>
      <c r="J265" s="180"/>
      <c r="K265" s="188"/>
    </row>
    <row r="266" ht="37.5" customHeight="1">
      <c r="B266" s="174" t="str">
        <f t="shared" si="7"/>
        <v>Unused</v>
      </c>
      <c r="C266" s="181" t="s">
        <v>437</v>
      </c>
      <c r="D266" s="183"/>
      <c r="E266" s="183"/>
      <c r="F266" s="183"/>
      <c r="G266" s="183"/>
      <c r="H266" s="184"/>
      <c r="I266" s="185"/>
      <c r="J266" s="180"/>
      <c r="K266" s="188"/>
    </row>
    <row r="267" ht="37.5" customHeight="1">
      <c r="B267" s="174" t="str">
        <f t="shared" si="7"/>
        <v>Unused</v>
      </c>
      <c r="C267" s="175" t="s">
        <v>438</v>
      </c>
      <c r="D267" s="177"/>
      <c r="E267" s="177"/>
      <c r="F267" s="177"/>
      <c r="G267" s="177"/>
      <c r="H267" s="178"/>
      <c r="I267" s="179"/>
      <c r="J267" s="180"/>
      <c r="K267" s="188"/>
    </row>
    <row r="268" ht="37.5" customHeight="1">
      <c r="B268" s="174" t="str">
        <f t="shared" si="7"/>
        <v>Unused</v>
      </c>
      <c r="C268" s="181" t="s">
        <v>439</v>
      </c>
      <c r="D268" s="183"/>
      <c r="E268" s="183"/>
      <c r="F268" s="183"/>
      <c r="G268" s="183"/>
      <c r="H268" s="184"/>
      <c r="I268" s="185"/>
      <c r="J268" s="180"/>
      <c r="K268" s="188"/>
    </row>
    <row r="269" ht="37.5" customHeight="1">
      <c r="B269" s="174" t="str">
        <f t="shared" si="7"/>
        <v>Unused</v>
      </c>
      <c r="C269" s="175" t="s">
        <v>440</v>
      </c>
      <c r="D269" s="177"/>
      <c r="E269" s="177"/>
      <c r="F269" s="177"/>
      <c r="G269" s="177"/>
      <c r="H269" s="178"/>
      <c r="I269" s="179"/>
      <c r="J269" s="180"/>
      <c r="K269" s="188"/>
    </row>
    <row r="270" ht="37.5" customHeight="1">
      <c r="B270" s="174" t="str">
        <f t="shared" si="7"/>
        <v>Unused</v>
      </c>
      <c r="C270" s="181" t="s">
        <v>441</v>
      </c>
      <c r="D270" s="183"/>
      <c r="E270" s="183"/>
      <c r="F270" s="183"/>
      <c r="G270" s="183"/>
      <c r="H270" s="184"/>
      <c r="I270" s="185"/>
      <c r="J270" s="180"/>
      <c r="K270" s="188"/>
    </row>
    <row r="271" ht="37.5" customHeight="1">
      <c r="B271" s="174" t="str">
        <f t="shared" si="7"/>
        <v>Unused</v>
      </c>
      <c r="C271" s="175" t="s">
        <v>442</v>
      </c>
      <c r="D271" s="177"/>
      <c r="E271" s="177"/>
      <c r="F271" s="177"/>
      <c r="G271" s="177"/>
      <c r="H271" s="178"/>
      <c r="I271" s="179"/>
      <c r="J271" s="180"/>
      <c r="K271" s="188"/>
    </row>
    <row r="272" ht="37.5" customHeight="1">
      <c r="B272" s="174" t="str">
        <f t="shared" si="7"/>
        <v>Unused</v>
      </c>
      <c r="C272" s="181" t="s">
        <v>443</v>
      </c>
      <c r="D272" s="183"/>
      <c r="E272" s="183"/>
      <c r="F272" s="183"/>
      <c r="G272" s="183"/>
      <c r="H272" s="184"/>
      <c r="I272" s="185"/>
      <c r="J272" s="180"/>
      <c r="K272" s="188"/>
    </row>
    <row r="273" ht="37.5" customHeight="1">
      <c r="B273" s="174" t="str">
        <f t="shared" si="7"/>
        <v>Unused</v>
      </c>
      <c r="C273" s="175" t="s">
        <v>444</v>
      </c>
      <c r="D273" s="177"/>
      <c r="E273" s="177"/>
      <c r="F273" s="177"/>
      <c r="G273" s="177"/>
      <c r="H273" s="178"/>
      <c r="I273" s="179"/>
      <c r="J273" s="180"/>
      <c r="K273" s="188"/>
    </row>
    <row r="274" ht="37.5" customHeight="1">
      <c r="B274" s="174" t="str">
        <f t="shared" si="7"/>
        <v>Unused</v>
      </c>
      <c r="C274" s="181" t="s">
        <v>445</v>
      </c>
      <c r="D274" s="183"/>
      <c r="E274" s="183"/>
      <c r="F274" s="183"/>
      <c r="G274" s="183"/>
      <c r="H274" s="184"/>
      <c r="I274" s="185"/>
      <c r="J274" s="180"/>
      <c r="K274" s="188"/>
    </row>
    <row r="275" ht="37.5" customHeight="1">
      <c r="B275" s="174" t="str">
        <f t="shared" si="7"/>
        <v>Unused</v>
      </c>
      <c r="C275" s="175" t="s">
        <v>446</v>
      </c>
      <c r="D275" s="177"/>
      <c r="E275" s="177"/>
      <c r="F275" s="177"/>
      <c r="G275" s="177"/>
      <c r="H275" s="178"/>
      <c r="I275" s="179"/>
      <c r="J275" s="180"/>
      <c r="K275" s="188"/>
    </row>
    <row r="276" ht="37.5" customHeight="1">
      <c r="B276" s="174" t="str">
        <f t="shared" si="7"/>
        <v>Unused</v>
      </c>
      <c r="C276" s="181" t="s">
        <v>447</v>
      </c>
      <c r="D276" s="183"/>
      <c r="E276" s="183"/>
      <c r="F276" s="183"/>
      <c r="G276" s="183"/>
      <c r="H276" s="184"/>
      <c r="I276" s="185"/>
      <c r="J276" s="180"/>
      <c r="K276" s="188"/>
    </row>
    <row r="277" ht="37.5" customHeight="1">
      <c r="B277" s="174" t="str">
        <f t="shared" si="7"/>
        <v>Unused</v>
      </c>
      <c r="C277" s="175" t="s">
        <v>448</v>
      </c>
      <c r="D277" s="177"/>
      <c r="E277" s="177"/>
      <c r="F277" s="177"/>
      <c r="G277" s="177"/>
      <c r="H277" s="178"/>
      <c r="I277" s="179"/>
      <c r="J277" s="180"/>
      <c r="K277" s="188"/>
    </row>
    <row r="278" ht="37.5" customHeight="1">
      <c r="B278" s="174" t="str">
        <f t="shared" si="7"/>
        <v>Unused</v>
      </c>
      <c r="C278" s="181" t="s">
        <v>449</v>
      </c>
      <c r="D278" s="183"/>
      <c r="E278" s="183"/>
      <c r="F278" s="183"/>
      <c r="G278" s="183"/>
      <c r="H278" s="184"/>
      <c r="I278" s="185"/>
      <c r="J278" s="180"/>
      <c r="K278" s="188"/>
    </row>
    <row r="279" ht="37.5" customHeight="1">
      <c r="B279" s="174" t="str">
        <f t="shared" si="7"/>
        <v>Unused</v>
      </c>
      <c r="C279" s="175" t="s">
        <v>450</v>
      </c>
      <c r="D279" s="177"/>
      <c r="E279" s="177"/>
      <c r="F279" s="177"/>
      <c r="G279" s="177"/>
      <c r="H279" s="178"/>
      <c r="I279" s="179"/>
      <c r="J279" s="180"/>
      <c r="K279" s="188"/>
    </row>
    <row r="280" ht="37.5" customHeight="1">
      <c r="B280" s="174" t="str">
        <f t="shared" si="7"/>
        <v>Unused</v>
      </c>
      <c r="C280" s="181" t="s">
        <v>451</v>
      </c>
      <c r="D280" s="183"/>
      <c r="E280" s="183"/>
      <c r="F280" s="183"/>
      <c r="G280" s="183"/>
      <c r="H280" s="184"/>
      <c r="I280" s="185"/>
      <c r="J280" s="180"/>
      <c r="K280" s="188"/>
    </row>
    <row r="281" ht="37.5" customHeight="1">
      <c r="B281" s="174" t="str">
        <f t="shared" si="7"/>
        <v>Unused</v>
      </c>
      <c r="C281" s="175" t="s">
        <v>452</v>
      </c>
      <c r="D281" s="177"/>
      <c r="E281" s="177"/>
      <c r="F281" s="177"/>
      <c r="G281" s="177"/>
      <c r="H281" s="178"/>
      <c r="I281" s="179"/>
      <c r="J281" s="180"/>
      <c r="K281" s="188"/>
    </row>
    <row r="282" ht="37.5" customHeight="1">
      <c r="B282" s="174" t="str">
        <f t="shared" si="7"/>
        <v>Unused</v>
      </c>
      <c r="C282" s="181" t="s">
        <v>453</v>
      </c>
      <c r="D282" s="183"/>
      <c r="E282" s="183"/>
      <c r="F282" s="183"/>
      <c r="G282" s="183"/>
      <c r="H282" s="184"/>
      <c r="I282" s="185"/>
      <c r="J282" s="180"/>
      <c r="K282" s="188"/>
    </row>
    <row r="283" ht="37.5" customHeight="1">
      <c r="B283" s="174" t="str">
        <f t="shared" si="7"/>
        <v>Unused</v>
      </c>
      <c r="C283" s="175" t="s">
        <v>454</v>
      </c>
      <c r="D283" s="177"/>
      <c r="E283" s="177"/>
      <c r="F283" s="177"/>
      <c r="G283" s="177"/>
      <c r="H283" s="178"/>
      <c r="I283" s="179"/>
      <c r="J283" s="180"/>
      <c r="K283" s="188"/>
    </row>
    <row r="284" ht="37.5" customHeight="1">
      <c r="B284" s="174" t="str">
        <f t="shared" si="7"/>
        <v>Unused</v>
      </c>
      <c r="C284" s="181" t="s">
        <v>455</v>
      </c>
      <c r="D284" s="183"/>
      <c r="E284" s="183"/>
      <c r="F284" s="183"/>
      <c r="G284" s="183"/>
      <c r="H284" s="184"/>
      <c r="I284" s="185"/>
      <c r="J284" s="180"/>
      <c r="K284" s="188"/>
    </row>
    <row r="285" ht="37.5" customHeight="1">
      <c r="B285" s="174" t="str">
        <f t="shared" si="7"/>
        <v>Unused</v>
      </c>
      <c r="C285" s="175" t="s">
        <v>456</v>
      </c>
      <c r="D285" s="177"/>
      <c r="E285" s="177"/>
      <c r="F285" s="177"/>
      <c r="G285" s="177"/>
      <c r="H285" s="178"/>
      <c r="I285" s="179"/>
      <c r="J285" s="180"/>
      <c r="K285" s="188"/>
    </row>
    <row r="286" ht="37.5" customHeight="1">
      <c r="B286" s="174" t="str">
        <f t="shared" si="7"/>
        <v>Unused</v>
      </c>
      <c r="C286" s="181" t="s">
        <v>457</v>
      </c>
      <c r="D286" s="183"/>
      <c r="E286" s="183"/>
      <c r="F286" s="183"/>
      <c r="G286" s="183"/>
      <c r="H286" s="184"/>
      <c r="I286" s="185"/>
      <c r="J286" s="180"/>
      <c r="K286" s="188"/>
    </row>
    <row r="287" ht="37.5" customHeight="1">
      <c r="B287" s="174" t="str">
        <f t="shared" si="7"/>
        <v>Unused</v>
      </c>
      <c r="C287" s="175" t="s">
        <v>458</v>
      </c>
      <c r="D287" s="177"/>
      <c r="E287" s="177"/>
      <c r="F287" s="177"/>
      <c r="G287" s="177"/>
      <c r="H287" s="178"/>
      <c r="I287" s="179"/>
      <c r="J287" s="180"/>
      <c r="K287" s="188"/>
    </row>
    <row r="288" ht="37.5" customHeight="1">
      <c r="B288" s="174" t="str">
        <f t="shared" si="7"/>
        <v>Unused</v>
      </c>
      <c r="C288" s="181" t="s">
        <v>459</v>
      </c>
      <c r="D288" s="183"/>
      <c r="E288" s="183"/>
      <c r="F288" s="183"/>
      <c r="G288" s="183"/>
      <c r="H288" s="184"/>
      <c r="I288" s="185"/>
      <c r="J288" s="180"/>
      <c r="K288" s="188"/>
    </row>
    <row r="289" ht="37.5" customHeight="1">
      <c r="B289" s="174" t="str">
        <f t="shared" si="7"/>
        <v>Unused</v>
      </c>
      <c r="C289" s="175" t="s">
        <v>460</v>
      </c>
      <c r="D289" s="177"/>
      <c r="E289" s="177"/>
      <c r="F289" s="177"/>
      <c r="G289" s="177"/>
      <c r="H289" s="178"/>
      <c r="I289" s="179"/>
      <c r="J289" s="180"/>
      <c r="K289" s="188"/>
    </row>
    <row r="290" ht="37.5" customHeight="1">
      <c r="B290" s="174" t="str">
        <f t="shared" si="7"/>
        <v>Unused</v>
      </c>
      <c r="C290" s="181" t="s">
        <v>461</v>
      </c>
      <c r="D290" s="183"/>
      <c r="E290" s="183"/>
      <c r="F290" s="183"/>
      <c r="G290" s="183"/>
      <c r="H290" s="184"/>
      <c r="I290" s="185"/>
      <c r="J290" s="180"/>
      <c r="K290" s="188"/>
    </row>
    <row r="291" ht="37.5" customHeight="1">
      <c r="B291" s="174" t="str">
        <f t="shared" si="7"/>
        <v>Unused</v>
      </c>
      <c r="C291" s="175" t="s">
        <v>462</v>
      </c>
      <c r="D291" s="177"/>
      <c r="E291" s="177"/>
      <c r="F291" s="177"/>
      <c r="G291" s="177"/>
      <c r="H291" s="178"/>
      <c r="I291" s="179"/>
      <c r="J291" s="180"/>
      <c r="K291" s="188"/>
    </row>
    <row r="292" ht="37.5" customHeight="1">
      <c r="B292" s="174" t="str">
        <f t="shared" si="7"/>
        <v>Unused</v>
      </c>
      <c r="C292" s="181" t="s">
        <v>463</v>
      </c>
      <c r="D292" s="183"/>
      <c r="E292" s="183"/>
      <c r="F292" s="183"/>
      <c r="G292" s="183"/>
      <c r="H292" s="184"/>
      <c r="I292" s="185"/>
      <c r="J292" s="180"/>
      <c r="K292" s="188"/>
    </row>
    <row r="293" ht="37.5" customHeight="1">
      <c r="B293" s="174" t="str">
        <f t="shared" si="7"/>
        <v>Unused</v>
      </c>
      <c r="C293" s="175" t="s">
        <v>464</v>
      </c>
      <c r="D293" s="177"/>
      <c r="E293" s="177"/>
      <c r="F293" s="177"/>
      <c r="G293" s="177"/>
      <c r="H293" s="178"/>
      <c r="I293" s="179"/>
      <c r="J293" s="180"/>
      <c r="K293" s="188"/>
    </row>
    <row r="294" ht="37.5" customHeight="1">
      <c r="B294" s="174" t="str">
        <f t="shared" si="7"/>
        <v>Unused</v>
      </c>
      <c r="C294" s="181" t="s">
        <v>465</v>
      </c>
      <c r="D294" s="183"/>
      <c r="E294" s="183"/>
      <c r="F294" s="183"/>
      <c r="G294" s="183"/>
      <c r="H294" s="184"/>
      <c r="I294" s="185"/>
      <c r="J294" s="180"/>
      <c r="K294" s="188"/>
    </row>
    <row r="295" ht="37.5" customHeight="1">
      <c r="B295" s="174" t="str">
        <f t="shared" si="7"/>
        <v>Unused</v>
      </c>
      <c r="C295" s="175" t="s">
        <v>466</v>
      </c>
      <c r="D295" s="177"/>
      <c r="E295" s="177"/>
      <c r="F295" s="177"/>
      <c r="G295" s="177"/>
      <c r="H295" s="178"/>
      <c r="I295" s="179"/>
      <c r="J295" s="180"/>
      <c r="K295" s="188"/>
    </row>
    <row r="296" ht="37.5" customHeight="1">
      <c r="B296" s="174" t="str">
        <f t="shared" si="7"/>
        <v>Unused</v>
      </c>
      <c r="C296" s="181" t="s">
        <v>467</v>
      </c>
      <c r="D296" s="183"/>
      <c r="E296" s="183"/>
      <c r="F296" s="183"/>
      <c r="G296" s="183"/>
      <c r="H296" s="184"/>
      <c r="I296" s="185"/>
      <c r="J296" s="180"/>
      <c r="K296" s="188"/>
    </row>
    <row r="297" ht="37.5" customHeight="1">
      <c r="B297" s="174" t="str">
        <f t="shared" si="7"/>
        <v>Unused</v>
      </c>
      <c r="C297" s="175" t="s">
        <v>468</v>
      </c>
      <c r="D297" s="177"/>
      <c r="E297" s="177"/>
      <c r="F297" s="177"/>
      <c r="G297" s="177"/>
      <c r="H297" s="178"/>
      <c r="I297" s="179"/>
      <c r="J297" s="180"/>
      <c r="K297" s="188"/>
    </row>
    <row r="298" ht="37.5" customHeight="1">
      <c r="B298" s="174" t="str">
        <f t="shared" si="7"/>
        <v>Unused</v>
      </c>
      <c r="C298" s="181" t="s">
        <v>469</v>
      </c>
      <c r="D298" s="183"/>
      <c r="E298" s="183"/>
      <c r="F298" s="183"/>
      <c r="G298" s="183"/>
      <c r="H298" s="184"/>
      <c r="I298" s="185"/>
      <c r="J298" s="180"/>
      <c r="K298" s="188"/>
    </row>
    <row r="299" ht="37.5" customHeight="1">
      <c r="B299" s="174" t="str">
        <f t="shared" si="7"/>
        <v>Unused</v>
      </c>
      <c r="C299" s="175" t="s">
        <v>470</v>
      </c>
      <c r="D299" s="177"/>
      <c r="E299" s="177"/>
      <c r="F299" s="177"/>
      <c r="G299" s="177"/>
      <c r="H299" s="178"/>
      <c r="I299" s="179"/>
      <c r="J299" s="180"/>
      <c r="K299" s="188"/>
    </row>
    <row r="300" ht="37.5" customHeight="1">
      <c r="B300" s="174" t="str">
        <f t="shared" si="7"/>
        <v>Unused</v>
      </c>
      <c r="C300" s="181" t="s">
        <v>471</v>
      </c>
      <c r="D300" s="183"/>
      <c r="E300" s="183"/>
      <c r="F300" s="183"/>
      <c r="G300" s="183"/>
      <c r="H300" s="184"/>
      <c r="I300" s="185"/>
      <c r="J300" s="180"/>
      <c r="K300" s="188"/>
    </row>
    <row r="301" ht="37.5" customHeight="1">
      <c r="B301" s="174" t="str">
        <f t="shared" si="7"/>
        <v>Unused</v>
      </c>
      <c r="C301" s="175" t="s">
        <v>472</v>
      </c>
      <c r="D301" s="177"/>
      <c r="E301" s="177"/>
      <c r="F301" s="177"/>
      <c r="G301" s="177"/>
      <c r="H301" s="178"/>
      <c r="I301" s="179"/>
      <c r="J301" s="180"/>
      <c r="K301" s="188"/>
    </row>
    <row r="302" ht="37.5" customHeight="1">
      <c r="B302" s="174" t="str">
        <f t="shared" si="7"/>
        <v>Unused</v>
      </c>
      <c r="C302" s="181" t="s">
        <v>473</v>
      </c>
      <c r="D302" s="183"/>
      <c r="E302" s="183"/>
      <c r="F302" s="183"/>
      <c r="G302" s="183"/>
      <c r="H302" s="184"/>
      <c r="I302" s="185"/>
      <c r="J302" s="180"/>
      <c r="K302" s="188"/>
    </row>
    <row r="303" ht="37.5" customHeight="1">
      <c r="B303" s="174" t="str">
        <f t="shared" si="7"/>
        <v>Unused</v>
      </c>
      <c r="C303" s="175" t="s">
        <v>474</v>
      </c>
      <c r="D303" s="177"/>
      <c r="E303" s="177"/>
      <c r="F303" s="177"/>
      <c r="G303" s="177"/>
      <c r="H303" s="178"/>
      <c r="I303" s="179"/>
      <c r="J303" s="180"/>
      <c r="K303" s="188"/>
    </row>
    <row r="304" ht="37.5" customHeight="1">
      <c r="B304" s="174" t="str">
        <f t="shared" si="7"/>
        <v>Unused</v>
      </c>
      <c r="C304" s="181" t="s">
        <v>475</v>
      </c>
      <c r="D304" s="183"/>
      <c r="E304" s="183"/>
      <c r="F304" s="183"/>
      <c r="G304" s="183"/>
      <c r="H304" s="184"/>
      <c r="I304" s="185"/>
      <c r="J304" s="180"/>
      <c r="K304" s="188"/>
    </row>
    <row r="305" ht="37.5" customHeight="1">
      <c r="B305" s="174" t="str">
        <f t="shared" si="7"/>
        <v>Unused</v>
      </c>
      <c r="C305" s="175" t="s">
        <v>476</v>
      </c>
      <c r="D305" s="177"/>
      <c r="E305" s="177"/>
      <c r="F305" s="177"/>
      <c r="G305" s="177"/>
      <c r="H305" s="178"/>
      <c r="I305" s="179"/>
      <c r="J305" s="180"/>
      <c r="K305" s="188"/>
    </row>
    <row r="306" ht="37.5" customHeight="1">
      <c r="B306" s="174" t="str">
        <f t="shared" si="7"/>
        <v>Unused</v>
      </c>
      <c r="C306" s="181" t="s">
        <v>477</v>
      </c>
      <c r="D306" s="183"/>
      <c r="E306" s="183"/>
      <c r="F306" s="183"/>
      <c r="G306" s="183"/>
      <c r="H306" s="184"/>
      <c r="I306" s="185"/>
      <c r="J306" s="180"/>
      <c r="K306" s="188"/>
    </row>
    <row r="307" ht="37.5" customHeight="1">
      <c r="B307" s="174" t="str">
        <f t="shared" si="7"/>
        <v>Unused</v>
      </c>
      <c r="C307" s="175" t="s">
        <v>478</v>
      </c>
      <c r="D307" s="177"/>
      <c r="E307" s="177"/>
      <c r="F307" s="177"/>
      <c r="G307" s="177"/>
      <c r="H307" s="178"/>
      <c r="I307" s="179"/>
      <c r="J307" s="180"/>
      <c r="K307" s="188"/>
    </row>
    <row r="308" ht="37.5" customHeight="1">
      <c r="B308" s="174" t="str">
        <f t="shared" si="7"/>
        <v>Unused</v>
      </c>
      <c r="C308" s="181" t="s">
        <v>479</v>
      </c>
      <c r="D308" s="183"/>
      <c r="E308" s="183"/>
      <c r="F308" s="183"/>
      <c r="G308" s="183"/>
      <c r="H308" s="184"/>
      <c r="I308" s="185"/>
      <c r="J308" s="180"/>
      <c r="K308" s="188"/>
    </row>
    <row r="309" ht="37.5" customHeight="1">
      <c r="B309" s="174" t="str">
        <f t="shared" si="7"/>
        <v>Unused</v>
      </c>
      <c r="C309" s="175" t="s">
        <v>480</v>
      </c>
      <c r="D309" s="177"/>
      <c r="E309" s="177"/>
      <c r="F309" s="177"/>
      <c r="G309" s="177"/>
      <c r="H309" s="178"/>
      <c r="I309" s="179"/>
      <c r="J309" s="180"/>
      <c r="K309" s="188"/>
    </row>
    <row r="310" ht="37.5" customHeight="1">
      <c r="B310" s="174" t="str">
        <f t="shared" si="7"/>
        <v>Unused</v>
      </c>
      <c r="C310" s="181" t="s">
        <v>481</v>
      </c>
      <c r="D310" s="183"/>
      <c r="E310" s="183"/>
      <c r="F310" s="183"/>
      <c r="G310" s="183"/>
      <c r="H310" s="184"/>
      <c r="I310" s="185"/>
      <c r="J310" s="180"/>
      <c r="K310" s="188"/>
    </row>
    <row r="311" ht="37.5" customHeight="1">
      <c r="B311" s="174" t="str">
        <f t="shared" si="7"/>
        <v>Unused</v>
      </c>
      <c r="C311" s="175" t="s">
        <v>482</v>
      </c>
      <c r="D311" s="177"/>
      <c r="E311" s="177"/>
      <c r="F311" s="177"/>
      <c r="G311" s="177"/>
      <c r="H311" s="178"/>
      <c r="I311" s="179"/>
      <c r="J311" s="180"/>
      <c r="K311" s="188"/>
    </row>
    <row r="312" ht="37.5" customHeight="1">
      <c r="B312" s="174" t="str">
        <f t="shared" si="7"/>
        <v>Unused</v>
      </c>
      <c r="C312" s="181" t="s">
        <v>483</v>
      </c>
      <c r="D312" s="183"/>
      <c r="E312" s="183"/>
      <c r="F312" s="183"/>
      <c r="G312" s="183"/>
      <c r="H312" s="184"/>
      <c r="I312" s="185"/>
      <c r="J312" s="180"/>
      <c r="K312" s="188"/>
    </row>
    <row r="313" ht="37.5" customHeight="1">
      <c r="B313" s="174" t="str">
        <f t="shared" si="7"/>
        <v>Unused</v>
      </c>
      <c r="C313" s="175" t="s">
        <v>484</v>
      </c>
      <c r="D313" s="177"/>
      <c r="E313" s="177"/>
      <c r="F313" s="177"/>
      <c r="G313" s="177"/>
      <c r="H313" s="178"/>
      <c r="I313" s="179"/>
      <c r="J313" s="180"/>
      <c r="K313" s="188"/>
    </row>
    <row r="314" ht="37.5" customHeight="1">
      <c r="B314" s="174" t="str">
        <f t="shared" si="7"/>
        <v>Unused</v>
      </c>
      <c r="C314" s="181" t="s">
        <v>485</v>
      </c>
      <c r="D314" s="183"/>
      <c r="E314" s="183"/>
      <c r="F314" s="183"/>
      <c r="G314" s="183"/>
      <c r="H314" s="184"/>
      <c r="I314" s="185"/>
      <c r="J314" s="180"/>
      <c r="K314" s="188"/>
    </row>
    <row r="315" ht="37.5" customHeight="1">
      <c r="B315" s="174" t="str">
        <f t="shared" si="7"/>
        <v>Unused</v>
      </c>
      <c r="C315" s="175" t="s">
        <v>486</v>
      </c>
      <c r="D315" s="177"/>
      <c r="E315" s="177"/>
      <c r="F315" s="177"/>
      <c r="G315" s="177"/>
      <c r="H315" s="178"/>
      <c r="I315" s="179"/>
      <c r="J315" s="180"/>
      <c r="K315" s="188"/>
    </row>
    <row r="316" ht="37.5" customHeight="1">
      <c r="B316" s="174" t="str">
        <f t="shared" si="7"/>
        <v>Unused</v>
      </c>
      <c r="C316" s="181" t="s">
        <v>487</v>
      </c>
      <c r="D316" s="183"/>
      <c r="E316" s="183"/>
      <c r="F316" s="183"/>
      <c r="G316" s="183"/>
      <c r="H316" s="184"/>
      <c r="I316" s="185"/>
      <c r="J316" s="180"/>
      <c r="K316" s="188"/>
    </row>
    <row r="317" ht="37.5" customHeight="1">
      <c r="B317" s="174" t="str">
        <f t="shared" si="7"/>
        <v>Unused</v>
      </c>
      <c r="C317" s="175" t="s">
        <v>488</v>
      </c>
      <c r="D317" s="177"/>
      <c r="E317" s="177"/>
      <c r="F317" s="177"/>
      <c r="G317" s="177"/>
      <c r="H317" s="178"/>
      <c r="I317" s="179"/>
      <c r="J317" s="180"/>
      <c r="K317" s="188"/>
    </row>
    <row r="318" ht="37.5" customHeight="1">
      <c r="B318" s="174" t="str">
        <f t="shared" si="7"/>
        <v>Unused</v>
      </c>
      <c r="C318" s="181" t="s">
        <v>489</v>
      </c>
      <c r="D318" s="183"/>
      <c r="E318" s="183"/>
      <c r="F318" s="183"/>
      <c r="G318" s="183"/>
      <c r="H318" s="184"/>
      <c r="I318" s="185"/>
      <c r="J318" s="180"/>
      <c r="K318" s="188"/>
    </row>
    <row r="319" ht="37.5" customHeight="1">
      <c r="B319" s="174" t="str">
        <f t="shared" si="7"/>
        <v>Unused</v>
      </c>
      <c r="C319" s="175" t="s">
        <v>490</v>
      </c>
      <c r="D319" s="177"/>
      <c r="E319" s="177"/>
      <c r="F319" s="177"/>
      <c r="G319" s="177"/>
      <c r="H319" s="178"/>
      <c r="I319" s="179"/>
      <c r="J319" s="180"/>
      <c r="K319" s="188"/>
    </row>
    <row r="320" ht="37.5" customHeight="1">
      <c r="B320" s="174" t="str">
        <f t="shared" si="7"/>
        <v>Unused</v>
      </c>
      <c r="C320" s="181" t="s">
        <v>491</v>
      </c>
      <c r="D320" s="183"/>
      <c r="E320" s="183"/>
      <c r="F320" s="183"/>
      <c r="G320" s="183"/>
      <c r="H320" s="184"/>
      <c r="I320" s="185"/>
      <c r="J320" s="180"/>
      <c r="K320" s="188"/>
    </row>
    <row r="321" ht="37.5" customHeight="1">
      <c r="B321" s="174" t="str">
        <f t="shared" si="7"/>
        <v>Unused</v>
      </c>
      <c r="C321" s="175" t="s">
        <v>492</v>
      </c>
      <c r="D321" s="177"/>
      <c r="E321" s="177"/>
      <c r="F321" s="177"/>
      <c r="G321" s="177"/>
      <c r="H321" s="178"/>
      <c r="I321" s="179"/>
      <c r="J321" s="180"/>
      <c r="K321" s="188"/>
    </row>
    <row r="322" ht="37.5" customHeight="1">
      <c r="B322" s="174" t="str">
        <f t="shared" si="7"/>
        <v>Unused</v>
      </c>
      <c r="C322" s="181" t="s">
        <v>493</v>
      </c>
      <c r="D322" s="183"/>
      <c r="E322" s="183"/>
      <c r="F322" s="183"/>
      <c r="G322" s="183"/>
      <c r="H322" s="184"/>
      <c r="I322" s="185"/>
      <c r="J322" s="180"/>
      <c r="K322" s="188"/>
    </row>
    <row r="323" ht="37.5" customHeight="1">
      <c r="B323" s="174" t="str">
        <f t="shared" si="7"/>
        <v>Unused</v>
      </c>
      <c r="C323" s="175" t="s">
        <v>494</v>
      </c>
      <c r="D323" s="177"/>
      <c r="E323" s="177"/>
      <c r="F323" s="177"/>
      <c r="G323" s="177"/>
      <c r="H323" s="178"/>
      <c r="I323" s="179"/>
      <c r="J323" s="180"/>
      <c r="K323" s="188"/>
    </row>
    <row r="324" ht="37.5" customHeight="1">
      <c r="B324" s="174" t="str">
        <f t="shared" si="7"/>
        <v>Unused</v>
      </c>
      <c r="C324" s="181" t="s">
        <v>495</v>
      </c>
      <c r="D324" s="183"/>
      <c r="E324" s="183"/>
      <c r="F324" s="183"/>
      <c r="G324" s="183"/>
      <c r="H324" s="184"/>
      <c r="I324" s="185"/>
      <c r="J324" s="180"/>
      <c r="K324" s="188"/>
    </row>
    <row r="325" ht="37.5" customHeight="1">
      <c r="B325" s="174" t="str">
        <f t="shared" si="7"/>
        <v>Unused</v>
      </c>
      <c r="C325" s="175" t="s">
        <v>496</v>
      </c>
      <c r="D325" s="177"/>
      <c r="E325" s="177"/>
      <c r="F325" s="177"/>
      <c r="G325" s="177"/>
      <c r="H325" s="178"/>
      <c r="I325" s="179"/>
      <c r="J325" s="180"/>
      <c r="K325" s="188"/>
    </row>
    <row r="326" ht="37.5" customHeight="1">
      <c r="B326" s="174" t="str">
        <f t="shared" si="7"/>
        <v>Unused</v>
      </c>
      <c r="C326" s="181" t="s">
        <v>497</v>
      </c>
      <c r="D326" s="183"/>
      <c r="E326" s="183"/>
      <c r="F326" s="183"/>
      <c r="G326" s="183"/>
      <c r="H326" s="184"/>
      <c r="I326" s="185"/>
      <c r="J326" s="180"/>
      <c r="K326" s="188"/>
    </row>
    <row r="327" ht="37.5" customHeight="1">
      <c r="B327" s="174" t="str">
        <f t="shared" si="7"/>
        <v>Unused</v>
      </c>
      <c r="C327" s="175" t="s">
        <v>498</v>
      </c>
      <c r="D327" s="177"/>
      <c r="E327" s="177"/>
      <c r="F327" s="177"/>
      <c r="G327" s="177"/>
      <c r="H327" s="178"/>
      <c r="I327" s="179"/>
      <c r="J327" s="180"/>
      <c r="K327" s="188"/>
    </row>
    <row r="328" ht="37.5" customHeight="1">
      <c r="B328" s="174" t="str">
        <f t="shared" si="7"/>
        <v>Unused</v>
      </c>
      <c r="C328" s="181" t="s">
        <v>499</v>
      </c>
      <c r="D328" s="183"/>
      <c r="E328" s="183"/>
      <c r="F328" s="183"/>
      <c r="G328" s="183"/>
      <c r="H328" s="184"/>
      <c r="I328" s="185"/>
      <c r="J328" s="180"/>
      <c r="K328" s="188"/>
    </row>
    <row r="329" ht="37.5" customHeight="1">
      <c r="B329" s="174" t="str">
        <f t="shared" si="7"/>
        <v>Unused</v>
      </c>
      <c r="C329" s="175" t="s">
        <v>500</v>
      </c>
      <c r="D329" s="177"/>
      <c r="E329" s="177"/>
      <c r="F329" s="177"/>
      <c r="G329" s="177"/>
      <c r="H329" s="178"/>
      <c r="I329" s="179"/>
      <c r="J329" s="180"/>
      <c r="K329" s="188"/>
    </row>
    <row r="330" ht="37.5" customHeight="1">
      <c r="B330" s="174" t="str">
        <f t="shared" si="7"/>
        <v>Unused</v>
      </c>
      <c r="C330" s="181" t="s">
        <v>501</v>
      </c>
      <c r="D330" s="183"/>
      <c r="E330" s="183"/>
      <c r="F330" s="183"/>
      <c r="G330" s="183"/>
      <c r="H330" s="184"/>
      <c r="I330" s="185"/>
      <c r="J330" s="180"/>
      <c r="K330" s="188"/>
    </row>
    <row r="331" ht="37.5" customHeight="1">
      <c r="B331" s="174" t="str">
        <f t="shared" si="7"/>
        <v>Unused</v>
      </c>
      <c r="C331" s="175" t="s">
        <v>502</v>
      </c>
      <c r="D331" s="177"/>
      <c r="E331" s="177"/>
      <c r="F331" s="177"/>
      <c r="G331" s="177"/>
      <c r="H331" s="178"/>
      <c r="I331" s="179"/>
      <c r="J331" s="180"/>
      <c r="K331" s="188"/>
    </row>
    <row r="332" ht="37.5" customHeight="1">
      <c r="B332" s="174" t="str">
        <f t="shared" si="7"/>
        <v>Unused</v>
      </c>
      <c r="C332" s="181" t="s">
        <v>503</v>
      </c>
      <c r="D332" s="183"/>
      <c r="E332" s="183"/>
      <c r="F332" s="183"/>
      <c r="G332" s="183"/>
      <c r="H332" s="184"/>
      <c r="I332" s="185"/>
      <c r="J332" s="180"/>
      <c r="K332" s="188"/>
    </row>
    <row r="333" ht="37.5" customHeight="1">
      <c r="B333" s="174" t="str">
        <f t="shared" si="7"/>
        <v>Unused</v>
      </c>
      <c r="C333" s="175" t="s">
        <v>504</v>
      </c>
      <c r="D333" s="177"/>
      <c r="E333" s="177"/>
      <c r="F333" s="177"/>
      <c r="G333" s="177"/>
      <c r="H333" s="178"/>
      <c r="I333" s="179"/>
      <c r="J333" s="180"/>
      <c r="K333" s="188"/>
    </row>
    <row r="334" ht="37.5" customHeight="1">
      <c r="B334" s="174" t="str">
        <f t="shared" si="7"/>
        <v>Unused</v>
      </c>
      <c r="C334" s="181" t="s">
        <v>505</v>
      </c>
      <c r="D334" s="183"/>
      <c r="E334" s="183"/>
      <c r="F334" s="183"/>
      <c r="G334" s="183"/>
      <c r="H334" s="184"/>
      <c r="I334" s="185"/>
      <c r="J334" s="180"/>
      <c r="K334" s="188"/>
    </row>
    <row r="335" ht="37.5" customHeight="1">
      <c r="B335" s="174" t="str">
        <f t="shared" si="7"/>
        <v>Unused</v>
      </c>
      <c r="C335" s="175" t="s">
        <v>506</v>
      </c>
      <c r="D335" s="177"/>
      <c r="E335" s="177"/>
      <c r="F335" s="177"/>
      <c r="G335" s="177"/>
      <c r="H335" s="178"/>
      <c r="I335" s="179"/>
      <c r="J335" s="180"/>
      <c r="K335" s="188"/>
    </row>
    <row r="336" ht="37.5" customHeight="1">
      <c r="B336" s="174" t="str">
        <f t="shared" si="7"/>
        <v>Unused</v>
      </c>
      <c r="C336" s="181" t="s">
        <v>507</v>
      </c>
      <c r="D336" s="183"/>
      <c r="E336" s="183"/>
      <c r="F336" s="183"/>
      <c r="G336" s="183"/>
      <c r="H336" s="184"/>
      <c r="I336" s="185"/>
      <c r="J336" s="180"/>
      <c r="K336" s="188"/>
    </row>
    <row r="337" ht="37.5" customHeight="1">
      <c r="B337" s="174" t="str">
        <f t="shared" si="7"/>
        <v>Unused</v>
      </c>
      <c r="C337" s="175" t="s">
        <v>508</v>
      </c>
      <c r="D337" s="177"/>
      <c r="E337" s="177"/>
      <c r="F337" s="177"/>
      <c r="G337" s="177"/>
      <c r="H337" s="178"/>
      <c r="I337" s="179"/>
      <c r="J337" s="180"/>
      <c r="K337" s="188"/>
    </row>
    <row r="338" ht="37.5" customHeight="1">
      <c r="B338" s="174" t="str">
        <f t="shared" si="7"/>
        <v>Unused</v>
      </c>
      <c r="C338" s="181" t="s">
        <v>509</v>
      </c>
      <c r="D338" s="183"/>
      <c r="E338" s="183"/>
      <c r="F338" s="183"/>
      <c r="G338" s="183"/>
      <c r="H338" s="184"/>
      <c r="I338" s="185"/>
      <c r="J338" s="180"/>
      <c r="K338" s="188"/>
    </row>
    <row r="339" ht="37.5" customHeight="1">
      <c r="B339" s="174" t="str">
        <f t="shared" si="7"/>
        <v>Unused</v>
      </c>
      <c r="C339" s="175" t="s">
        <v>510</v>
      </c>
      <c r="D339" s="177"/>
      <c r="E339" s="177"/>
      <c r="F339" s="177"/>
      <c r="G339" s="177"/>
      <c r="H339" s="178"/>
      <c r="I339" s="179"/>
      <c r="J339" s="180"/>
      <c r="K339" s="188"/>
    </row>
    <row r="340" ht="37.5" customHeight="1">
      <c r="B340" s="174" t="str">
        <f t="shared" si="7"/>
        <v>Unused</v>
      </c>
      <c r="C340" s="181" t="s">
        <v>511</v>
      </c>
      <c r="D340" s="183"/>
      <c r="E340" s="183"/>
      <c r="F340" s="183"/>
      <c r="G340" s="183"/>
      <c r="H340" s="184"/>
      <c r="I340" s="185"/>
      <c r="J340" s="180"/>
      <c r="K340" s="188"/>
    </row>
    <row r="341" ht="37.5" customHeight="1">
      <c r="B341" s="174" t="str">
        <f t="shared" si="7"/>
        <v>Unused</v>
      </c>
      <c r="C341" s="175" t="s">
        <v>512</v>
      </c>
      <c r="D341" s="177"/>
      <c r="E341" s="177"/>
      <c r="F341" s="177"/>
      <c r="G341" s="177"/>
      <c r="H341" s="178"/>
      <c r="I341" s="179"/>
      <c r="J341" s="180"/>
      <c r="K341" s="188"/>
    </row>
    <row r="342" ht="37.5" customHeight="1">
      <c r="B342" s="174" t="str">
        <f t="shared" si="7"/>
        <v>Unused</v>
      </c>
      <c r="C342" s="181" t="s">
        <v>513</v>
      </c>
      <c r="D342" s="183"/>
      <c r="E342" s="183"/>
      <c r="F342" s="183"/>
      <c r="G342" s="183"/>
      <c r="H342" s="184"/>
      <c r="I342" s="185"/>
      <c r="J342" s="180"/>
      <c r="K342" s="188"/>
    </row>
    <row r="343" ht="37.5" customHeight="1">
      <c r="B343" s="174" t="str">
        <f t="shared" si="7"/>
        <v>Unused</v>
      </c>
      <c r="C343" s="175" t="s">
        <v>514</v>
      </c>
      <c r="D343" s="177"/>
      <c r="E343" s="177"/>
      <c r="F343" s="177"/>
      <c r="G343" s="177"/>
      <c r="H343" s="178"/>
      <c r="I343" s="179"/>
      <c r="J343" s="180"/>
      <c r="K343" s="188"/>
    </row>
    <row r="344" ht="37.5" customHeight="1">
      <c r="B344" s="174" t="str">
        <f t="shared" si="7"/>
        <v>Unused</v>
      </c>
      <c r="C344" s="181" t="s">
        <v>515</v>
      </c>
      <c r="D344" s="183"/>
      <c r="E344" s="183"/>
      <c r="F344" s="183"/>
      <c r="G344" s="183"/>
      <c r="H344" s="184"/>
      <c r="I344" s="185"/>
      <c r="J344" s="180"/>
      <c r="K344" s="188"/>
    </row>
    <row r="345" ht="37.5" customHeight="1">
      <c r="B345" s="174" t="str">
        <f t="shared" si="7"/>
        <v>Unused</v>
      </c>
      <c r="C345" s="175" t="s">
        <v>516</v>
      </c>
      <c r="D345" s="177"/>
      <c r="E345" s="177"/>
      <c r="F345" s="177"/>
      <c r="G345" s="177"/>
      <c r="H345" s="178"/>
      <c r="I345" s="179"/>
      <c r="J345" s="180"/>
      <c r="K345" s="188"/>
    </row>
    <row r="346" ht="37.5" customHeight="1">
      <c r="B346" s="174" t="str">
        <f t="shared" si="7"/>
        <v>Unused</v>
      </c>
      <c r="C346" s="181" t="s">
        <v>517</v>
      </c>
      <c r="D346" s="183"/>
      <c r="E346" s="183"/>
      <c r="F346" s="183"/>
      <c r="G346" s="183"/>
      <c r="H346" s="184"/>
      <c r="I346" s="185"/>
      <c r="J346" s="180"/>
      <c r="K346" s="188"/>
    </row>
    <row r="347" ht="37.5" customHeight="1">
      <c r="B347" s="174" t="str">
        <f t="shared" si="7"/>
        <v>Unused</v>
      </c>
      <c r="C347" s="175" t="s">
        <v>518</v>
      </c>
      <c r="D347" s="177"/>
      <c r="E347" s="177"/>
      <c r="F347" s="177"/>
      <c r="G347" s="177"/>
      <c r="H347" s="178"/>
      <c r="I347" s="179"/>
      <c r="J347" s="180"/>
      <c r="K347" s="188"/>
    </row>
    <row r="348" ht="37.5" customHeight="1">
      <c r="B348" s="174" t="str">
        <f t="shared" si="7"/>
        <v>Unused</v>
      </c>
      <c r="C348" s="181" t="s">
        <v>519</v>
      </c>
      <c r="D348" s="183"/>
      <c r="E348" s="183"/>
      <c r="F348" s="183"/>
      <c r="G348" s="183"/>
      <c r="H348" s="184"/>
      <c r="I348" s="185"/>
      <c r="J348" s="180"/>
      <c r="K348" s="188"/>
    </row>
    <row r="349" ht="37.5" customHeight="1">
      <c r="B349" s="174" t="str">
        <f t="shared" si="7"/>
        <v>Unused</v>
      </c>
      <c r="C349" s="175" t="s">
        <v>520</v>
      </c>
      <c r="D349" s="177"/>
      <c r="E349" s="177"/>
      <c r="F349" s="177"/>
      <c r="G349" s="177"/>
      <c r="H349" s="178"/>
      <c r="I349" s="179"/>
      <c r="J349" s="180"/>
      <c r="K349" s="188"/>
    </row>
    <row r="350" ht="37.5" customHeight="1">
      <c r="B350" s="174" t="str">
        <f t="shared" si="7"/>
        <v>Unused</v>
      </c>
      <c r="C350" s="181" t="s">
        <v>521</v>
      </c>
      <c r="D350" s="183"/>
      <c r="E350" s="183"/>
      <c r="F350" s="183"/>
      <c r="G350" s="183"/>
      <c r="H350" s="184"/>
      <c r="I350" s="185"/>
      <c r="J350" s="180"/>
      <c r="K350" s="188"/>
    </row>
    <row r="351" ht="37.5" customHeight="1">
      <c r="B351" s="174" t="str">
        <f t="shared" si="7"/>
        <v>Unused</v>
      </c>
      <c r="C351" s="175" t="s">
        <v>522</v>
      </c>
      <c r="D351" s="177"/>
      <c r="E351" s="177"/>
      <c r="F351" s="177"/>
      <c r="G351" s="177"/>
      <c r="H351" s="178"/>
      <c r="I351" s="179"/>
      <c r="J351" s="180"/>
      <c r="K351" s="188"/>
    </row>
    <row r="352" ht="37.5" customHeight="1">
      <c r="B352" s="174" t="str">
        <f t="shared" si="7"/>
        <v>Unused</v>
      </c>
      <c r="C352" s="181" t="s">
        <v>523</v>
      </c>
      <c r="D352" s="183"/>
      <c r="E352" s="183"/>
      <c r="F352" s="183"/>
      <c r="G352" s="183"/>
      <c r="H352" s="184"/>
      <c r="I352" s="185"/>
      <c r="J352" s="180"/>
      <c r="K352" s="188"/>
    </row>
    <row r="353" ht="37.5" customHeight="1">
      <c r="B353" s="174" t="str">
        <f t="shared" si="7"/>
        <v>Unused</v>
      </c>
      <c r="C353" s="175" t="s">
        <v>524</v>
      </c>
      <c r="D353" s="177"/>
      <c r="E353" s="177"/>
      <c r="F353" s="177"/>
      <c r="G353" s="177"/>
      <c r="H353" s="178"/>
      <c r="I353" s="179"/>
      <c r="J353" s="180"/>
      <c r="K353" s="188"/>
    </row>
    <row r="354" ht="37.5" customHeight="1">
      <c r="B354" s="174" t="str">
        <f t="shared" si="7"/>
        <v>Unused</v>
      </c>
      <c r="C354" s="181" t="s">
        <v>525</v>
      </c>
      <c r="D354" s="183"/>
      <c r="E354" s="183"/>
      <c r="F354" s="183"/>
      <c r="G354" s="183"/>
      <c r="H354" s="184"/>
      <c r="I354" s="185"/>
      <c r="J354" s="180"/>
      <c r="K354" s="188"/>
    </row>
    <row r="355" ht="37.5" customHeight="1">
      <c r="B355" s="174" t="str">
        <f t="shared" si="7"/>
        <v>Unused</v>
      </c>
      <c r="C355" s="175" t="s">
        <v>526</v>
      </c>
      <c r="D355" s="177"/>
      <c r="E355" s="177"/>
      <c r="F355" s="177"/>
      <c r="G355" s="177"/>
      <c r="H355" s="178"/>
      <c r="I355" s="179"/>
      <c r="J355" s="180"/>
      <c r="K355" s="188"/>
    </row>
    <row r="356" ht="37.5" customHeight="1">
      <c r="B356" s="174" t="str">
        <f t="shared" si="7"/>
        <v>Unused</v>
      </c>
      <c r="C356" s="181" t="s">
        <v>527</v>
      </c>
      <c r="D356" s="183"/>
      <c r="E356" s="183"/>
      <c r="F356" s="183"/>
      <c r="G356" s="183"/>
      <c r="H356" s="184"/>
      <c r="I356" s="185"/>
      <c r="J356" s="180"/>
      <c r="K356" s="188"/>
    </row>
    <row r="357" ht="37.5" customHeight="1">
      <c r="B357" s="174" t="str">
        <f t="shared" si="7"/>
        <v>Unused</v>
      </c>
      <c r="C357" s="175" t="s">
        <v>528</v>
      </c>
      <c r="D357" s="177"/>
      <c r="E357" s="177"/>
      <c r="F357" s="177"/>
      <c r="G357" s="177"/>
      <c r="H357" s="178"/>
      <c r="I357" s="179"/>
      <c r="J357" s="180"/>
      <c r="K357" s="188"/>
    </row>
    <row r="358" ht="37.5" customHeight="1">
      <c r="B358" s="174" t="str">
        <f t="shared" si="7"/>
        <v>Unused</v>
      </c>
      <c r="C358" s="181" t="s">
        <v>529</v>
      </c>
      <c r="D358" s="183"/>
      <c r="E358" s="183"/>
      <c r="F358" s="183"/>
      <c r="G358" s="183"/>
      <c r="H358" s="184"/>
      <c r="I358" s="185"/>
      <c r="J358" s="180"/>
      <c r="K358" s="188"/>
    </row>
    <row r="359" ht="37.5" customHeight="1">
      <c r="B359" s="174" t="str">
        <f t="shared" si="7"/>
        <v>Unused</v>
      </c>
      <c r="C359" s="175" t="s">
        <v>530</v>
      </c>
      <c r="D359" s="177"/>
      <c r="E359" s="177"/>
      <c r="F359" s="177"/>
      <c r="G359" s="177"/>
      <c r="H359" s="178"/>
      <c r="I359" s="179"/>
      <c r="J359" s="180"/>
      <c r="K359" s="188"/>
    </row>
    <row r="360" ht="37.5" customHeight="1">
      <c r="B360" s="174" t="str">
        <f t="shared" si="7"/>
        <v>Unused</v>
      </c>
      <c r="C360" s="181" t="s">
        <v>531</v>
      </c>
      <c r="D360" s="183"/>
      <c r="E360" s="183"/>
      <c r="F360" s="183"/>
      <c r="G360" s="183"/>
      <c r="H360" s="184"/>
      <c r="I360" s="185"/>
      <c r="J360" s="180"/>
      <c r="K360" s="188"/>
    </row>
    <row r="361" ht="37.5" customHeight="1">
      <c r="B361" s="174" t="str">
        <f t="shared" si="7"/>
        <v>Unused</v>
      </c>
      <c r="C361" s="175" t="s">
        <v>532</v>
      </c>
      <c r="D361" s="177"/>
      <c r="E361" s="177"/>
      <c r="F361" s="177"/>
      <c r="G361" s="177"/>
      <c r="H361" s="178"/>
      <c r="I361" s="179"/>
      <c r="J361" s="180"/>
      <c r="K361" s="188"/>
    </row>
    <row r="362" ht="37.5" customHeight="1">
      <c r="B362" s="174" t="str">
        <f t="shared" si="7"/>
        <v>Unused</v>
      </c>
      <c r="C362" s="181" t="s">
        <v>533</v>
      </c>
      <c r="D362" s="183"/>
      <c r="E362" s="183"/>
      <c r="F362" s="183"/>
      <c r="G362" s="183"/>
      <c r="H362" s="184"/>
      <c r="I362" s="185"/>
      <c r="J362" s="180"/>
      <c r="K362" s="188"/>
    </row>
    <row r="363" ht="37.5" customHeight="1">
      <c r="B363" s="174" t="str">
        <f t="shared" si="7"/>
        <v>Unused</v>
      </c>
      <c r="C363" s="175" t="s">
        <v>534</v>
      </c>
      <c r="D363" s="177"/>
      <c r="E363" s="177"/>
      <c r="F363" s="177"/>
      <c r="G363" s="177"/>
      <c r="H363" s="178"/>
      <c r="I363" s="179"/>
      <c r="J363" s="180"/>
      <c r="K363" s="188"/>
    </row>
    <row r="364" ht="37.5" customHeight="1">
      <c r="B364" s="174" t="str">
        <f t="shared" si="7"/>
        <v>Unused</v>
      </c>
      <c r="C364" s="181" t="s">
        <v>535</v>
      </c>
      <c r="D364" s="183"/>
      <c r="E364" s="183"/>
      <c r="F364" s="183"/>
      <c r="G364" s="183"/>
      <c r="H364" s="184"/>
      <c r="I364" s="185"/>
      <c r="J364" s="180"/>
      <c r="K364" s="188"/>
    </row>
    <row r="365" ht="37.5" customHeight="1">
      <c r="B365" s="174" t="str">
        <f t="shared" si="7"/>
        <v>Unused</v>
      </c>
      <c r="C365" s="175" t="s">
        <v>536</v>
      </c>
      <c r="D365" s="177"/>
      <c r="E365" s="177"/>
      <c r="F365" s="177"/>
      <c r="G365" s="177"/>
      <c r="H365" s="178"/>
      <c r="I365" s="179"/>
      <c r="J365" s="180"/>
      <c r="K365" s="188"/>
    </row>
    <row r="366" ht="37.5" customHeight="1">
      <c r="B366" s="174" t="str">
        <f t="shared" si="7"/>
        <v>Unused</v>
      </c>
      <c r="C366" s="181" t="s">
        <v>537</v>
      </c>
      <c r="D366" s="183"/>
      <c r="E366" s="183"/>
      <c r="F366" s="183"/>
      <c r="G366" s="183"/>
      <c r="H366" s="184"/>
      <c r="I366" s="185"/>
      <c r="J366" s="180"/>
      <c r="K366" s="188"/>
    </row>
    <row r="367" ht="37.5" customHeight="1">
      <c r="B367" s="174" t="str">
        <f t="shared" si="7"/>
        <v>Unused</v>
      </c>
      <c r="C367" s="175" t="s">
        <v>538</v>
      </c>
      <c r="D367" s="177"/>
      <c r="E367" s="177"/>
      <c r="F367" s="177"/>
      <c r="G367" s="177"/>
      <c r="H367" s="178"/>
      <c r="I367" s="179"/>
      <c r="J367" s="180"/>
      <c r="K367" s="188"/>
    </row>
    <row r="368" ht="37.5" customHeight="1">
      <c r="B368" s="174" t="str">
        <f t="shared" si="7"/>
        <v>Unused</v>
      </c>
      <c r="C368" s="181" t="s">
        <v>539</v>
      </c>
      <c r="D368" s="183"/>
      <c r="E368" s="183"/>
      <c r="F368" s="183"/>
      <c r="G368" s="183"/>
      <c r="H368" s="184"/>
      <c r="I368" s="185"/>
      <c r="J368" s="180"/>
      <c r="K368" s="188"/>
    </row>
    <row r="369" ht="37.5" customHeight="1">
      <c r="B369" s="174" t="str">
        <f t="shared" si="7"/>
        <v>Unused</v>
      </c>
      <c r="C369" s="175" t="s">
        <v>540</v>
      </c>
      <c r="D369" s="177"/>
      <c r="E369" s="177"/>
      <c r="F369" s="177"/>
      <c r="G369" s="177"/>
      <c r="H369" s="178"/>
      <c r="I369" s="179"/>
      <c r="J369" s="180"/>
      <c r="K369" s="188"/>
    </row>
    <row r="370" ht="37.5" customHeight="1">
      <c r="B370" s="174" t="str">
        <f t="shared" si="7"/>
        <v>Unused</v>
      </c>
      <c r="C370" s="181" t="s">
        <v>541</v>
      </c>
      <c r="D370" s="183"/>
      <c r="E370" s="183"/>
      <c r="F370" s="183"/>
      <c r="G370" s="183"/>
      <c r="H370" s="184"/>
      <c r="I370" s="185"/>
      <c r="J370" s="180"/>
      <c r="K370" s="188"/>
    </row>
    <row r="371" ht="37.5" customHeight="1">
      <c r="B371" s="174" t="str">
        <f t="shared" si="7"/>
        <v>Unused</v>
      </c>
      <c r="C371" s="175" t="s">
        <v>542</v>
      </c>
      <c r="D371" s="177"/>
      <c r="E371" s="177"/>
      <c r="F371" s="177"/>
      <c r="G371" s="177"/>
      <c r="H371" s="178"/>
      <c r="I371" s="179"/>
      <c r="J371" s="180"/>
      <c r="K371" s="188"/>
    </row>
    <row r="372" ht="37.5" customHeight="1">
      <c r="B372" s="174" t="str">
        <f t="shared" si="7"/>
        <v>Unused</v>
      </c>
      <c r="C372" s="181" t="s">
        <v>543</v>
      </c>
      <c r="D372" s="183"/>
      <c r="E372" s="183"/>
      <c r="F372" s="183"/>
      <c r="G372" s="183"/>
      <c r="H372" s="184"/>
      <c r="I372" s="185"/>
      <c r="J372" s="180"/>
      <c r="K372" s="188"/>
    </row>
    <row r="373" ht="37.5" customHeight="1">
      <c r="B373" s="174" t="str">
        <f t="shared" si="7"/>
        <v>Unused</v>
      </c>
      <c r="C373" s="175" t="s">
        <v>544</v>
      </c>
      <c r="D373" s="177"/>
      <c r="E373" s="177"/>
      <c r="F373" s="177"/>
      <c r="G373" s="177"/>
      <c r="H373" s="178"/>
      <c r="I373" s="179"/>
      <c r="J373" s="180"/>
      <c r="K373" s="188"/>
    </row>
    <row r="374" ht="37.5" customHeight="1">
      <c r="B374" s="174" t="str">
        <f t="shared" si="7"/>
        <v>Unused</v>
      </c>
      <c r="C374" s="181" t="s">
        <v>545</v>
      </c>
      <c r="D374" s="183"/>
      <c r="E374" s="183"/>
      <c r="F374" s="183"/>
      <c r="G374" s="183"/>
      <c r="H374" s="184"/>
      <c r="I374" s="185"/>
      <c r="J374" s="180"/>
      <c r="K374" s="188"/>
    </row>
    <row r="375" ht="37.5" customHeight="1">
      <c r="B375" s="174" t="str">
        <f t="shared" si="7"/>
        <v>Unused</v>
      </c>
      <c r="C375" s="175" t="s">
        <v>546</v>
      </c>
      <c r="D375" s="177"/>
      <c r="E375" s="177"/>
      <c r="F375" s="177"/>
      <c r="G375" s="177"/>
      <c r="H375" s="178"/>
      <c r="I375" s="179"/>
      <c r="J375" s="180"/>
      <c r="K375" s="188"/>
    </row>
    <row r="376" ht="37.5" customHeight="1">
      <c r="B376" s="174" t="str">
        <f t="shared" si="7"/>
        <v>Unused</v>
      </c>
      <c r="C376" s="181" t="s">
        <v>547</v>
      </c>
      <c r="D376" s="183"/>
      <c r="E376" s="183"/>
      <c r="F376" s="183"/>
      <c r="G376" s="183"/>
      <c r="H376" s="184"/>
      <c r="I376" s="185"/>
      <c r="J376" s="180"/>
      <c r="K376" s="188"/>
    </row>
    <row r="377" ht="37.5" customHeight="1">
      <c r="B377" s="174" t="str">
        <f t="shared" si="7"/>
        <v>Unused</v>
      </c>
      <c r="C377" s="175" t="s">
        <v>548</v>
      </c>
      <c r="D377" s="177"/>
      <c r="E377" s="177"/>
      <c r="F377" s="177"/>
      <c r="G377" s="177"/>
      <c r="H377" s="178"/>
      <c r="I377" s="179"/>
      <c r="J377" s="180"/>
      <c r="K377" s="188"/>
    </row>
    <row r="378" ht="37.5" customHeight="1">
      <c r="B378" s="174" t="str">
        <f t="shared" si="7"/>
        <v>Unused</v>
      </c>
      <c r="C378" s="181" t="s">
        <v>549</v>
      </c>
      <c r="D378" s="183"/>
      <c r="E378" s="183"/>
      <c r="F378" s="183"/>
      <c r="G378" s="183"/>
      <c r="H378" s="184"/>
      <c r="I378" s="185"/>
      <c r="J378" s="180"/>
      <c r="K378" s="188"/>
    </row>
    <row r="379" ht="37.5" customHeight="1">
      <c r="B379" s="174" t="str">
        <f t="shared" si="7"/>
        <v>Unused</v>
      </c>
      <c r="C379" s="175" t="s">
        <v>550</v>
      </c>
      <c r="D379" s="177"/>
      <c r="E379" s="177"/>
      <c r="F379" s="177"/>
      <c r="G379" s="177"/>
      <c r="H379" s="178"/>
      <c r="I379" s="179"/>
      <c r="J379" s="180"/>
      <c r="K379" s="188"/>
    </row>
    <row r="380" ht="37.5" customHeight="1">
      <c r="B380" s="174" t="str">
        <f t="shared" si="7"/>
        <v>Unused</v>
      </c>
      <c r="C380" s="181" t="s">
        <v>551</v>
      </c>
      <c r="D380" s="183"/>
      <c r="E380" s="183"/>
      <c r="F380" s="183"/>
      <c r="G380" s="183"/>
      <c r="H380" s="184"/>
      <c r="I380" s="185"/>
      <c r="J380" s="180"/>
      <c r="K380" s="188"/>
    </row>
    <row r="381" ht="37.5" customHeight="1">
      <c r="B381" s="174" t="str">
        <f t="shared" si="7"/>
        <v>Unused</v>
      </c>
      <c r="C381" s="175" t="s">
        <v>552</v>
      </c>
      <c r="D381" s="177"/>
      <c r="E381" s="177"/>
      <c r="F381" s="177"/>
      <c r="G381" s="177"/>
      <c r="H381" s="178"/>
      <c r="I381" s="179"/>
      <c r="J381" s="180"/>
      <c r="K381" s="188"/>
    </row>
    <row r="382" ht="37.5" customHeight="1">
      <c r="B382" s="174" t="str">
        <f t="shared" si="7"/>
        <v>Unused</v>
      </c>
      <c r="C382" s="181" t="s">
        <v>553</v>
      </c>
      <c r="D382" s="183"/>
      <c r="E382" s="183"/>
      <c r="F382" s="183"/>
      <c r="G382" s="183"/>
      <c r="H382" s="184"/>
      <c r="I382" s="185"/>
      <c r="J382" s="180"/>
      <c r="K382" s="188"/>
    </row>
    <row r="383" ht="37.5" customHeight="1">
      <c r="B383" s="174" t="str">
        <f t="shared" si="7"/>
        <v>Unused</v>
      </c>
      <c r="C383" s="175" t="s">
        <v>554</v>
      </c>
      <c r="D383" s="177"/>
      <c r="E383" s="177"/>
      <c r="F383" s="177"/>
      <c r="G383" s="177"/>
      <c r="H383" s="178"/>
      <c r="I383" s="179"/>
      <c r="J383" s="180"/>
      <c r="K383" s="188"/>
    </row>
    <row r="384" ht="37.5" customHeight="1">
      <c r="B384" s="174" t="str">
        <f t="shared" si="7"/>
        <v>Unused</v>
      </c>
      <c r="C384" s="181" t="s">
        <v>555</v>
      </c>
      <c r="D384" s="183"/>
      <c r="E384" s="183"/>
      <c r="F384" s="183"/>
      <c r="G384" s="183"/>
      <c r="H384" s="184"/>
      <c r="I384" s="185"/>
      <c r="J384" s="180"/>
      <c r="K384" s="188"/>
    </row>
    <row r="385" ht="37.5" customHeight="1">
      <c r="B385" s="174" t="str">
        <f t="shared" si="7"/>
        <v>Unused</v>
      </c>
      <c r="C385" s="175" t="s">
        <v>556</v>
      </c>
      <c r="D385" s="177"/>
      <c r="E385" s="177"/>
      <c r="F385" s="177"/>
      <c r="G385" s="177"/>
      <c r="H385" s="178"/>
      <c r="I385" s="179"/>
      <c r="J385" s="180"/>
      <c r="K385" s="188"/>
    </row>
    <row r="386" ht="37.5" customHeight="1">
      <c r="B386" s="174" t="str">
        <f t="shared" si="7"/>
        <v>Unused</v>
      </c>
      <c r="C386" s="181" t="s">
        <v>557</v>
      </c>
      <c r="D386" s="183"/>
      <c r="E386" s="183"/>
      <c r="F386" s="183"/>
      <c r="G386" s="183"/>
      <c r="H386" s="184"/>
      <c r="I386" s="185"/>
      <c r="J386" s="180"/>
      <c r="K386" s="188"/>
    </row>
    <row r="387" ht="37.5" customHeight="1">
      <c r="B387" s="174" t="str">
        <f t="shared" si="7"/>
        <v>Unused</v>
      </c>
      <c r="C387" s="175" t="s">
        <v>558</v>
      </c>
      <c r="D387" s="177"/>
      <c r="E387" s="177"/>
      <c r="F387" s="177"/>
      <c r="G387" s="177"/>
      <c r="H387" s="178"/>
      <c r="I387" s="179"/>
      <c r="J387" s="180"/>
      <c r="K387" s="188"/>
    </row>
    <row r="388" ht="37.5" customHeight="1">
      <c r="B388" s="174" t="str">
        <f t="shared" si="7"/>
        <v>Unused</v>
      </c>
      <c r="C388" s="181" t="s">
        <v>559</v>
      </c>
      <c r="D388" s="183"/>
      <c r="E388" s="183"/>
      <c r="F388" s="183"/>
      <c r="G388" s="183"/>
      <c r="H388" s="184"/>
      <c r="I388" s="185"/>
      <c r="J388" s="180"/>
      <c r="K388" s="188"/>
    </row>
    <row r="389" ht="37.5" customHeight="1">
      <c r="B389" s="174" t="str">
        <f t="shared" si="7"/>
        <v>Unused</v>
      </c>
      <c r="C389" s="175" t="s">
        <v>560</v>
      </c>
      <c r="D389" s="177"/>
      <c r="E389" s="177"/>
      <c r="F389" s="177"/>
      <c r="G389" s="177"/>
      <c r="H389" s="178"/>
      <c r="I389" s="179"/>
      <c r="J389" s="180"/>
      <c r="K389" s="188"/>
    </row>
    <row r="390" ht="37.5" customHeight="1">
      <c r="B390" s="174" t="str">
        <f t="shared" si="7"/>
        <v>Unused</v>
      </c>
      <c r="C390" s="181" t="s">
        <v>561</v>
      </c>
      <c r="D390" s="183"/>
      <c r="E390" s="183"/>
      <c r="F390" s="183"/>
      <c r="G390" s="183"/>
      <c r="H390" s="184"/>
      <c r="I390" s="185"/>
      <c r="J390" s="180"/>
      <c r="K390" s="188"/>
    </row>
    <row r="391" ht="37.5" customHeight="1">
      <c r="B391" s="174" t="str">
        <f t="shared" si="7"/>
        <v>Unused</v>
      </c>
      <c r="C391" s="175" t="s">
        <v>562</v>
      </c>
      <c r="D391" s="177"/>
      <c r="E391" s="177"/>
      <c r="F391" s="177"/>
      <c r="G391" s="177"/>
      <c r="H391" s="178"/>
      <c r="I391" s="179"/>
      <c r="J391" s="180"/>
      <c r="K391" s="188"/>
    </row>
    <row r="392" ht="37.5" customHeight="1">
      <c r="B392" s="174" t="str">
        <f t="shared" si="7"/>
        <v>Unused</v>
      </c>
      <c r="C392" s="181" t="s">
        <v>563</v>
      </c>
      <c r="D392" s="183"/>
      <c r="E392" s="183"/>
      <c r="F392" s="183"/>
      <c r="G392" s="183"/>
      <c r="H392" s="184"/>
      <c r="I392" s="185"/>
      <c r="J392" s="180"/>
      <c r="K392" s="188"/>
    </row>
    <row r="393" ht="37.5" customHeight="1">
      <c r="B393" s="174" t="str">
        <f t="shared" si="7"/>
        <v>Unused</v>
      </c>
      <c r="C393" s="175" t="s">
        <v>564</v>
      </c>
      <c r="D393" s="177"/>
      <c r="E393" s="177"/>
      <c r="F393" s="177"/>
      <c r="G393" s="177"/>
      <c r="H393" s="178"/>
      <c r="I393" s="179"/>
      <c r="J393" s="180"/>
      <c r="K393" s="188"/>
    </row>
    <row r="394" ht="37.5" customHeight="1">
      <c r="B394" s="174" t="str">
        <f t="shared" si="7"/>
        <v>Unused</v>
      </c>
      <c r="C394" s="181" t="s">
        <v>565</v>
      </c>
      <c r="D394" s="183"/>
      <c r="E394" s="183"/>
      <c r="F394" s="183"/>
      <c r="G394" s="183"/>
      <c r="H394" s="184"/>
      <c r="I394" s="185"/>
      <c r="J394" s="180"/>
      <c r="K394" s="188"/>
    </row>
    <row r="395" ht="37.5" customHeight="1">
      <c r="B395" s="174" t="str">
        <f t="shared" si="7"/>
        <v>Unused</v>
      </c>
      <c r="C395" s="175" t="s">
        <v>566</v>
      </c>
      <c r="D395" s="177"/>
      <c r="E395" s="177"/>
      <c r="F395" s="177"/>
      <c r="G395" s="177"/>
      <c r="H395" s="178"/>
      <c r="I395" s="179"/>
      <c r="J395" s="180"/>
      <c r="K395" s="188"/>
    </row>
    <row r="396" ht="37.5" customHeight="1">
      <c r="B396" s="174" t="str">
        <f t="shared" si="7"/>
        <v>Unused</v>
      </c>
      <c r="C396" s="181" t="s">
        <v>567</v>
      </c>
      <c r="D396" s="183"/>
      <c r="E396" s="183"/>
      <c r="F396" s="183"/>
      <c r="G396" s="183"/>
      <c r="H396" s="184"/>
      <c r="I396" s="185"/>
      <c r="J396" s="180"/>
      <c r="K396" s="188"/>
    </row>
    <row r="397" ht="37.5" customHeight="1">
      <c r="B397" s="174" t="str">
        <f t="shared" si="7"/>
        <v>Unused</v>
      </c>
      <c r="C397" s="175" t="s">
        <v>568</v>
      </c>
      <c r="D397" s="177"/>
      <c r="E397" s="177"/>
      <c r="F397" s="177"/>
      <c r="G397" s="177"/>
      <c r="H397" s="178"/>
      <c r="I397" s="179"/>
      <c r="J397" s="180"/>
      <c r="K397" s="188"/>
    </row>
    <row r="398" ht="37.5" customHeight="1">
      <c r="B398" s="174" t="str">
        <f t="shared" si="7"/>
        <v>Unused</v>
      </c>
      <c r="C398" s="181" t="s">
        <v>569</v>
      </c>
      <c r="D398" s="183"/>
      <c r="E398" s="183"/>
      <c r="F398" s="183"/>
      <c r="G398" s="183"/>
      <c r="H398" s="184"/>
      <c r="I398" s="185"/>
      <c r="J398" s="180"/>
      <c r="K398" s="188"/>
    </row>
    <row r="399" ht="37.5" customHeight="1">
      <c r="B399" s="174" t="str">
        <f t="shared" si="7"/>
        <v>Unused</v>
      </c>
      <c r="C399" s="175" t="s">
        <v>570</v>
      </c>
      <c r="D399" s="177"/>
      <c r="E399" s="177"/>
      <c r="F399" s="177"/>
      <c r="G399" s="177"/>
      <c r="H399" s="178"/>
      <c r="I399" s="179"/>
      <c r="J399" s="180"/>
      <c r="K399" s="188"/>
    </row>
    <row r="400" ht="37.5" customHeight="1">
      <c r="B400" s="174" t="str">
        <f t="shared" si="7"/>
        <v>Unused</v>
      </c>
      <c r="C400" s="181" t="s">
        <v>571</v>
      </c>
      <c r="D400" s="183"/>
      <c r="E400" s="183"/>
      <c r="F400" s="183"/>
      <c r="G400" s="183"/>
      <c r="H400" s="184"/>
      <c r="I400" s="185"/>
      <c r="J400" s="180"/>
      <c r="K400" s="188"/>
    </row>
    <row r="401" ht="37.5" customHeight="1">
      <c r="B401" s="174" t="str">
        <f t="shared" si="7"/>
        <v>Unused</v>
      </c>
      <c r="C401" s="175" t="s">
        <v>572</v>
      </c>
      <c r="D401" s="177"/>
      <c r="E401" s="177"/>
      <c r="F401" s="177"/>
      <c r="G401" s="177"/>
      <c r="H401" s="178"/>
      <c r="I401" s="179"/>
      <c r="J401" s="180"/>
      <c r="K401" s="188"/>
    </row>
    <row r="402" ht="37.5" customHeight="1">
      <c r="B402" s="174" t="str">
        <f t="shared" si="7"/>
        <v>Unused</v>
      </c>
      <c r="C402" s="181" t="s">
        <v>573</v>
      </c>
      <c r="D402" s="183"/>
      <c r="E402" s="183"/>
      <c r="F402" s="183"/>
      <c r="G402" s="183"/>
      <c r="H402" s="184"/>
      <c r="I402" s="185"/>
      <c r="J402" s="180"/>
      <c r="K402" s="188"/>
    </row>
    <row r="403" ht="37.5" customHeight="1">
      <c r="B403" s="174" t="str">
        <f t="shared" si="7"/>
        <v>Unused</v>
      </c>
      <c r="C403" s="175" t="s">
        <v>574</v>
      </c>
      <c r="D403" s="177"/>
      <c r="E403" s="177"/>
      <c r="F403" s="177"/>
      <c r="G403" s="177"/>
      <c r="H403" s="178"/>
      <c r="I403" s="179"/>
      <c r="J403" s="180"/>
      <c r="K403" s="188"/>
    </row>
    <row r="404" ht="37.5" customHeight="1">
      <c r="B404" s="174" t="str">
        <f t="shared" si="7"/>
        <v>Unused</v>
      </c>
      <c r="C404" s="181" t="s">
        <v>575</v>
      </c>
      <c r="D404" s="183"/>
      <c r="E404" s="183"/>
      <c r="F404" s="183"/>
      <c r="G404" s="183"/>
      <c r="H404" s="184"/>
      <c r="I404" s="185"/>
      <c r="J404" s="180"/>
      <c r="K404" s="188"/>
    </row>
    <row r="405" ht="37.5" customHeight="1">
      <c r="B405" s="174" t="str">
        <f t="shared" si="7"/>
        <v>Unused</v>
      </c>
      <c r="C405" s="175" t="s">
        <v>576</v>
      </c>
      <c r="D405" s="177"/>
      <c r="E405" s="177"/>
      <c r="F405" s="177"/>
      <c r="G405" s="177"/>
      <c r="H405" s="178"/>
      <c r="I405" s="179"/>
      <c r="J405" s="180"/>
      <c r="K405" s="188"/>
    </row>
    <row r="406" ht="37.5" customHeight="1">
      <c r="B406" s="174" t="str">
        <f t="shared" si="7"/>
        <v>Unused</v>
      </c>
      <c r="C406" s="181" t="s">
        <v>577</v>
      </c>
      <c r="D406" s="183"/>
      <c r="E406" s="183"/>
      <c r="F406" s="183"/>
      <c r="G406" s="183"/>
      <c r="H406" s="184"/>
      <c r="I406" s="185"/>
      <c r="J406" s="180"/>
      <c r="K406" s="188"/>
    </row>
    <row r="407" ht="37.5" customHeight="1">
      <c r="B407" s="174" t="str">
        <f t="shared" si="7"/>
        <v>Unused</v>
      </c>
      <c r="C407" s="175" t="s">
        <v>578</v>
      </c>
      <c r="D407" s="177"/>
      <c r="E407" s="177"/>
      <c r="F407" s="177"/>
      <c r="G407" s="177"/>
      <c r="H407" s="178"/>
      <c r="I407" s="179"/>
      <c r="J407" s="180"/>
      <c r="K407" s="188"/>
    </row>
    <row r="408" ht="37.5" customHeight="1">
      <c r="B408" s="174" t="str">
        <f t="shared" si="7"/>
        <v>Unused</v>
      </c>
      <c r="C408" s="181" t="s">
        <v>579</v>
      </c>
      <c r="D408" s="183"/>
      <c r="E408" s="183"/>
      <c r="F408" s="183"/>
      <c r="G408" s="183"/>
      <c r="H408" s="184"/>
      <c r="I408" s="185"/>
      <c r="J408" s="180"/>
      <c r="K408" s="188"/>
    </row>
    <row r="409" ht="37.5" customHeight="1">
      <c r="B409" s="174" t="str">
        <f t="shared" si="7"/>
        <v>Unused</v>
      </c>
      <c r="C409" s="175" t="s">
        <v>580</v>
      </c>
      <c r="D409" s="177"/>
      <c r="E409" s="177"/>
      <c r="F409" s="177"/>
      <c r="G409" s="177"/>
      <c r="H409" s="178"/>
      <c r="I409" s="179"/>
      <c r="J409" s="180"/>
      <c r="K409" s="188"/>
    </row>
    <row r="410" ht="37.5" customHeight="1">
      <c r="B410" s="174" t="str">
        <f t="shared" si="7"/>
        <v>Unused</v>
      </c>
      <c r="C410" s="181" t="s">
        <v>581</v>
      </c>
      <c r="D410" s="183"/>
      <c r="E410" s="183"/>
      <c r="F410" s="183"/>
      <c r="G410" s="183"/>
      <c r="H410" s="184"/>
      <c r="I410" s="185"/>
      <c r="J410" s="180"/>
      <c r="K410" s="188"/>
    </row>
    <row r="411" ht="37.5" customHeight="1">
      <c r="B411" s="174" t="str">
        <f t="shared" si="7"/>
        <v>Unused</v>
      </c>
      <c r="C411" s="175" t="s">
        <v>582</v>
      </c>
      <c r="D411" s="177"/>
      <c r="E411" s="177"/>
      <c r="F411" s="177"/>
      <c r="G411" s="177"/>
      <c r="H411" s="178"/>
      <c r="I411" s="179"/>
      <c r="J411" s="180"/>
      <c r="K411" s="188"/>
    </row>
    <row r="412" ht="37.5" customHeight="1">
      <c r="B412" s="174" t="str">
        <f t="shared" si="7"/>
        <v>Unused</v>
      </c>
      <c r="C412" s="181" t="s">
        <v>583</v>
      </c>
      <c r="D412" s="183"/>
      <c r="E412" s="183"/>
      <c r="F412" s="183"/>
      <c r="G412" s="183"/>
      <c r="H412" s="184"/>
      <c r="I412" s="185"/>
      <c r="J412" s="180"/>
      <c r="K412" s="188"/>
    </row>
    <row r="413" ht="37.5" customHeight="1">
      <c r="B413" s="174" t="str">
        <f t="shared" si="7"/>
        <v>Unused</v>
      </c>
      <c r="C413" s="175" t="s">
        <v>584</v>
      </c>
      <c r="D413" s="177"/>
      <c r="E413" s="177"/>
      <c r="F413" s="177"/>
      <c r="G413" s="177"/>
      <c r="H413" s="178"/>
      <c r="I413" s="179"/>
      <c r="J413" s="180"/>
      <c r="K413" s="188"/>
    </row>
    <row r="414" ht="37.5" customHeight="1">
      <c r="B414" s="174" t="str">
        <f t="shared" si="7"/>
        <v>Unused</v>
      </c>
      <c r="C414" s="181" t="s">
        <v>585</v>
      </c>
      <c r="D414" s="183"/>
      <c r="E414" s="183"/>
      <c r="F414" s="183"/>
      <c r="G414" s="183"/>
      <c r="H414" s="184"/>
      <c r="I414" s="185"/>
      <c r="J414" s="180"/>
      <c r="K414" s="188"/>
    </row>
    <row r="415" ht="37.5" customHeight="1">
      <c r="B415" s="174" t="str">
        <f t="shared" si="7"/>
        <v>Unused</v>
      </c>
      <c r="C415" s="175" t="s">
        <v>586</v>
      </c>
      <c r="D415" s="177"/>
      <c r="E415" s="177"/>
      <c r="F415" s="177"/>
      <c r="G415" s="177"/>
      <c r="H415" s="178"/>
      <c r="I415" s="179"/>
      <c r="J415" s="180"/>
      <c r="K415" s="188"/>
    </row>
    <row r="416" ht="37.5" customHeight="1">
      <c r="B416" s="174" t="str">
        <f t="shared" si="7"/>
        <v>Unused</v>
      </c>
      <c r="C416" s="181" t="s">
        <v>587</v>
      </c>
      <c r="D416" s="183"/>
      <c r="E416" s="183"/>
      <c r="F416" s="183"/>
      <c r="G416" s="183"/>
      <c r="H416" s="184"/>
      <c r="I416" s="185"/>
      <c r="J416" s="180"/>
      <c r="K416" s="188"/>
    </row>
    <row r="417" ht="37.5" customHeight="1">
      <c r="B417" s="174" t="str">
        <f t="shared" si="7"/>
        <v>Unused</v>
      </c>
      <c r="C417" s="175" t="s">
        <v>588</v>
      </c>
      <c r="D417" s="177"/>
      <c r="E417" s="177"/>
      <c r="F417" s="177"/>
      <c r="G417" s="177"/>
      <c r="H417" s="178"/>
      <c r="I417" s="179"/>
      <c r="J417" s="180"/>
      <c r="K417" s="188"/>
    </row>
    <row r="418" ht="37.5" customHeight="1">
      <c r="B418" s="174" t="str">
        <f t="shared" si="7"/>
        <v>Unused</v>
      </c>
      <c r="C418" s="181" t="s">
        <v>589</v>
      </c>
      <c r="D418" s="183"/>
      <c r="E418" s="183"/>
      <c r="F418" s="183"/>
      <c r="G418" s="183"/>
      <c r="H418" s="184"/>
      <c r="I418" s="185"/>
      <c r="J418" s="180"/>
      <c r="K418" s="188"/>
    </row>
    <row r="419" ht="37.5" customHeight="1">
      <c r="B419" s="174" t="str">
        <f t="shared" si="7"/>
        <v>Unused</v>
      </c>
      <c r="C419" s="175" t="s">
        <v>590</v>
      </c>
      <c r="D419" s="177"/>
      <c r="E419" s="177"/>
      <c r="F419" s="177"/>
      <c r="G419" s="177"/>
      <c r="H419" s="178"/>
      <c r="I419" s="179"/>
      <c r="J419" s="180"/>
      <c r="K419" s="188"/>
    </row>
    <row r="420" ht="37.5" customHeight="1">
      <c r="B420" s="174" t="str">
        <f t="shared" si="7"/>
        <v>Unused</v>
      </c>
      <c r="C420" s="181" t="s">
        <v>591</v>
      </c>
      <c r="D420" s="183"/>
      <c r="E420" s="183"/>
      <c r="F420" s="183"/>
      <c r="G420" s="183"/>
      <c r="H420" s="184"/>
      <c r="I420" s="185"/>
      <c r="J420" s="180"/>
      <c r="K420" s="188"/>
    </row>
    <row r="421" ht="37.5" customHeight="1">
      <c r="B421" s="174" t="str">
        <f t="shared" si="7"/>
        <v>Unused</v>
      </c>
      <c r="C421" s="175" t="s">
        <v>592</v>
      </c>
      <c r="D421" s="177"/>
      <c r="E421" s="177"/>
      <c r="F421" s="177"/>
      <c r="G421" s="177"/>
      <c r="H421" s="178"/>
      <c r="I421" s="179"/>
      <c r="J421" s="180"/>
      <c r="K421" s="188"/>
    </row>
    <row r="422" ht="37.5" customHeight="1">
      <c r="B422" s="174" t="str">
        <f t="shared" si="7"/>
        <v>Unused</v>
      </c>
      <c r="C422" s="181" t="s">
        <v>593</v>
      </c>
      <c r="D422" s="183"/>
      <c r="E422" s="183"/>
      <c r="F422" s="183"/>
      <c r="G422" s="183"/>
      <c r="H422" s="184"/>
      <c r="I422" s="185"/>
      <c r="J422" s="180"/>
      <c r="K422" s="188"/>
    </row>
    <row r="423" ht="37.5" customHeight="1">
      <c r="B423" s="174" t="str">
        <f t="shared" si="7"/>
        <v>Unused</v>
      </c>
      <c r="C423" s="175" t="s">
        <v>594</v>
      </c>
      <c r="D423" s="177"/>
      <c r="E423" s="177"/>
      <c r="F423" s="177"/>
      <c r="G423" s="177"/>
      <c r="H423" s="178"/>
      <c r="I423" s="179"/>
      <c r="J423" s="180"/>
      <c r="K423" s="188"/>
    </row>
    <row r="424" ht="37.5" customHeight="1">
      <c r="B424" s="174" t="str">
        <f t="shared" si="7"/>
        <v>Unused</v>
      </c>
      <c r="C424" s="181" t="s">
        <v>595</v>
      </c>
      <c r="D424" s="183"/>
      <c r="E424" s="183"/>
      <c r="F424" s="183"/>
      <c r="G424" s="183"/>
      <c r="H424" s="184"/>
      <c r="I424" s="185"/>
      <c r="J424" s="180"/>
      <c r="K424" s="188"/>
    </row>
    <row r="425" ht="37.5" customHeight="1">
      <c r="B425" s="174" t="str">
        <f t="shared" si="7"/>
        <v>Unused</v>
      </c>
      <c r="C425" s="175" t="s">
        <v>596</v>
      </c>
      <c r="D425" s="177"/>
      <c r="E425" s="177"/>
      <c r="F425" s="177"/>
      <c r="G425" s="177"/>
      <c r="H425" s="178"/>
      <c r="I425" s="179"/>
      <c r="J425" s="180"/>
      <c r="K425" s="188"/>
    </row>
    <row r="426" ht="37.5" customHeight="1">
      <c r="B426" s="174" t="str">
        <f t="shared" si="7"/>
        <v>Unused</v>
      </c>
      <c r="C426" s="181" t="s">
        <v>597</v>
      </c>
      <c r="D426" s="183"/>
      <c r="E426" s="183"/>
      <c r="F426" s="183"/>
      <c r="G426" s="183"/>
      <c r="H426" s="184"/>
      <c r="I426" s="185"/>
      <c r="J426" s="180"/>
      <c r="K426" s="188"/>
    </row>
    <row r="427" ht="37.5" customHeight="1">
      <c r="B427" s="174" t="str">
        <f t="shared" si="7"/>
        <v>Unused</v>
      </c>
      <c r="C427" s="175" t="s">
        <v>598</v>
      </c>
      <c r="D427" s="177"/>
      <c r="E427" s="177"/>
      <c r="F427" s="177"/>
      <c r="G427" s="177"/>
      <c r="H427" s="178"/>
      <c r="I427" s="179"/>
      <c r="J427" s="180"/>
      <c r="K427" s="188"/>
    </row>
    <row r="428" ht="37.5" customHeight="1">
      <c r="B428" s="174" t="str">
        <f t="shared" si="7"/>
        <v>Unused</v>
      </c>
      <c r="C428" s="181" t="s">
        <v>599</v>
      </c>
      <c r="D428" s="183"/>
      <c r="E428" s="183"/>
      <c r="F428" s="183"/>
      <c r="G428" s="183"/>
      <c r="H428" s="184"/>
      <c r="I428" s="185"/>
      <c r="J428" s="180"/>
      <c r="K428" s="188"/>
    </row>
    <row r="429" ht="37.5" customHeight="1">
      <c r="B429" s="174" t="str">
        <f t="shared" si="7"/>
        <v>Unused</v>
      </c>
      <c r="C429" s="175" t="s">
        <v>600</v>
      </c>
      <c r="D429" s="177"/>
      <c r="E429" s="177"/>
      <c r="F429" s="177"/>
      <c r="G429" s="177"/>
      <c r="H429" s="178"/>
      <c r="I429" s="179"/>
      <c r="J429" s="180"/>
      <c r="K429" s="188"/>
    </row>
    <row r="430" ht="37.5" customHeight="1">
      <c r="B430" s="174" t="str">
        <f t="shared" si="7"/>
        <v>Unused</v>
      </c>
      <c r="C430" s="181" t="s">
        <v>601</v>
      </c>
      <c r="D430" s="183"/>
      <c r="E430" s="183"/>
      <c r="F430" s="183"/>
      <c r="G430" s="183"/>
      <c r="H430" s="184"/>
      <c r="I430" s="185"/>
      <c r="J430" s="180"/>
      <c r="K430" s="188"/>
    </row>
    <row r="431" ht="37.5" customHeight="1">
      <c r="B431" s="174" t="str">
        <f t="shared" si="7"/>
        <v>Unused</v>
      </c>
      <c r="C431" s="175" t="s">
        <v>602</v>
      </c>
      <c r="D431" s="177"/>
      <c r="E431" s="177"/>
      <c r="F431" s="177"/>
      <c r="G431" s="177"/>
      <c r="H431" s="178"/>
      <c r="I431" s="179"/>
      <c r="J431" s="180"/>
      <c r="K431" s="188"/>
    </row>
    <row r="432" ht="37.5" customHeight="1">
      <c r="B432" s="174" t="str">
        <f t="shared" si="7"/>
        <v>Unused</v>
      </c>
      <c r="C432" s="181" t="s">
        <v>603</v>
      </c>
      <c r="D432" s="183"/>
      <c r="E432" s="183"/>
      <c r="F432" s="183"/>
      <c r="G432" s="183"/>
      <c r="H432" s="184"/>
      <c r="I432" s="185"/>
      <c r="J432" s="180"/>
      <c r="K432" s="188"/>
    </row>
    <row r="433" ht="37.5" customHeight="1">
      <c r="B433" s="174" t="str">
        <f t="shared" si="7"/>
        <v>Unused</v>
      </c>
      <c r="C433" s="175" t="s">
        <v>604</v>
      </c>
      <c r="D433" s="177"/>
      <c r="E433" s="177"/>
      <c r="F433" s="177"/>
      <c r="G433" s="177"/>
      <c r="H433" s="178"/>
      <c r="I433" s="179"/>
      <c r="J433" s="180"/>
      <c r="K433" s="188"/>
    </row>
    <row r="434" ht="37.5" customHeight="1">
      <c r="B434" s="174" t="str">
        <f t="shared" si="7"/>
        <v>Unused</v>
      </c>
      <c r="C434" s="181" t="s">
        <v>605</v>
      </c>
      <c r="D434" s="183"/>
      <c r="E434" s="183"/>
      <c r="F434" s="183"/>
      <c r="G434" s="183"/>
      <c r="H434" s="184"/>
      <c r="I434" s="185"/>
      <c r="J434" s="180"/>
      <c r="K434" s="188"/>
    </row>
    <row r="435" ht="37.5" customHeight="1">
      <c r="B435" s="174" t="str">
        <f t="shared" si="7"/>
        <v>Unused</v>
      </c>
      <c r="C435" s="175" t="s">
        <v>606</v>
      </c>
      <c r="D435" s="177"/>
      <c r="E435" s="177"/>
      <c r="F435" s="177"/>
      <c r="G435" s="177"/>
      <c r="H435" s="178"/>
      <c r="I435" s="179"/>
      <c r="J435" s="180"/>
      <c r="K435" s="188"/>
    </row>
    <row r="436" ht="37.5" customHeight="1">
      <c r="B436" s="174" t="str">
        <f t="shared" si="7"/>
        <v>Unused</v>
      </c>
      <c r="C436" s="181" t="s">
        <v>607</v>
      </c>
      <c r="D436" s="183"/>
      <c r="E436" s="183"/>
      <c r="F436" s="183"/>
      <c r="G436" s="183"/>
      <c r="H436" s="184"/>
      <c r="I436" s="185"/>
      <c r="J436" s="180"/>
      <c r="K436" s="188"/>
    </row>
    <row r="437" ht="37.5" customHeight="1">
      <c r="B437" s="174" t="str">
        <f t="shared" si="7"/>
        <v>Unused</v>
      </c>
      <c r="C437" s="175" t="s">
        <v>608</v>
      </c>
      <c r="D437" s="177"/>
      <c r="E437" s="177"/>
      <c r="F437" s="177"/>
      <c r="G437" s="177"/>
      <c r="H437" s="178"/>
      <c r="I437" s="179"/>
      <c r="J437" s="180"/>
      <c r="K437" s="188"/>
    </row>
    <row r="438" ht="37.5" customHeight="1">
      <c r="B438" s="174" t="str">
        <f t="shared" si="7"/>
        <v>Unused</v>
      </c>
      <c r="C438" s="181" t="s">
        <v>609</v>
      </c>
      <c r="D438" s="183"/>
      <c r="E438" s="183"/>
      <c r="F438" s="183"/>
      <c r="G438" s="183"/>
      <c r="H438" s="184"/>
      <c r="I438" s="185"/>
      <c r="J438" s="180"/>
      <c r="K438" s="188"/>
    </row>
    <row r="439" ht="37.5" customHeight="1">
      <c r="B439" s="174" t="str">
        <f t="shared" si="7"/>
        <v>Unused</v>
      </c>
      <c r="C439" s="175" t="s">
        <v>610</v>
      </c>
      <c r="D439" s="177"/>
      <c r="E439" s="177"/>
      <c r="F439" s="177"/>
      <c r="G439" s="177"/>
      <c r="H439" s="178"/>
      <c r="I439" s="179"/>
      <c r="J439" s="180"/>
      <c r="K439" s="188"/>
    </row>
    <row r="440" ht="37.5" customHeight="1">
      <c r="B440" s="174" t="str">
        <f t="shared" si="7"/>
        <v>Unused</v>
      </c>
      <c r="C440" s="181" t="s">
        <v>611</v>
      </c>
      <c r="D440" s="183"/>
      <c r="E440" s="183"/>
      <c r="F440" s="183"/>
      <c r="G440" s="183"/>
      <c r="H440" s="184"/>
      <c r="I440" s="185"/>
      <c r="J440" s="180"/>
      <c r="K440" s="188"/>
    </row>
    <row r="441" ht="37.5" customHeight="1">
      <c r="B441" s="174" t="str">
        <f t="shared" si="7"/>
        <v>Unused</v>
      </c>
      <c r="C441" s="175" t="s">
        <v>612</v>
      </c>
      <c r="D441" s="177"/>
      <c r="E441" s="177"/>
      <c r="F441" s="177"/>
      <c r="G441" s="177"/>
      <c r="H441" s="178"/>
      <c r="I441" s="179"/>
      <c r="J441" s="180"/>
      <c r="K441" s="188"/>
    </row>
    <row r="442" ht="37.5" customHeight="1">
      <c r="B442" s="174" t="str">
        <f t="shared" si="7"/>
        <v>Unused</v>
      </c>
      <c r="C442" s="181" t="s">
        <v>613</v>
      </c>
      <c r="D442" s="183"/>
      <c r="E442" s="183"/>
      <c r="F442" s="183"/>
      <c r="G442" s="183"/>
      <c r="H442" s="184"/>
      <c r="I442" s="185"/>
      <c r="J442" s="180"/>
      <c r="K442" s="188"/>
    </row>
    <row r="443" ht="37.5" customHeight="1">
      <c r="B443" s="174" t="str">
        <f t="shared" si="7"/>
        <v>Unused</v>
      </c>
      <c r="C443" s="175" t="s">
        <v>614</v>
      </c>
      <c r="D443" s="177"/>
      <c r="E443" s="177"/>
      <c r="F443" s="177"/>
      <c r="G443" s="177"/>
      <c r="H443" s="178"/>
      <c r="I443" s="179"/>
      <c r="J443" s="180"/>
      <c r="K443" s="188"/>
    </row>
    <row r="444" ht="37.5" customHeight="1">
      <c r="B444" s="174" t="str">
        <f t="shared" si="7"/>
        <v>Unused</v>
      </c>
      <c r="C444" s="181" t="s">
        <v>615</v>
      </c>
      <c r="D444" s="183"/>
      <c r="E444" s="183"/>
      <c r="F444" s="183"/>
      <c r="G444" s="183"/>
      <c r="H444" s="184"/>
      <c r="I444" s="185"/>
      <c r="J444" s="180"/>
      <c r="K444" s="188"/>
    </row>
    <row r="445" ht="37.5" customHeight="1">
      <c r="B445" s="174" t="str">
        <f t="shared" si="7"/>
        <v>Unused</v>
      </c>
      <c r="C445" s="175" t="s">
        <v>616</v>
      </c>
      <c r="D445" s="177"/>
      <c r="E445" s="177"/>
      <c r="F445" s="177"/>
      <c r="G445" s="177"/>
      <c r="H445" s="178"/>
      <c r="I445" s="179"/>
      <c r="J445" s="180"/>
      <c r="K445" s="188"/>
    </row>
    <row r="446" ht="37.5" customHeight="1">
      <c r="B446" s="174" t="str">
        <f t="shared" si="7"/>
        <v>Unused</v>
      </c>
      <c r="C446" s="181" t="s">
        <v>617</v>
      </c>
      <c r="D446" s="183"/>
      <c r="E446" s="183"/>
      <c r="F446" s="183"/>
      <c r="G446" s="183"/>
      <c r="H446" s="184"/>
      <c r="I446" s="185"/>
      <c r="J446" s="180"/>
      <c r="K446" s="188"/>
    </row>
    <row r="447" ht="37.5" customHeight="1">
      <c r="B447" s="174" t="str">
        <f t="shared" si="7"/>
        <v>Unused</v>
      </c>
      <c r="C447" s="175" t="s">
        <v>618</v>
      </c>
      <c r="D447" s="177"/>
      <c r="E447" s="177"/>
      <c r="F447" s="177"/>
      <c r="G447" s="177"/>
      <c r="H447" s="178"/>
      <c r="I447" s="179"/>
      <c r="J447" s="180"/>
      <c r="K447" s="188"/>
    </row>
    <row r="448" ht="37.5" customHeight="1">
      <c r="B448" s="174" t="str">
        <f t="shared" si="7"/>
        <v>Unused</v>
      </c>
      <c r="C448" s="181" t="s">
        <v>619</v>
      </c>
      <c r="D448" s="183"/>
      <c r="E448" s="183"/>
      <c r="F448" s="183"/>
      <c r="G448" s="183"/>
      <c r="H448" s="184"/>
      <c r="I448" s="185"/>
      <c r="J448" s="180"/>
      <c r="K448" s="188"/>
    </row>
    <row r="449" ht="37.5" customHeight="1">
      <c r="B449" s="174" t="str">
        <f t="shared" si="7"/>
        <v>Unused</v>
      </c>
      <c r="C449" s="175" t="s">
        <v>620</v>
      </c>
      <c r="D449" s="177"/>
      <c r="E449" s="177"/>
      <c r="F449" s="177"/>
      <c r="G449" s="177"/>
      <c r="H449" s="178"/>
      <c r="I449" s="179"/>
      <c r="J449" s="180"/>
      <c r="K449" s="188"/>
    </row>
    <row r="450" ht="37.5" customHeight="1">
      <c r="B450" s="174" t="str">
        <f t="shared" si="7"/>
        <v>Unused</v>
      </c>
      <c r="C450" s="181" t="s">
        <v>621</v>
      </c>
      <c r="D450" s="183"/>
      <c r="E450" s="183"/>
      <c r="F450" s="183"/>
      <c r="G450" s="183"/>
      <c r="H450" s="184"/>
      <c r="I450" s="185"/>
      <c r="J450" s="180"/>
      <c r="K450" s="188"/>
    </row>
    <row r="451" ht="37.5" customHeight="1">
      <c r="B451" s="174" t="str">
        <f t="shared" si="7"/>
        <v>Unused</v>
      </c>
      <c r="C451" s="175" t="s">
        <v>622</v>
      </c>
      <c r="D451" s="177"/>
      <c r="E451" s="177"/>
      <c r="F451" s="177"/>
      <c r="G451" s="177"/>
      <c r="H451" s="178"/>
      <c r="I451" s="179"/>
      <c r="J451" s="180"/>
      <c r="K451" s="188"/>
    </row>
    <row r="452" ht="37.5" customHeight="1">
      <c r="B452" s="174" t="str">
        <f t="shared" si="7"/>
        <v>Unused</v>
      </c>
      <c r="C452" s="181" t="s">
        <v>623</v>
      </c>
      <c r="D452" s="183"/>
      <c r="E452" s="183"/>
      <c r="F452" s="183"/>
      <c r="G452" s="183"/>
      <c r="H452" s="184"/>
      <c r="I452" s="185"/>
      <c r="J452" s="180"/>
      <c r="K452" s="188"/>
    </row>
    <row r="453" ht="37.5" customHeight="1">
      <c r="B453" s="174" t="str">
        <f t="shared" si="7"/>
        <v>Unused</v>
      </c>
      <c r="C453" s="175" t="s">
        <v>624</v>
      </c>
      <c r="D453" s="177"/>
      <c r="E453" s="177"/>
      <c r="F453" s="177"/>
      <c r="G453" s="177"/>
      <c r="H453" s="178"/>
      <c r="I453" s="179"/>
      <c r="J453" s="180"/>
      <c r="K453" s="188"/>
    </row>
    <row r="454" ht="37.5" customHeight="1">
      <c r="B454" s="174" t="str">
        <f t="shared" si="7"/>
        <v>Unused</v>
      </c>
      <c r="C454" s="181" t="s">
        <v>625</v>
      </c>
      <c r="D454" s="183"/>
      <c r="E454" s="183"/>
      <c r="F454" s="183"/>
      <c r="G454" s="183"/>
      <c r="H454" s="184"/>
      <c r="I454" s="185"/>
      <c r="J454" s="180"/>
      <c r="K454" s="188"/>
    </row>
    <row r="455" ht="37.5" customHeight="1">
      <c r="B455" s="174" t="str">
        <f t="shared" si="7"/>
        <v>Unused</v>
      </c>
      <c r="C455" s="175" t="s">
        <v>626</v>
      </c>
      <c r="D455" s="177"/>
      <c r="E455" s="177"/>
      <c r="F455" s="177"/>
      <c r="G455" s="177"/>
      <c r="H455" s="178"/>
      <c r="I455" s="179"/>
      <c r="J455" s="180"/>
      <c r="K455" s="188"/>
    </row>
    <row r="456" ht="37.5" customHeight="1">
      <c r="B456" s="174" t="str">
        <f t="shared" si="7"/>
        <v>Unused</v>
      </c>
      <c r="C456" s="181" t="s">
        <v>627</v>
      </c>
      <c r="D456" s="183"/>
      <c r="E456" s="183"/>
      <c r="F456" s="183"/>
      <c r="G456" s="183"/>
      <c r="H456" s="184"/>
      <c r="I456" s="185"/>
      <c r="J456" s="180"/>
      <c r="K456" s="188"/>
    </row>
    <row r="457" ht="37.5" customHeight="1">
      <c r="B457" s="174" t="str">
        <f t="shared" si="7"/>
        <v>Unused</v>
      </c>
      <c r="C457" s="175" t="s">
        <v>628</v>
      </c>
      <c r="D457" s="177"/>
      <c r="E457" s="177"/>
      <c r="F457" s="177"/>
      <c r="G457" s="177"/>
      <c r="H457" s="178"/>
      <c r="I457" s="179"/>
      <c r="J457" s="180"/>
      <c r="K457" s="188"/>
    </row>
    <row r="458" ht="37.5" customHeight="1">
      <c r="B458" s="174" t="str">
        <f t="shared" si="7"/>
        <v>Unused</v>
      </c>
      <c r="C458" s="181" t="s">
        <v>629</v>
      </c>
      <c r="D458" s="183"/>
      <c r="E458" s="183"/>
      <c r="F458" s="183"/>
      <c r="G458" s="183"/>
      <c r="H458" s="184"/>
      <c r="I458" s="185"/>
      <c r="J458" s="180"/>
      <c r="K458" s="188"/>
    </row>
    <row r="459" ht="37.5" customHeight="1">
      <c r="B459" s="174" t="str">
        <f t="shared" si="7"/>
        <v>Unused</v>
      </c>
      <c r="C459" s="175" t="s">
        <v>630</v>
      </c>
      <c r="D459" s="177"/>
      <c r="E459" s="177"/>
      <c r="F459" s="177"/>
      <c r="G459" s="177"/>
      <c r="H459" s="178"/>
      <c r="I459" s="179"/>
      <c r="J459" s="180"/>
      <c r="K459" s="188"/>
    </row>
    <row r="460" ht="37.5" customHeight="1">
      <c r="B460" s="174" t="str">
        <f t="shared" si="7"/>
        <v>Unused</v>
      </c>
      <c r="C460" s="181" t="s">
        <v>631</v>
      </c>
      <c r="D460" s="183"/>
      <c r="E460" s="183"/>
      <c r="F460" s="183"/>
      <c r="G460" s="183"/>
      <c r="H460" s="184"/>
      <c r="I460" s="185"/>
      <c r="J460" s="180"/>
      <c r="K460" s="188"/>
    </row>
    <row r="461" ht="37.5" customHeight="1">
      <c r="B461" s="174" t="str">
        <f t="shared" si="7"/>
        <v>Unused</v>
      </c>
      <c r="C461" s="175" t="s">
        <v>632</v>
      </c>
      <c r="D461" s="177"/>
      <c r="E461" s="177"/>
      <c r="F461" s="177"/>
      <c r="G461" s="177"/>
      <c r="H461" s="178"/>
      <c r="I461" s="179"/>
      <c r="J461" s="180"/>
      <c r="K461" s="188"/>
    </row>
    <row r="462" ht="37.5" customHeight="1">
      <c r="B462" s="174" t="str">
        <f t="shared" si="7"/>
        <v>Unused</v>
      </c>
      <c r="C462" s="181" t="s">
        <v>633</v>
      </c>
      <c r="D462" s="183"/>
      <c r="E462" s="183"/>
      <c r="F462" s="183"/>
      <c r="G462" s="183"/>
      <c r="H462" s="184"/>
      <c r="I462" s="185"/>
      <c r="J462" s="180"/>
      <c r="K462" s="188"/>
    </row>
    <row r="463" ht="37.5" customHeight="1">
      <c r="B463" s="174" t="str">
        <f t="shared" si="7"/>
        <v>Unused</v>
      </c>
      <c r="C463" s="175" t="s">
        <v>634</v>
      </c>
      <c r="D463" s="177"/>
      <c r="E463" s="177"/>
      <c r="F463" s="177"/>
      <c r="G463" s="177"/>
      <c r="H463" s="178"/>
      <c r="I463" s="179"/>
      <c r="J463" s="180"/>
      <c r="K463" s="188"/>
    </row>
    <row r="464" ht="37.5" customHeight="1">
      <c r="B464" s="174" t="str">
        <f t="shared" si="7"/>
        <v>Unused</v>
      </c>
      <c r="C464" s="181" t="s">
        <v>635</v>
      </c>
      <c r="D464" s="183"/>
      <c r="E464" s="183"/>
      <c r="F464" s="183"/>
      <c r="G464" s="183"/>
      <c r="H464" s="184"/>
      <c r="I464" s="185"/>
      <c r="J464" s="180"/>
      <c r="K464" s="188"/>
    </row>
    <row r="465" ht="37.5" customHeight="1">
      <c r="B465" s="174" t="str">
        <f t="shared" si="7"/>
        <v>Unused</v>
      </c>
      <c r="C465" s="175" t="s">
        <v>636</v>
      </c>
      <c r="D465" s="177"/>
      <c r="E465" s="177"/>
      <c r="F465" s="177"/>
      <c r="G465" s="177"/>
      <c r="H465" s="178"/>
      <c r="I465" s="179"/>
      <c r="J465" s="180"/>
      <c r="K465" s="188"/>
    </row>
    <row r="466" ht="37.5" customHeight="1">
      <c r="B466" s="174" t="str">
        <f t="shared" si="7"/>
        <v>Unused</v>
      </c>
      <c r="C466" s="181" t="s">
        <v>637</v>
      </c>
      <c r="D466" s="183"/>
      <c r="E466" s="183"/>
      <c r="F466" s="183"/>
      <c r="G466" s="183"/>
      <c r="H466" s="184"/>
      <c r="I466" s="185"/>
      <c r="J466" s="180"/>
      <c r="K466" s="188"/>
    </row>
    <row r="467" ht="37.5" customHeight="1">
      <c r="B467" s="174" t="str">
        <f t="shared" si="7"/>
        <v>Unused</v>
      </c>
      <c r="C467" s="175" t="s">
        <v>638</v>
      </c>
      <c r="D467" s="177"/>
      <c r="E467" s="177"/>
      <c r="F467" s="177"/>
      <c r="G467" s="177"/>
      <c r="H467" s="178"/>
      <c r="I467" s="179"/>
      <c r="J467" s="180"/>
      <c r="K467" s="188"/>
    </row>
    <row r="468" ht="37.5" customHeight="1">
      <c r="B468" s="174" t="str">
        <f t="shared" si="7"/>
        <v>Unused</v>
      </c>
      <c r="C468" s="181" t="s">
        <v>639</v>
      </c>
      <c r="D468" s="183"/>
      <c r="E468" s="183"/>
      <c r="F468" s="183"/>
      <c r="G468" s="183"/>
      <c r="H468" s="184"/>
      <c r="I468" s="185"/>
      <c r="J468" s="180"/>
      <c r="K468" s="188"/>
    </row>
    <row r="469" ht="37.5" customHeight="1">
      <c r="B469" s="174" t="str">
        <f t="shared" si="7"/>
        <v>Unused</v>
      </c>
      <c r="C469" s="175" t="s">
        <v>640</v>
      </c>
      <c r="D469" s="177"/>
      <c r="E469" s="177"/>
      <c r="F469" s="177"/>
      <c r="G469" s="177"/>
      <c r="H469" s="178"/>
      <c r="I469" s="179"/>
      <c r="J469" s="180"/>
      <c r="K469" s="188"/>
    </row>
    <row r="470" ht="37.5" customHeight="1">
      <c r="B470" s="174" t="str">
        <f t="shared" si="7"/>
        <v>Unused</v>
      </c>
      <c r="C470" s="181" t="s">
        <v>641</v>
      </c>
      <c r="D470" s="183"/>
      <c r="E470" s="183"/>
      <c r="F470" s="183"/>
      <c r="G470" s="183"/>
      <c r="H470" s="184"/>
      <c r="I470" s="185"/>
      <c r="J470" s="180"/>
      <c r="K470" s="188"/>
    </row>
    <row r="471" ht="37.5" customHeight="1">
      <c r="B471" s="174" t="str">
        <f t="shared" si="7"/>
        <v>Unused</v>
      </c>
      <c r="C471" s="175" t="s">
        <v>642</v>
      </c>
      <c r="D471" s="177"/>
      <c r="E471" s="177"/>
      <c r="F471" s="177"/>
      <c r="G471" s="177"/>
      <c r="H471" s="178"/>
      <c r="I471" s="179"/>
      <c r="J471" s="180"/>
      <c r="K471" s="188"/>
    </row>
    <row r="472" ht="37.5" customHeight="1">
      <c r="B472" s="174" t="str">
        <f t="shared" si="7"/>
        <v>Unused</v>
      </c>
      <c r="C472" s="181" t="s">
        <v>643</v>
      </c>
      <c r="D472" s="183"/>
      <c r="E472" s="183"/>
      <c r="F472" s="183"/>
      <c r="G472" s="183"/>
      <c r="H472" s="184"/>
      <c r="I472" s="185"/>
      <c r="J472" s="180"/>
      <c r="K472" s="188"/>
    </row>
    <row r="473" ht="37.5" customHeight="1">
      <c r="B473" s="174" t="str">
        <f t="shared" si="7"/>
        <v>Unused</v>
      </c>
      <c r="C473" s="175" t="s">
        <v>644</v>
      </c>
      <c r="D473" s="177"/>
      <c r="E473" s="177"/>
      <c r="F473" s="177"/>
      <c r="G473" s="177"/>
      <c r="H473" s="178"/>
      <c r="I473" s="179"/>
      <c r="J473" s="180"/>
      <c r="K473" s="188"/>
    </row>
    <row r="474" ht="37.5" customHeight="1">
      <c r="B474" s="174" t="str">
        <f t="shared" si="7"/>
        <v>Unused</v>
      </c>
      <c r="C474" s="181" t="s">
        <v>645</v>
      </c>
      <c r="D474" s="183"/>
      <c r="E474" s="183"/>
      <c r="F474" s="183"/>
      <c r="G474" s="183"/>
      <c r="H474" s="184"/>
      <c r="I474" s="185"/>
      <c r="J474" s="180"/>
      <c r="K474" s="188"/>
    </row>
    <row r="475" ht="37.5" customHeight="1">
      <c r="B475" s="174" t="str">
        <f t="shared" si="7"/>
        <v>Unused</v>
      </c>
      <c r="C475" s="175" t="s">
        <v>646</v>
      </c>
      <c r="D475" s="177"/>
      <c r="E475" s="177"/>
      <c r="F475" s="177"/>
      <c r="G475" s="177"/>
      <c r="H475" s="178"/>
      <c r="I475" s="179"/>
      <c r="J475" s="180"/>
      <c r="K475" s="188"/>
    </row>
    <row r="476" ht="37.5" customHeight="1">
      <c r="B476" s="174" t="str">
        <f t="shared" si="7"/>
        <v>Unused</v>
      </c>
      <c r="C476" s="181" t="s">
        <v>647</v>
      </c>
      <c r="D476" s="183"/>
      <c r="E476" s="183"/>
      <c r="F476" s="183"/>
      <c r="G476" s="183"/>
      <c r="H476" s="184"/>
      <c r="I476" s="185"/>
      <c r="J476" s="180"/>
      <c r="K476" s="188"/>
    </row>
    <row r="477" ht="37.5" customHeight="1">
      <c r="B477" s="174" t="str">
        <f t="shared" si="7"/>
        <v>Unused</v>
      </c>
      <c r="C477" s="175" t="s">
        <v>648</v>
      </c>
      <c r="D477" s="177"/>
      <c r="E477" s="177"/>
      <c r="F477" s="177"/>
      <c r="G477" s="177"/>
      <c r="H477" s="178"/>
      <c r="I477" s="179"/>
      <c r="J477" s="180"/>
      <c r="K477" s="188"/>
    </row>
    <row r="478" ht="37.5" customHeight="1">
      <c r="B478" s="174" t="str">
        <f t="shared" si="7"/>
        <v>Unused</v>
      </c>
      <c r="C478" s="181" t="s">
        <v>649</v>
      </c>
      <c r="D478" s="183"/>
      <c r="E478" s="183"/>
      <c r="F478" s="183"/>
      <c r="G478" s="183"/>
      <c r="H478" s="184"/>
      <c r="I478" s="185"/>
      <c r="J478" s="180"/>
      <c r="K478" s="188"/>
    </row>
    <row r="479" ht="37.5" customHeight="1">
      <c r="B479" s="174" t="str">
        <f t="shared" si="7"/>
        <v>Unused</v>
      </c>
      <c r="C479" s="175" t="s">
        <v>650</v>
      </c>
      <c r="D479" s="177"/>
      <c r="E479" s="177"/>
      <c r="F479" s="177"/>
      <c r="G479" s="177"/>
      <c r="H479" s="178"/>
      <c r="I479" s="179"/>
      <c r="J479" s="180"/>
      <c r="K479" s="188"/>
    </row>
    <row r="480" ht="37.5" customHeight="1">
      <c r="B480" s="174" t="str">
        <f t="shared" si="7"/>
        <v>Unused</v>
      </c>
      <c r="C480" s="181" t="s">
        <v>651</v>
      </c>
      <c r="D480" s="183"/>
      <c r="E480" s="183"/>
      <c r="F480" s="183"/>
      <c r="G480" s="183"/>
      <c r="H480" s="184"/>
      <c r="I480" s="185"/>
      <c r="J480" s="180"/>
      <c r="K480" s="188"/>
    </row>
    <row r="481" ht="37.5" customHeight="1">
      <c r="B481" s="174" t="str">
        <f t="shared" si="7"/>
        <v>Unused</v>
      </c>
      <c r="C481" s="175" t="s">
        <v>652</v>
      </c>
      <c r="D481" s="177"/>
      <c r="E481" s="177"/>
      <c r="F481" s="177"/>
      <c r="G481" s="177"/>
      <c r="H481" s="178"/>
      <c r="I481" s="179"/>
      <c r="J481" s="180"/>
      <c r="K481" s="188"/>
    </row>
    <row r="482" ht="37.5" customHeight="1">
      <c r="B482" s="174" t="str">
        <f t="shared" si="7"/>
        <v>Unused</v>
      </c>
      <c r="C482" s="181" t="s">
        <v>653</v>
      </c>
      <c r="D482" s="183"/>
      <c r="E482" s="183"/>
      <c r="F482" s="183"/>
      <c r="G482" s="183"/>
      <c r="H482" s="184"/>
      <c r="I482" s="185"/>
      <c r="J482" s="180"/>
      <c r="K482" s="188"/>
    </row>
    <row r="483" ht="37.5" customHeight="1">
      <c r="B483" s="174" t="str">
        <f t="shared" si="7"/>
        <v>Unused</v>
      </c>
      <c r="C483" s="175" t="s">
        <v>654</v>
      </c>
      <c r="D483" s="177"/>
      <c r="E483" s="177"/>
      <c r="F483" s="177"/>
      <c r="G483" s="177"/>
      <c r="H483" s="178"/>
      <c r="I483" s="179"/>
      <c r="J483" s="180"/>
      <c r="K483" s="188"/>
    </row>
    <row r="484" ht="37.5" customHeight="1">
      <c r="B484" s="174" t="str">
        <f t="shared" si="7"/>
        <v>Unused</v>
      </c>
      <c r="C484" s="181" t="s">
        <v>655</v>
      </c>
      <c r="D484" s="183"/>
      <c r="E484" s="183"/>
      <c r="F484" s="183"/>
      <c r="G484" s="183"/>
      <c r="H484" s="184"/>
      <c r="I484" s="185"/>
      <c r="J484" s="180"/>
      <c r="K484" s="188"/>
    </row>
    <row r="485" ht="37.5" customHeight="1">
      <c r="B485" s="174" t="str">
        <f t="shared" si="7"/>
        <v>Unused</v>
      </c>
      <c r="C485" s="175" t="s">
        <v>656</v>
      </c>
      <c r="D485" s="177"/>
      <c r="E485" s="177"/>
      <c r="F485" s="177"/>
      <c r="G485" s="177"/>
      <c r="H485" s="178"/>
      <c r="I485" s="179"/>
      <c r="J485" s="180"/>
      <c r="K485" s="188"/>
    </row>
    <row r="486" ht="37.5" customHeight="1">
      <c r="B486" s="174" t="str">
        <f t="shared" si="7"/>
        <v>Unused</v>
      </c>
      <c r="C486" s="181" t="s">
        <v>657</v>
      </c>
      <c r="D486" s="183"/>
      <c r="E486" s="183"/>
      <c r="F486" s="183"/>
      <c r="G486" s="183"/>
      <c r="H486" s="184"/>
      <c r="I486" s="185"/>
      <c r="J486" s="180"/>
      <c r="K486" s="188"/>
    </row>
    <row r="487" ht="37.5" customHeight="1">
      <c r="B487" s="174" t="str">
        <f t="shared" si="7"/>
        <v>Unused</v>
      </c>
      <c r="C487" s="175" t="s">
        <v>658</v>
      </c>
      <c r="D487" s="177"/>
      <c r="E487" s="177"/>
      <c r="F487" s="177"/>
      <c r="G487" s="177"/>
      <c r="H487" s="178"/>
      <c r="I487" s="179"/>
      <c r="J487" s="180"/>
      <c r="K487" s="188"/>
    </row>
    <row r="488" ht="37.5" customHeight="1">
      <c r="B488" s="174" t="str">
        <f t="shared" si="7"/>
        <v>Unused</v>
      </c>
      <c r="C488" s="181" t="s">
        <v>659</v>
      </c>
      <c r="D488" s="183"/>
      <c r="E488" s="183"/>
      <c r="F488" s="183"/>
      <c r="G488" s="183"/>
      <c r="H488" s="184"/>
      <c r="I488" s="185"/>
      <c r="J488" s="180"/>
      <c r="K488" s="188"/>
    </row>
    <row r="489" ht="37.5" customHeight="1">
      <c r="B489" s="174" t="str">
        <f t="shared" si="7"/>
        <v>Unused</v>
      </c>
      <c r="C489" s="175" t="s">
        <v>660</v>
      </c>
      <c r="D489" s="177"/>
      <c r="E489" s="177"/>
      <c r="F489" s="177"/>
      <c r="G489" s="177"/>
      <c r="H489" s="178"/>
      <c r="I489" s="179"/>
      <c r="J489" s="180"/>
      <c r="K489" s="188"/>
    </row>
    <row r="490" ht="37.5" customHeight="1">
      <c r="B490" s="174" t="str">
        <f t="shared" si="7"/>
        <v>Unused</v>
      </c>
      <c r="C490" s="181" t="s">
        <v>661</v>
      </c>
      <c r="D490" s="183"/>
      <c r="E490" s="183"/>
      <c r="F490" s="183"/>
      <c r="G490" s="183"/>
      <c r="H490" s="184"/>
      <c r="I490" s="185"/>
      <c r="J490" s="180"/>
      <c r="K490" s="188"/>
    </row>
    <row r="491" ht="37.5" customHeight="1">
      <c r="B491" s="174" t="str">
        <f t="shared" si="7"/>
        <v>Unused</v>
      </c>
      <c r="C491" s="175" t="s">
        <v>662</v>
      </c>
      <c r="D491" s="177"/>
      <c r="E491" s="177"/>
      <c r="F491" s="177"/>
      <c r="G491" s="177"/>
      <c r="H491" s="178"/>
      <c r="I491" s="179"/>
      <c r="J491" s="180"/>
      <c r="K491" s="188"/>
    </row>
    <row r="492" ht="37.5" customHeight="1">
      <c r="B492" s="174" t="str">
        <f t="shared" si="7"/>
        <v>Unused</v>
      </c>
      <c r="C492" s="181" t="s">
        <v>663</v>
      </c>
      <c r="D492" s="183"/>
      <c r="E492" s="183"/>
      <c r="F492" s="183"/>
      <c r="G492" s="183"/>
      <c r="H492" s="184"/>
      <c r="I492" s="185"/>
      <c r="J492" s="180"/>
      <c r="K492" s="188"/>
    </row>
    <row r="493" ht="37.5" customHeight="1">
      <c r="B493" s="174" t="str">
        <f t="shared" si="7"/>
        <v>Unused</v>
      </c>
      <c r="C493" s="175" t="s">
        <v>664</v>
      </c>
      <c r="D493" s="177"/>
      <c r="E493" s="177"/>
      <c r="F493" s="177"/>
      <c r="G493" s="177"/>
      <c r="H493" s="178"/>
      <c r="I493" s="179"/>
      <c r="J493" s="180"/>
      <c r="K493" s="188"/>
    </row>
    <row r="494" ht="37.5" customHeight="1">
      <c r="B494" s="174" t="str">
        <f t="shared" si="7"/>
        <v>Unused</v>
      </c>
      <c r="C494" s="181" t="s">
        <v>665</v>
      </c>
      <c r="D494" s="183"/>
      <c r="E494" s="183"/>
      <c r="F494" s="183"/>
      <c r="G494" s="183"/>
      <c r="H494" s="184"/>
      <c r="I494" s="185"/>
      <c r="J494" s="180"/>
      <c r="K494" s="188"/>
    </row>
    <row r="495" ht="37.5" customHeight="1">
      <c r="B495" s="174" t="str">
        <f t="shared" si="7"/>
        <v>Unused</v>
      </c>
      <c r="C495" s="175" t="s">
        <v>666</v>
      </c>
      <c r="D495" s="177"/>
      <c r="E495" s="177"/>
      <c r="F495" s="177"/>
      <c r="G495" s="177"/>
      <c r="H495" s="178"/>
      <c r="I495" s="179"/>
      <c r="J495" s="180"/>
      <c r="K495" s="188"/>
    </row>
    <row r="496" ht="37.5" customHeight="1">
      <c r="B496" s="174" t="str">
        <f t="shared" si="7"/>
        <v>Unused</v>
      </c>
      <c r="C496" s="181" t="s">
        <v>667</v>
      </c>
      <c r="D496" s="183"/>
      <c r="E496" s="183"/>
      <c r="F496" s="183"/>
      <c r="G496" s="183"/>
      <c r="H496" s="184"/>
      <c r="I496" s="185"/>
      <c r="J496" s="180"/>
      <c r="K496" s="188"/>
    </row>
    <row r="497" ht="37.5" customHeight="1">
      <c r="B497" s="174" t="str">
        <f t="shared" si="7"/>
        <v>Unused</v>
      </c>
      <c r="C497" s="175" t="s">
        <v>668</v>
      </c>
      <c r="D497" s="177"/>
      <c r="E497" s="177"/>
      <c r="F497" s="177"/>
      <c r="G497" s="177"/>
      <c r="H497" s="178"/>
      <c r="I497" s="179"/>
      <c r="J497" s="180"/>
      <c r="K497" s="188"/>
    </row>
    <row r="498" ht="37.5" customHeight="1">
      <c r="B498" s="174" t="str">
        <f t="shared" si="7"/>
        <v>Unused</v>
      </c>
      <c r="C498" s="181" t="s">
        <v>669</v>
      </c>
      <c r="D498" s="183"/>
      <c r="E498" s="183"/>
      <c r="F498" s="183"/>
      <c r="G498" s="183"/>
      <c r="H498" s="184"/>
      <c r="I498" s="185"/>
      <c r="J498" s="180"/>
      <c r="K498" s="188"/>
    </row>
    <row r="499" ht="37.5" customHeight="1">
      <c r="B499" s="174" t="str">
        <f t="shared" si="7"/>
        <v>Unused</v>
      </c>
      <c r="C499" s="175" t="s">
        <v>670</v>
      </c>
      <c r="D499" s="177"/>
      <c r="E499" s="177"/>
      <c r="F499" s="177"/>
      <c r="G499" s="177"/>
      <c r="H499" s="178"/>
      <c r="I499" s="179"/>
      <c r="J499" s="180"/>
      <c r="K499" s="188"/>
    </row>
    <row r="500" ht="37.5" customHeight="1">
      <c r="B500" s="174" t="str">
        <f t="shared" si="7"/>
        <v>Unused</v>
      </c>
      <c r="C500" s="181" t="s">
        <v>671</v>
      </c>
      <c r="D500" s="183"/>
      <c r="E500" s="183"/>
      <c r="F500" s="183"/>
      <c r="G500" s="183"/>
      <c r="H500" s="184"/>
      <c r="I500" s="185"/>
      <c r="J500" s="180"/>
      <c r="K500" s="188"/>
    </row>
    <row r="501" ht="37.5" customHeight="1">
      <c r="B501" s="174" t="str">
        <f t="shared" si="7"/>
        <v>Unused</v>
      </c>
      <c r="C501" s="175" t="s">
        <v>672</v>
      </c>
      <c r="D501" s="177"/>
      <c r="E501" s="177"/>
      <c r="F501" s="177"/>
      <c r="G501" s="177"/>
      <c r="H501" s="178"/>
      <c r="I501" s="179"/>
      <c r="J501" s="180"/>
      <c r="K501" s="188"/>
    </row>
    <row r="502" ht="37.5" customHeight="1">
      <c r="B502" s="174" t="str">
        <f t="shared" si="7"/>
        <v>Unused</v>
      </c>
      <c r="C502" s="181" t="s">
        <v>673</v>
      </c>
      <c r="D502" s="183"/>
      <c r="E502" s="183"/>
      <c r="F502" s="183"/>
      <c r="G502" s="183"/>
      <c r="H502" s="184"/>
      <c r="I502" s="185"/>
      <c r="J502" s="180"/>
      <c r="K502" s="188"/>
    </row>
    <row r="503" ht="37.5" customHeight="1">
      <c r="B503" s="174" t="str">
        <f t="shared" si="7"/>
        <v>Unused</v>
      </c>
      <c r="C503" s="175" t="s">
        <v>674</v>
      </c>
      <c r="D503" s="177"/>
      <c r="E503" s="177"/>
      <c r="F503" s="177"/>
      <c r="G503" s="177"/>
      <c r="H503" s="178"/>
      <c r="I503" s="179"/>
      <c r="J503" s="180"/>
      <c r="K503" s="188"/>
    </row>
    <row r="504" ht="37.5" customHeight="1">
      <c r="B504" s="174" t="str">
        <f t="shared" si="7"/>
        <v>Unused</v>
      </c>
      <c r="C504" s="181" t="s">
        <v>675</v>
      </c>
      <c r="D504" s="183"/>
      <c r="E504" s="183"/>
      <c r="F504" s="183"/>
      <c r="G504" s="183"/>
      <c r="H504" s="184"/>
      <c r="I504" s="185"/>
      <c r="J504" s="180"/>
      <c r="K504" s="188"/>
    </row>
    <row r="505" ht="37.5" customHeight="1">
      <c r="B505" s="174" t="str">
        <f t="shared" si="7"/>
        <v>Unused</v>
      </c>
      <c r="C505" s="175" t="s">
        <v>676</v>
      </c>
      <c r="D505" s="177"/>
      <c r="E505" s="177"/>
      <c r="F505" s="177"/>
      <c r="G505" s="177"/>
      <c r="H505" s="178"/>
      <c r="I505" s="179"/>
      <c r="J505" s="180"/>
      <c r="K505" s="188"/>
    </row>
    <row r="506" ht="37.5" customHeight="1">
      <c r="B506" s="174" t="str">
        <f t="shared" si="7"/>
        <v>Unused</v>
      </c>
      <c r="C506" s="181" t="s">
        <v>677</v>
      </c>
      <c r="D506" s="183"/>
      <c r="E506" s="183"/>
      <c r="F506" s="183"/>
      <c r="G506" s="183"/>
      <c r="H506" s="184"/>
      <c r="I506" s="185"/>
      <c r="J506" s="180"/>
      <c r="K506" s="188"/>
    </row>
    <row r="507" ht="37.5" customHeight="1">
      <c r="B507" s="174" t="str">
        <f t="shared" si="7"/>
        <v>Unused</v>
      </c>
      <c r="C507" s="175" t="s">
        <v>678</v>
      </c>
      <c r="D507" s="177"/>
      <c r="E507" s="177"/>
      <c r="F507" s="177"/>
      <c r="G507" s="177"/>
      <c r="H507" s="178"/>
      <c r="I507" s="179"/>
      <c r="J507" s="180"/>
      <c r="K507" s="188"/>
    </row>
    <row r="508" ht="37.5" customHeight="1">
      <c r="B508" s="174" t="str">
        <f t="shared" si="7"/>
        <v>Unused</v>
      </c>
      <c r="C508" s="181" t="s">
        <v>679</v>
      </c>
      <c r="D508" s="183"/>
      <c r="E508" s="183"/>
      <c r="F508" s="183"/>
      <c r="G508" s="183"/>
      <c r="H508" s="184"/>
      <c r="I508" s="185"/>
      <c r="J508" s="180"/>
      <c r="K508" s="188"/>
    </row>
    <row r="509" ht="37.5" customHeight="1">
      <c r="B509" s="174" t="str">
        <f t="shared" si="7"/>
        <v>Unused</v>
      </c>
      <c r="C509" s="175" t="s">
        <v>680</v>
      </c>
      <c r="D509" s="177"/>
      <c r="E509" s="177"/>
      <c r="F509" s="177"/>
      <c r="G509" s="177"/>
      <c r="H509" s="178"/>
      <c r="I509" s="179"/>
      <c r="J509" s="180"/>
      <c r="K509" s="188"/>
    </row>
    <row r="510" ht="37.5" customHeight="1">
      <c r="B510" s="174" t="str">
        <f t="shared" si="7"/>
        <v>Unused</v>
      </c>
      <c r="C510" s="181" t="s">
        <v>681</v>
      </c>
      <c r="D510" s="183"/>
      <c r="E510" s="183"/>
      <c r="F510" s="183"/>
      <c r="G510" s="183"/>
      <c r="H510" s="184"/>
      <c r="I510" s="185"/>
      <c r="J510" s="180"/>
      <c r="K510" s="188"/>
    </row>
    <row r="511" ht="37.5" customHeight="1">
      <c r="B511" s="174" t="str">
        <f t="shared" si="7"/>
        <v>Unused</v>
      </c>
      <c r="C511" s="175" t="s">
        <v>682</v>
      </c>
      <c r="D511" s="177"/>
      <c r="E511" s="177"/>
      <c r="F511" s="177"/>
      <c r="G511" s="177"/>
      <c r="H511" s="178"/>
      <c r="I511" s="179"/>
      <c r="J511" s="180"/>
      <c r="K511" s="188"/>
    </row>
    <row r="512" ht="37.5" customHeight="1">
      <c r="B512" s="174" t="str">
        <f t="shared" si="7"/>
        <v>Unused</v>
      </c>
      <c r="C512" s="181" t="s">
        <v>683</v>
      </c>
      <c r="D512" s="183"/>
      <c r="E512" s="183"/>
      <c r="F512" s="183"/>
      <c r="G512" s="183"/>
      <c r="H512" s="184"/>
      <c r="I512" s="185"/>
      <c r="J512" s="180"/>
      <c r="K512" s="188"/>
    </row>
    <row r="513" ht="37.5" customHeight="1">
      <c r="B513" s="174" t="str">
        <f t="shared" si="7"/>
        <v>Unused</v>
      </c>
      <c r="C513" s="175" t="s">
        <v>684</v>
      </c>
      <c r="D513" s="177"/>
      <c r="E513" s="177"/>
      <c r="F513" s="177"/>
      <c r="G513" s="177"/>
      <c r="H513" s="178"/>
      <c r="I513" s="179"/>
      <c r="J513" s="180"/>
      <c r="K513" s="188"/>
    </row>
    <row r="514" ht="37.5" customHeight="1">
      <c r="B514" s="174" t="str">
        <f t="shared" si="7"/>
        <v>Unused</v>
      </c>
      <c r="C514" s="181" t="s">
        <v>685</v>
      </c>
      <c r="D514" s="183"/>
      <c r="E514" s="183"/>
      <c r="F514" s="183"/>
      <c r="G514" s="183"/>
      <c r="H514" s="184"/>
      <c r="I514" s="185"/>
      <c r="J514" s="180"/>
      <c r="K514" s="188"/>
    </row>
    <row r="515" ht="37.5" customHeight="1">
      <c r="B515" s="174" t="str">
        <f t="shared" si="7"/>
        <v>Unused</v>
      </c>
      <c r="C515" s="175" t="s">
        <v>686</v>
      </c>
      <c r="D515" s="177"/>
      <c r="E515" s="177"/>
      <c r="F515" s="177"/>
      <c r="G515" s="177"/>
      <c r="H515" s="178"/>
      <c r="I515" s="179"/>
      <c r="J515" s="180"/>
      <c r="K515" s="188"/>
    </row>
    <row r="516" ht="37.5" customHeight="1">
      <c r="B516" s="174" t="str">
        <f t="shared" si="7"/>
        <v>Unused</v>
      </c>
      <c r="C516" s="181" t="s">
        <v>687</v>
      </c>
      <c r="D516" s="183"/>
      <c r="E516" s="183"/>
      <c r="F516" s="183"/>
      <c r="G516" s="183"/>
      <c r="H516" s="184"/>
      <c r="I516" s="185"/>
      <c r="J516" s="180"/>
      <c r="K516" s="188"/>
    </row>
    <row r="517" ht="37.5" customHeight="1">
      <c r="B517" s="174" t="str">
        <f t="shared" si="7"/>
        <v>Unused</v>
      </c>
      <c r="C517" s="175" t="s">
        <v>688</v>
      </c>
      <c r="D517" s="177"/>
      <c r="E517" s="177"/>
      <c r="F517" s="177"/>
      <c r="G517" s="177"/>
      <c r="H517" s="178"/>
      <c r="I517" s="179"/>
      <c r="J517" s="180"/>
      <c r="K517" s="188"/>
    </row>
    <row r="518" ht="37.5" customHeight="1">
      <c r="B518" s="174" t="str">
        <f t="shared" si="7"/>
        <v>Unused</v>
      </c>
      <c r="C518" s="181" t="s">
        <v>689</v>
      </c>
      <c r="D518" s="183"/>
      <c r="E518" s="183"/>
      <c r="F518" s="183"/>
      <c r="G518" s="183"/>
      <c r="H518" s="184"/>
      <c r="I518" s="185"/>
      <c r="J518" s="180"/>
      <c r="K518" s="188"/>
    </row>
    <row r="519" ht="37.5" customHeight="1">
      <c r="B519" s="174" t="str">
        <f t="shared" si="7"/>
        <v>Unused</v>
      </c>
      <c r="C519" s="175" t="s">
        <v>690</v>
      </c>
      <c r="D519" s="177"/>
      <c r="E519" s="177"/>
      <c r="F519" s="177"/>
      <c r="G519" s="177"/>
      <c r="H519" s="178"/>
      <c r="I519" s="179"/>
      <c r="J519" s="180"/>
      <c r="K519" s="188"/>
    </row>
    <row r="520" ht="37.5" customHeight="1">
      <c r="B520" s="174" t="str">
        <f t="shared" si="7"/>
        <v>Unused</v>
      </c>
      <c r="C520" s="181" t="s">
        <v>691</v>
      </c>
      <c r="D520" s="183"/>
      <c r="E520" s="183"/>
      <c r="F520" s="183"/>
      <c r="G520" s="183"/>
      <c r="H520" s="184"/>
      <c r="I520" s="185"/>
      <c r="J520" s="180"/>
      <c r="K520" s="188"/>
    </row>
    <row r="521" ht="37.5" customHeight="1">
      <c r="B521" s="174" t="str">
        <f t="shared" si="7"/>
        <v>Unused</v>
      </c>
      <c r="C521" s="175" t="s">
        <v>692</v>
      </c>
      <c r="D521" s="177"/>
      <c r="E521" s="177"/>
      <c r="F521" s="177"/>
      <c r="G521" s="177"/>
      <c r="H521" s="178"/>
      <c r="I521" s="179"/>
      <c r="J521" s="180"/>
      <c r="K521" s="188"/>
    </row>
    <row r="522" ht="37.5" customHeight="1">
      <c r="B522" s="174" t="str">
        <f t="shared" si="7"/>
        <v>Unused</v>
      </c>
      <c r="C522" s="181" t="s">
        <v>693</v>
      </c>
      <c r="D522" s="183"/>
      <c r="E522" s="183"/>
      <c r="F522" s="183"/>
      <c r="G522" s="183"/>
      <c r="H522" s="184"/>
      <c r="I522" s="185"/>
      <c r="J522" s="180"/>
      <c r="K522" s="188"/>
    </row>
    <row r="523" ht="37.5" customHeight="1">
      <c r="B523" s="174" t="str">
        <f t="shared" si="7"/>
        <v>Unused</v>
      </c>
      <c r="C523" s="175" t="s">
        <v>694</v>
      </c>
      <c r="D523" s="177"/>
      <c r="E523" s="177"/>
      <c r="F523" s="177"/>
      <c r="G523" s="177"/>
      <c r="H523" s="178"/>
      <c r="I523" s="179"/>
      <c r="J523" s="180"/>
      <c r="K523" s="188"/>
    </row>
    <row r="524" ht="37.5" customHeight="1">
      <c r="B524" s="174" t="str">
        <f t="shared" si="7"/>
        <v>Unused</v>
      </c>
      <c r="C524" s="181" t="s">
        <v>695</v>
      </c>
      <c r="D524" s="183"/>
      <c r="E524" s="183"/>
      <c r="F524" s="183"/>
      <c r="G524" s="183"/>
      <c r="H524" s="184"/>
      <c r="I524" s="185"/>
      <c r="J524" s="180"/>
      <c r="K524" s="188"/>
    </row>
    <row r="525" ht="37.5" customHeight="1">
      <c r="B525" s="174" t="str">
        <f t="shared" si="7"/>
        <v>Unused</v>
      </c>
      <c r="C525" s="175" t="s">
        <v>696</v>
      </c>
      <c r="D525" s="177"/>
      <c r="E525" s="177"/>
      <c r="F525" s="177"/>
      <c r="G525" s="177"/>
      <c r="H525" s="178"/>
      <c r="I525" s="179"/>
      <c r="J525" s="180"/>
      <c r="K525" s="188"/>
    </row>
    <row r="526" ht="37.5" customHeight="1">
      <c r="B526" s="174" t="str">
        <f t="shared" si="7"/>
        <v>Unused</v>
      </c>
      <c r="C526" s="181" t="s">
        <v>697</v>
      </c>
      <c r="D526" s="183"/>
      <c r="E526" s="183"/>
      <c r="F526" s="183"/>
      <c r="G526" s="183"/>
      <c r="H526" s="184"/>
      <c r="I526" s="185"/>
      <c r="J526" s="180"/>
      <c r="K526" s="188"/>
    </row>
    <row r="527" ht="37.5" customHeight="1">
      <c r="B527" s="174" t="str">
        <f t="shared" si="7"/>
        <v>Unused</v>
      </c>
      <c r="C527" s="175" t="s">
        <v>698</v>
      </c>
      <c r="D527" s="177"/>
      <c r="E527" s="177"/>
      <c r="F527" s="177"/>
      <c r="G527" s="177"/>
      <c r="H527" s="178"/>
      <c r="I527" s="179"/>
      <c r="J527" s="180"/>
      <c r="K527" s="188"/>
    </row>
    <row r="528" ht="37.5" customHeight="1">
      <c r="B528" s="174" t="str">
        <f t="shared" si="7"/>
        <v>Unused</v>
      </c>
      <c r="C528" s="181" t="s">
        <v>699</v>
      </c>
      <c r="D528" s="183"/>
      <c r="E528" s="183"/>
      <c r="F528" s="183"/>
      <c r="G528" s="183"/>
      <c r="H528" s="184"/>
      <c r="I528" s="185"/>
      <c r="J528" s="180"/>
      <c r="K528" s="188"/>
    </row>
    <row r="529" ht="37.5" customHeight="1">
      <c r="B529" s="174" t="str">
        <f t="shared" si="7"/>
        <v>Unused</v>
      </c>
      <c r="C529" s="175" t="s">
        <v>700</v>
      </c>
      <c r="D529" s="177"/>
      <c r="E529" s="177"/>
      <c r="F529" s="177"/>
      <c r="G529" s="177"/>
      <c r="H529" s="178"/>
      <c r="I529" s="179"/>
      <c r="J529" s="180"/>
      <c r="K529" s="188"/>
    </row>
    <row r="530" ht="37.5" customHeight="1">
      <c r="B530" s="174" t="str">
        <f t="shared" si="7"/>
        <v>Unused</v>
      </c>
      <c r="C530" s="181" t="s">
        <v>701</v>
      </c>
      <c r="D530" s="183"/>
      <c r="E530" s="183"/>
      <c r="F530" s="183"/>
      <c r="G530" s="183"/>
      <c r="H530" s="184"/>
      <c r="I530" s="185"/>
      <c r="J530" s="180"/>
      <c r="K530" s="188"/>
    </row>
    <row r="531" ht="37.5" customHeight="1">
      <c r="B531" s="174" t="str">
        <f t="shared" si="7"/>
        <v>Unused</v>
      </c>
      <c r="C531" s="175" t="s">
        <v>702</v>
      </c>
      <c r="D531" s="177"/>
      <c r="E531" s="177"/>
      <c r="F531" s="177"/>
      <c r="G531" s="177"/>
      <c r="H531" s="178"/>
      <c r="I531" s="179"/>
      <c r="J531" s="180"/>
      <c r="K531" s="188"/>
    </row>
    <row r="532" ht="37.5" customHeight="1">
      <c r="B532" s="174" t="str">
        <f t="shared" si="7"/>
        <v>Unused</v>
      </c>
      <c r="C532" s="181" t="s">
        <v>703</v>
      </c>
      <c r="D532" s="183"/>
      <c r="E532" s="183"/>
      <c r="F532" s="183"/>
      <c r="G532" s="183"/>
      <c r="H532" s="184"/>
      <c r="I532" s="185"/>
      <c r="J532" s="180"/>
      <c r="K532" s="188"/>
    </row>
    <row r="533" ht="37.5" customHeight="1">
      <c r="B533" s="174" t="str">
        <f t="shared" si="7"/>
        <v>Unused</v>
      </c>
      <c r="C533" s="175" t="s">
        <v>704</v>
      </c>
      <c r="D533" s="177"/>
      <c r="E533" s="177"/>
      <c r="F533" s="177"/>
      <c r="G533" s="177"/>
      <c r="H533" s="178"/>
      <c r="I533" s="179"/>
      <c r="J533" s="180"/>
      <c r="K533" s="188"/>
    </row>
    <row r="534" ht="37.5" customHeight="1">
      <c r="B534" s="174" t="str">
        <f t="shared" si="7"/>
        <v>Unused</v>
      </c>
      <c r="C534" s="181" t="s">
        <v>705</v>
      </c>
      <c r="D534" s="183"/>
      <c r="E534" s="183"/>
      <c r="F534" s="183"/>
      <c r="G534" s="183"/>
      <c r="H534" s="184"/>
      <c r="I534" s="185"/>
      <c r="J534" s="180"/>
      <c r="K534" s="188"/>
    </row>
    <row r="535" ht="37.5" customHeight="1">
      <c r="B535" s="174" t="str">
        <f t="shared" si="7"/>
        <v>Unused</v>
      </c>
      <c r="C535" s="175" t="s">
        <v>706</v>
      </c>
      <c r="D535" s="177"/>
      <c r="E535" s="177"/>
      <c r="F535" s="177"/>
      <c r="G535" s="177"/>
      <c r="H535" s="178"/>
      <c r="I535" s="179"/>
      <c r="J535" s="180"/>
      <c r="K535" s="188"/>
    </row>
    <row r="536" ht="37.5" customHeight="1">
      <c r="B536" s="174" t="str">
        <f t="shared" si="7"/>
        <v>Unused</v>
      </c>
      <c r="C536" s="181" t="s">
        <v>707</v>
      </c>
      <c r="D536" s="183"/>
      <c r="E536" s="183"/>
      <c r="F536" s="183"/>
      <c r="G536" s="183"/>
      <c r="H536" s="184"/>
      <c r="I536" s="185"/>
      <c r="J536" s="180"/>
      <c r="K536" s="188"/>
    </row>
    <row r="537" ht="37.5" customHeight="1">
      <c r="B537" s="174" t="str">
        <f t="shared" si="7"/>
        <v>Unused</v>
      </c>
      <c r="C537" s="175" t="s">
        <v>708</v>
      </c>
      <c r="D537" s="177"/>
      <c r="E537" s="177"/>
      <c r="F537" s="177"/>
      <c r="G537" s="177"/>
      <c r="H537" s="178"/>
      <c r="I537" s="179"/>
      <c r="J537" s="180"/>
      <c r="K537" s="188"/>
    </row>
    <row r="538" ht="37.5" customHeight="1">
      <c r="B538" s="174" t="str">
        <f t="shared" si="7"/>
        <v>Unused</v>
      </c>
      <c r="C538" s="181" t="s">
        <v>709</v>
      </c>
      <c r="D538" s="183"/>
      <c r="E538" s="183"/>
      <c r="F538" s="183"/>
      <c r="G538" s="183"/>
      <c r="H538" s="184"/>
      <c r="I538" s="185"/>
      <c r="J538" s="180"/>
      <c r="K538" s="188"/>
    </row>
    <row r="539" ht="37.5" customHeight="1">
      <c r="B539" s="174" t="str">
        <f t="shared" si="7"/>
        <v>Unused</v>
      </c>
      <c r="C539" s="175" t="s">
        <v>710</v>
      </c>
      <c r="D539" s="177"/>
      <c r="E539" s="177"/>
      <c r="F539" s="177"/>
      <c r="G539" s="177"/>
      <c r="H539" s="178"/>
      <c r="I539" s="179"/>
      <c r="J539" s="180"/>
      <c r="K539" s="188"/>
    </row>
    <row r="540" ht="37.5" customHeight="1">
      <c r="B540" s="174" t="str">
        <f t="shared" si="7"/>
        <v>Unused</v>
      </c>
      <c r="C540" s="181" t="s">
        <v>711</v>
      </c>
      <c r="D540" s="183"/>
      <c r="E540" s="183"/>
      <c r="F540" s="183"/>
      <c r="G540" s="183"/>
      <c r="H540" s="184"/>
      <c r="I540" s="185"/>
      <c r="J540" s="180"/>
      <c r="K540" s="188"/>
    </row>
    <row r="541" ht="37.5" customHeight="1">
      <c r="B541" s="174" t="str">
        <f t="shared" si="7"/>
        <v>Unused</v>
      </c>
      <c r="C541" s="175" t="s">
        <v>712</v>
      </c>
      <c r="D541" s="177"/>
      <c r="E541" s="177"/>
      <c r="F541" s="177"/>
      <c r="G541" s="177"/>
      <c r="H541" s="178"/>
      <c r="I541" s="179"/>
      <c r="J541" s="180"/>
      <c r="K541" s="188"/>
    </row>
    <row r="542" ht="37.5" customHeight="1">
      <c r="B542" s="174" t="str">
        <f t="shared" si="7"/>
        <v>Unused</v>
      </c>
      <c r="C542" s="181" t="s">
        <v>713</v>
      </c>
      <c r="D542" s="183"/>
      <c r="E542" s="183"/>
      <c r="F542" s="183"/>
      <c r="G542" s="183"/>
      <c r="H542" s="184"/>
      <c r="I542" s="185"/>
      <c r="J542" s="180"/>
      <c r="K542" s="188"/>
    </row>
    <row r="543" ht="37.5" customHeight="1">
      <c r="B543" s="174" t="str">
        <f t="shared" si="7"/>
        <v>Unused</v>
      </c>
      <c r="C543" s="175" t="s">
        <v>714</v>
      </c>
      <c r="D543" s="177"/>
      <c r="E543" s="177"/>
      <c r="F543" s="177"/>
      <c r="G543" s="177"/>
      <c r="H543" s="178"/>
      <c r="I543" s="179"/>
      <c r="J543" s="180"/>
      <c r="K543" s="188"/>
    </row>
    <row r="544" ht="37.5" customHeight="1">
      <c r="B544" s="174" t="str">
        <f t="shared" si="7"/>
        <v>Unused</v>
      </c>
      <c r="C544" s="181" t="s">
        <v>715</v>
      </c>
      <c r="D544" s="183"/>
      <c r="E544" s="183"/>
      <c r="F544" s="183"/>
      <c r="G544" s="183"/>
      <c r="H544" s="184"/>
      <c r="I544" s="185"/>
      <c r="J544" s="180"/>
      <c r="K544" s="188"/>
    </row>
    <row r="545" ht="37.5" customHeight="1">
      <c r="B545" s="174" t="str">
        <f t="shared" si="7"/>
        <v>Unused</v>
      </c>
      <c r="C545" s="175" t="s">
        <v>716</v>
      </c>
      <c r="D545" s="177"/>
      <c r="E545" s="177"/>
      <c r="F545" s="177"/>
      <c r="G545" s="177"/>
      <c r="H545" s="178"/>
      <c r="I545" s="179"/>
      <c r="J545" s="180"/>
      <c r="K545" s="188"/>
    </row>
    <row r="546" ht="37.5" customHeight="1">
      <c r="B546" s="174" t="str">
        <f t="shared" si="7"/>
        <v>Unused</v>
      </c>
      <c r="C546" s="181" t="s">
        <v>717</v>
      </c>
      <c r="D546" s="183"/>
      <c r="E546" s="183"/>
      <c r="F546" s="183"/>
      <c r="G546" s="183"/>
      <c r="H546" s="184"/>
      <c r="I546" s="185"/>
      <c r="J546" s="180"/>
      <c r="K546" s="188"/>
    </row>
    <row r="547" ht="37.5" customHeight="1">
      <c r="B547" s="174" t="str">
        <f t="shared" si="7"/>
        <v>Unused</v>
      </c>
      <c r="C547" s="175" t="s">
        <v>718</v>
      </c>
      <c r="D547" s="177"/>
      <c r="E547" s="177"/>
      <c r="F547" s="177"/>
      <c r="G547" s="177"/>
      <c r="H547" s="178"/>
      <c r="I547" s="179"/>
      <c r="J547" s="180"/>
      <c r="K547" s="188"/>
    </row>
    <row r="548" ht="37.5" customHeight="1">
      <c r="B548" s="174" t="str">
        <f t="shared" si="7"/>
        <v>Unused</v>
      </c>
      <c r="C548" s="181" t="s">
        <v>719</v>
      </c>
      <c r="D548" s="183"/>
      <c r="E548" s="183"/>
      <c r="F548" s="183"/>
      <c r="G548" s="183"/>
      <c r="H548" s="184"/>
      <c r="I548" s="185"/>
      <c r="J548" s="180"/>
      <c r="K548" s="188"/>
    </row>
    <row r="549" ht="37.5" customHeight="1">
      <c r="B549" s="174" t="str">
        <f t="shared" si="7"/>
        <v>Unused</v>
      </c>
      <c r="C549" s="175" t="s">
        <v>720</v>
      </c>
      <c r="D549" s="177"/>
      <c r="E549" s="177"/>
      <c r="F549" s="177"/>
      <c r="G549" s="177"/>
      <c r="H549" s="178"/>
      <c r="I549" s="179"/>
      <c r="J549" s="180"/>
      <c r="K549" s="188"/>
    </row>
    <row r="550" ht="37.5" customHeight="1">
      <c r="B550" s="174" t="str">
        <f t="shared" si="7"/>
        <v>Unused</v>
      </c>
      <c r="C550" s="181" t="s">
        <v>721</v>
      </c>
      <c r="D550" s="183"/>
      <c r="E550" s="183"/>
      <c r="F550" s="183"/>
      <c r="G550" s="183"/>
      <c r="H550" s="184"/>
      <c r="I550" s="185"/>
      <c r="J550" s="180"/>
      <c r="K550" s="188"/>
    </row>
    <row r="551" ht="37.5" customHeight="1">
      <c r="B551" s="174" t="str">
        <f t="shared" si="7"/>
        <v>Unused</v>
      </c>
      <c r="C551" s="175" t="s">
        <v>722</v>
      </c>
      <c r="D551" s="177"/>
      <c r="E551" s="177"/>
      <c r="F551" s="177"/>
      <c r="G551" s="177"/>
      <c r="H551" s="178"/>
      <c r="I551" s="179"/>
      <c r="J551" s="180"/>
      <c r="K551" s="188"/>
    </row>
    <row r="552" ht="37.5" customHeight="1">
      <c r="B552" s="174" t="str">
        <f t="shared" si="7"/>
        <v>Unused</v>
      </c>
      <c r="C552" s="181" t="s">
        <v>723</v>
      </c>
      <c r="D552" s="183"/>
      <c r="E552" s="183"/>
      <c r="F552" s="183"/>
      <c r="G552" s="183"/>
      <c r="H552" s="184"/>
      <c r="I552" s="185"/>
      <c r="J552" s="180"/>
      <c r="K552" s="188"/>
    </row>
    <row r="553" ht="37.5" customHeight="1">
      <c r="B553" s="174" t="str">
        <f t="shared" si="7"/>
        <v>Unused</v>
      </c>
      <c r="C553" s="175" t="s">
        <v>724</v>
      </c>
      <c r="D553" s="177"/>
      <c r="E553" s="177"/>
      <c r="F553" s="177"/>
      <c r="G553" s="177"/>
      <c r="H553" s="178"/>
      <c r="I553" s="179"/>
      <c r="J553" s="180"/>
      <c r="K553" s="188"/>
    </row>
    <row r="554" ht="37.5" customHeight="1">
      <c r="B554" s="174" t="str">
        <f t="shared" si="7"/>
        <v>Unused</v>
      </c>
      <c r="C554" s="181" t="s">
        <v>725</v>
      </c>
      <c r="D554" s="183"/>
      <c r="E554" s="183"/>
      <c r="F554" s="183"/>
      <c r="G554" s="183"/>
      <c r="H554" s="184"/>
      <c r="I554" s="185"/>
      <c r="J554" s="180"/>
      <c r="K554" s="188"/>
    </row>
    <row r="555" ht="37.5" customHeight="1">
      <c r="B555" s="174" t="str">
        <f t="shared" si="7"/>
        <v>Unused</v>
      </c>
      <c r="C555" s="175" t="s">
        <v>726</v>
      </c>
      <c r="D555" s="177"/>
      <c r="E555" s="177"/>
      <c r="F555" s="177"/>
      <c r="G555" s="177"/>
      <c r="H555" s="178"/>
      <c r="I555" s="179"/>
      <c r="J555" s="180"/>
      <c r="K555" s="188"/>
    </row>
    <row r="556" ht="37.5" customHeight="1">
      <c r="B556" s="174" t="str">
        <f t="shared" si="7"/>
        <v>Unused</v>
      </c>
      <c r="C556" s="181" t="s">
        <v>727</v>
      </c>
      <c r="D556" s="183"/>
      <c r="E556" s="183"/>
      <c r="F556" s="183"/>
      <c r="G556" s="183"/>
      <c r="H556" s="184"/>
      <c r="I556" s="185"/>
      <c r="J556" s="180"/>
      <c r="K556" s="188"/>
    </row>
    <row r="557" ht="37.5" customHeight="1">
      <c r="B557" s="174" t="str">
        <f t="shared" si="7"/>
        <v>Unused</v>
      </c>
      <c r="C557" s="175" t="s">
        <v>728</v>
      </c>
      <c r="D557" s="177"/>
      <c r="E557" s="177"/>
      <c r="F557" s="177"/>
      <c r="G557" s="177"/>
      <c r="H557" s="178"/>
      <c r="I557" s="179"/>
      <c r="J557" s="180"/>
      <c r="K557" s="188"/>
    </row>
    <row r="558" ht="37.5" customHeight="1">
      <c r="B558" s="174" t="str">
        <f t="shared" si="7"/>
        <v>Unused</v>
      </c>
      <c r="C558" s="181" t="s">
        <v>729</v>
      </c>
      <c r="D558" s="183"/>
      <c r="E558" s="183"/>
      <c r="F558" s="183"/>
      <c r="G558" s="183"/>
      <c r="H558" s="184"/>
      <c r="I558" s="185"/>
      <c r="J558" s="180"/>
      <c r="K558" s="188"/>
    </row>
    <row r="559" ht="37.5" customHeight="1">
      <c r="B559" s="174" t="str">
        <f t="shared" si="7"/>
        <v>Unused</v>
      </c>
      <c r="C559" s="175" t="s">
        <v>730</v>
      </c>
      <c r="D559" s="177"/>
      <c r="E559" s="177"/>
      <c r="F559" s="177"/>
      <c r="G559" s="177"/>
      <c r="H559" s="178"/>
      <c r="I559" s="179"/>
      <c r="J559" s="180"/>
      <c r="K559" s="188"/>
    </row>
    <row r="560" ht="37.5" customHeight="1">
      <c r="B560" s="174" t="str">
        <f t="shared" si="7"/>
        <v>Unused</v>
      </c>
      <c r="C560" s="181" t="s">
        <v>731</v>
      </c>
      <c r="D560" s="183"/>
      <c r="E560" s="183"/>
      <c r="F560" s="183"/>
      <c r="G560" s="183"/>
      <c r="H560" s="184"/>
      <c r="I560" s="185"/>
      <c r="J560" s="180"/>
      <c r="K560" s="188"/>
    </row>
    <row r="561" ht="37.5" customHeight="1">
      <c r="B561" s="174" t="str">
        <f t="shared" si="7"/>
        <v>Unused</v>
      </c>
      <c r="C561" s="175" t="s">
        <v>732</v>
      </c>
      <c r="D561" s="177"/>
      <c r="E561" s="177"/>
      <c r="F561" s="177"/>
      <c r="G561" s="177"/>
      <c r="H561" s="178"/>
      <c r="I561" s="179"/>
      <c r="J561" s="180"/>
      <c r="K561" s="188"/>
    </row>
    <row r="562" ht="37.5" customHeight="1">
      <c r="B562" s="174" t="str">
        <f t="shared" si="7"/>
        <v>Unused</v>
      </c>
      <c r="C562" s="181" t="s">
        <v>733</v>
      </c>
      <c r="D562" s="183"/>
      <c r="E562" s="183"/>
      <c r="F562" s="183"/>
      <c r="G562" s="183"/>
      <c r="H562" s="184"/>
      <c r="I562" s="185"/>
      <c r="J562" s="180"/>
      <c r="K562" s="188"/>
    </row>
    <row r="563" ht="37.5" customHeight="1">
      <c r="B563" s="174" t="str">
        <f t="shared" si="7"/>
        <v>Unused</v>
      </c>
      <c r="C563" s="175" t="s">
        <v>734</v>
      </c>
      <c r="D563" s="177"/>
      <c r="E563" s="177"/>
      <c r="F563" s="177"/>
      <c r="G563" s="177"/>
      <c r="H563" s="178"/>
      <c r="I563" s="179"/>
      <c r="J563" s="180"/>
      <c r="K563" s="188"/>
    </row>
    <row r="564" ht="37.5" customHeight="1">
      <c r="B564" s="174" t="str">
        <f t="shared" si="7"/>
        <v>Unused</v>
      </c>
      <c r="C564" s="181" t="s">
        <v>735</v>
      </c>
      <c r="D564" s="183"/>
      <c r="E564" s="183"/>
      <c r="F564" s="183"/>
      <c r="G564" s="183"/>
      <c r="H564" s="184"/>
      <c r="I564" s="185"/>
      <c r="J564" s="180"/>
      <c r="K564" s="188"/>
    </row>
    <row r="565" ht="37.5" customHeight="1">
      <c r="B565" s="174" t="str">
        <f t="shared" si="7"/>
        <v>Unused</v>
      </c>
      <c r="C565" s="175" t="s">
        <v>736</v>
      </c>
      <c r="D565" s="177"/>
      <c r="E565" s="177"/>
      <c r="F565" s="177"/>
      <c r="G565" s="177"/>
      <c r="H565" s="178"/>
      <c r="I565" s="179"/>
      <c r="J565" s="180"/>
      <c r="K565" s="188"/>
    </row>
    <row r="566" ht="37.5" customHeight="1">
      <c r="B566" s="174" t="str">
        <f t="shared" si="7"/>
        <v>Unused</v>
      </c>
      <c r="C566" s="181" t="s">
        <v>737</v>
      </c>
      <c r="D566" s="183"/>
      <c r="E566" s="183"/>
      <c r="F566" s="183"/>
      <c r="G566" s="183"/>
      <c r="H566" s="184"/>
      <c r="I566" s="185"/>
      <c r="J566" s="180"/>
      <c r="K566" s="188"/>
    </row>
    <row r="567" ht="37.5" customHeight="1">
      <c r="B567" s="174" t="str">
        <f t="shared" si="7"/>
        <v>Unused</v>
      </c>
      <c r="C567" s="175" t="s">
        <v>738</v>
      </c>
      <c r="D567" s="177"/>
      <c r="E567" s="177"/>
      <c r="F567" s="177"/>
      <c r="G567" s="177"/>
      <c r="H567" s="178"/>
      <c r="I567" s="179"/>
      <c r="J567" s="180"/>
      <c r="K567" s="188"/>
    </row>
    <row r="568" ht="37.5" customHeight="1">
      <c r="B568" s="174" t="str">
        <f t="shared" si="7"/>
        <v>Unused</v>
      </c>
      <c r="C568" s="181" t="s">
        <v>739</v>
      </c>
      <c r="D568" s="183"/>
      <c r="E568" s="183"/>
      <c r="F568" s="183"/>
      <c r="G568" s="183"/>
      <c r="H568" s="184"/>
      <c r="I568" s="185"/>
      <c r="J568" s="180"/>
      <c r="K568" s="188"/>
    </row>
    <row r="569" ht="37.5" customHeight="1">
      <c r="B569" s="174" t="str">
        <f t="shared" si="7"/>
        <v>Unused</v>
      </c>
      <c r="C569" s="175" t="s">
        <v>740</v>
      </c>
      <c r="D569" s="177"/>
      <c r="E569" s="177"/>
      <c r="F569" s="177"/>
      <c r="G569" s="177"/>
      <c r="H569" s="178"/>
      <c r="I569" s="179"/>
      <c r="J569" s="180"/>
      <c r="K569" s="188"/>
    </row>
    <row r="570" ht="37.5" customHeight="1">
      <c r="B570" s="174" t="str">
        <f t="shared" si="7"/>
        <v>Unused</v>
      </c>
      <c r="C570" s="181" t="s">
        <v>741</v>
      </c>
      <c r="D570" s="183"/>
      <c r="E570" s="183"/>
      <c r="F570" s="183"/>
      <c r="G570" s="183"/>
      <c r="H570" s="184"/>
      <c r="I570" s="185"/>
      <c r="J570" s="180"/>
      <c r="K570" s="188"/>
    </row>
    <row r="571" ht="37.5" customHeight="1">
      <c r="B571" s="174" t="str">
        <f t="shared" si="7"/>
        <v>Unused</v>
      </c>
      <c r="C571" s="175" t="s">
        <v>742</v>
      </c>
      <c r="D571" s="177"/>
      <c r="E571" s="177"/>
      <c r="F571" s="177"/>
      <c r="G571" s="177"/>
      <c r="H571" s="178"/>
      <c r="I571" s="179"/>
      <c r="J571" s="180"/>
      <c r="K571" s="188"/>
    </row>
    <row r="572" ht="37.5" customHeight="1">
      <c r="B572" s="174" t="str">
        <f t="shared" si="7"/>
        <v>Unused</v>
      </c>
      <c r="C572" s="181" t="s">
        <v>743</v>
      </c>
      <c r="D572" s="183"/>
      <c r="E572" s="183"/>
      <c r="F572" s="183"/>
      <c r="G572" s="183"/>
      <c r="H572" s="184"/>
      <c r="I572" s="185"/>
      <c r="J572" s="180"/>
      <c r="K572" s="188"/>
    </row>
    <row r="573" ht="37.5" customHeight="1">
      <c r="B573" s="174" t="str">
        <f t="shared" si="7"/>
        <v>Unused</v>
      </c>
      <c r="C573" s="175" t="s">
        <v>744</v>
      </c>
      <c r="D573" s="177"/>
      <c r="E573" s="177"/>
      <c r="F573" s="177"/>
      <c r="G573" s="177"/>
      <c r="H573" s="178"/>
      <c r="I573" s="179"/>
      <c r="J573" s="180"/>
      <c r="K573" s="188"/>
    </row>
    <row r="574" ht="37.5" customHeight="1">
      <c r="B574" s="174" t="str">
        <f t="shared" si="7"/>
        <v>Unused</v>
      </c>
      <c r="C574" s="181" t="s">
        <v>745</v>
      </c>
      <c r="D574" s="183"/>
      <c r="E574" s="183"/>
      <c r="F574" s="183"/>
      <c r="G574" s="183"/>
      <c r="H574" s="184"/>
      <c r="I574" s="185"/>
      <c r="J574" s="180"/>
      <c r="K574" s="188"/>
    </row>
    <row r="575" ht="37.5" customHeight="1">
      <c r="B575" s="174" t="str">
        <f t="shared" si="7"/>
        <v>Unused</v>
      </c>
      <c r="C575" s="175" t="s">
        <v>746</v>
      </c>
      <c r="D575" s="177"/>
      <c r="E575" s="177"/>
      <c r="F575" s="177"/>
      <c r="G575" s="177"/>
      <c r="H575" s="178"/>
      <c r="I575" s="179"/>
      <c r="J575" s="180"/>
      <c r="K575" s="188"/>
    </row>
    <row r="576" ht="37.5" customHeight="1">
      <c r="B576" s="174" t="str">
        <f t="shared" si="7"/>
        <v>Unused</v>
      </c>
      <c r="C576" s="181" t="s">
        <v>747</v>
      </c>
      <c r="D576" s="183"/>
      <c r="E576" s="183"/>
      <c r="F576" s="183"/>
      <c r="G576" s="183"/>
      <c r="H576" s="184"/>
      <c r="I576" s="185"/>
      <c r="J576" s="180"/>
      <c r="K576" s="188"/>
    </row>
    <row r="577" ht="37.5" customHeight="1">
      <c r="B577" s="174" t="str">
        <f t="shared" si="7"/>
        <v>Unused</v>
      </c>
      <c r="C577" s="175" t="s">
        <v>748</v>
      </c>
      <c r="D577" s="177"/>
      <c r="E577" s="177"/>
      <c r="F577" s="177"/>
      <c r="G577" s="177"/>
      <c r="H577" s="178"/>
      <c r="I577" s="179"/>
      <c r="J577" s="180"/>
      <c r="K577" s="188"/>
    </row>
    <row r="578" ht="37.5" customHeight="1">
      <c r="B578" s="174" t="str">
        <f t="shared" si="7"/>
        <v>Unused</v>
      </c>
      <c r="C578" s="181" t="s">
        <v>749</v>
      </c>
      <c r="D578" s="183"/>
      <c r="E578" s="183"/>
      <c r="F578" s="183"/>
      <c r="G578" s="183"/>
      <c r="H578" s="184"/>
      <c r="I578" s="185"/>
      <c r="J578" s="180"/>
      <c r="K578" s="188"/>
    </row>
    <row r="579" ht="37.5" customHeight="1">
      <c r="B579" s="174" t="str">
        <f t="shared" si="7"/>
        <v>Unused</v>
      </c>
      <c r="C579" s="175" t="s">
        <v>750</v>
      </c>
      <c r="D579" s="177"/>
      <c r="E579" s="177"/>
      <c r="F579" s="177"/>
      <c r="G579" s="177"/>
      <c r="H579" s="178"/>
      <c r="I579" s="179"/>
      <c r="J579" s="180"/>
      <c r="K579" s="188"/>
    </row>
    <row r="580" ht="37.5" customHeight="1">
      <c r="B580" s="174" t="str">
        <f t="shared" si="7"/>
        <v>Unused</v>
      </c>
      <c r="C580" s="181" t="s">
        <v>751</v>
      </c>
      <c r="D580" s="183"/>
      <c r="E580" s="183"/>
      <c r="F580" s="183"/>
      <c r="G580" s="183"/>
      <c r="H580" s="184"/>
      <c r="I580" s="185"/>
      <c r="J580" s="180"/>
      <c r="K580" s="188"/>
    </row>
    <row r="581" ht="37.5" customHeight="1">
      <c r="B581" s="174" t="str">
        <f t="shared" si="7"/>
        <v>Unused</v>
      </c>
      <c r="C581" s="175" t="s">
        <v>752</v>
      </c>
      <c r="D581" s="177"/>
      <c r="E581" s="177"/>
      <c r="F581" s="177"/>
      <c r="G581" s="177"/>
      <c r="H581" s="178"/>
      <c r="I581" s="179"/>
      <c r="J581" s="180"/>
      <c r="K581" s="188"/>
    </row>
    <row r="582" ht="37.5" customHeight="1">
      <c r="B582" s="174" t="str">
        <f t="shared" si="7"/>
        <v>Unused</v>
      </c>
      <c r="C582" s="181" t="s">
        <v>753</v>
      </c>
      <c r="D582" s="183"/>
      <c r="E582" s="183"/>
      <c r="F582" s="183"/>
      <c r="G582" s="183"/>
      <c r="H582" s="184"/>
      <c r="I582" s="185"/>
      <c r="J582" s="180"/>
      <c r="K582" s="188"/>
    </row>
    <row r="583" ht="37.5" customHeight="1">
      <c r="B583" s="174" t="str">
        <f t="shared" si="7"/>
        <v>Unused</v>
      </c>
      <c r="C583" s="175" t="s">
        <v>754</v>
      </c>
      <c r="D583" s="177"/>
      <c r="E583" s="177"/>
      <c r="F583" s="177"/>
      <c r="G583" s="177"/>
      <c r="H583" s="178"/>
      <c r="I583" s="179"/>
      <c r="J583" s="180"/>
      <c r="K583" s="188"/>
    </row>
    <row r="584" ht="37.5" customHeight="1">
      <c r="B584" s="174" t="str">
        <f t="shared" si="7"/>
        <v>Unused</v>
      </c>
      <c r="C584" s="181" t="s">
        <v>755</v>
      </c>
      <c r="D584" s="183"/>
      <c r="E584" s="183"/>
      <c r="F584" s="183"/>
      <c r="G584" s="183"/>
      <c r="H584" s="184"/>
      <c r="I584" s="185"/>
      <c r="J584" s="180"/>
      <c r="K584" s="188"/>
    </row>
    <row r="585" ht="37.5" customHeight="1">
      <c r="B585" s="174" t="str">
        <f t="shared" si="7"/>
        <v>Unused</v>
      </c>
      <c r="C585" s="175" t="s">
        <v>756</v>
      </c>
      <c r="D585" s="177"/>
      <c r="E585" s="177"/>
      <c r="F585" s="177"/>
      <c r="G585" s="177"/>
      <c r="H585" s="178"/>
      <c r="I585" s="179"/>
      <c r="J585" s="180"/>
      <c r="K585" s="188"/>
    </row>
    <row r="586" ht="37.5" customHeight="1">
      <c r="B586" s="174" t="str">
        <f t="shared" si="7"/>
        <v>Unused</v>
      </c>
      <c r="C586" s="181" t="s">
        <v>757</v>
      </c>
      <c r="D586" s="183"/>
      <c r="E586" s="183"/>
      <c r="F586" s="183"/>
      <c r="G586" s="183"/>
      <c r="H586" s="184"/>
      <c r="I586" s="185"/>
      <c r="J586" s="180"/>
      <c r="K586" s="188"/>
    </row>
    <row r="587" ht="37.5" customHeight="1">
      <c r="B587" s="174" t="str">
        <f t="shared" si="7"/>
        <v>Unused</v>
      </c>
      <c r="C587" s="175" t="s">
        <v>758</v>
      </c>
      <c r="D587" s="177"/>
      <c r="E587" s="177"/>
      <c r="F587" s="177"/>
      <c r="G587" s="177"/>
      <c r="H587" s="178"/>
      <c r="I587" s="179"/>
      <c r="J587" s="180"/>
      <c r="K587" s="188"/>
    </row>
    <row r="588" ht="37.5" customHeight="1">
      <c r="B588" s="174" t="str">
        <f t="shared" si="7"/>
        <v>Unused</v>
      </c>
      <c r="C588" s="181" t="s">
        <v>759</v>
      </c>
      <c r="D588" s="183"/>
      <c r="E588" s="183"/>
      <c r="F588" s="183"/>
      <c r="G588" s="183"/>
      <c r="H588" s="184"/>
      <c r="I588" s="185"/>
      <c r="J588" s="180"/>
      <c r="K588" s="188"/>
    </row>
    <row r="589" ht="37.5" customHeight="1">
      <c r="B589" s="174" t="str">
        <f t="shared" si="7"/>
        <v>Unused</v>
      </c>
      <c r="C589" s="175" t="s">
        <v>760</v>
      </c>
      <c r="D589" s="177"/>
      <c r="E589" s="177"/>
      <c r="F589" s="177"/>
      <c r="G589" s="177"/>
      <c r="H589" s="178"/>
      <c r="I589" s="179"/>
      <c r="J589" s="180"/>
      <c r="K589" s="188"/>
    </row>
    <row r="590" ht="37.5" customHeight="1">
      <c r="B590" s="174" t="str">
        <f t="shared" si="7"/>
        <v>Unused</v>
      </c>
      <c r="C590" s="181" t="s">
        <v>761</v>
      </c>
      <c r="D590" s="183"/>
      <c r="E590" s="183"/>
      <c r="F590" s="183"/>
      <c r="G590" s="183"/>
      <c r="H590" s="184"/>
      <c r="I590" s="185"/>
      <c r="J590" s="180"/>
      <c r="K590" s="188"/>
    </row>
    <row r="591" ht="37.5" customHeight="1">
      <c r="B591" s="174" t="str">
        <f t="shared" si="7"/>
        <v>Unused</v>
      </c>
      <c r="C591" s="175" t="s">
        <v>762</v>
      </c>
      <c r="D591" s="177"/>
      <c r="E591" s="177"/>
      <c r="F591" s="177"/>
      <c r="G591" s="177"/>
      <c r="H591" s="178"/>
      <c r="I591" s="179"/>
      <c r="J591" s="180"/>
      <c r="K591" s="188"/>
    </row>
    <row r="592" ht="37.5" customHeight="1">
      <c r="B592" s="174" t="str">
        <f t="shared" si="7"/>
        <v>Unused</v>
      </c>
      <c r="C592" s="181" t="s">
        <v>763</v>
      </c>
      <c r="D592" s="183"/>
      <c r="E592" s="183"/>
      <c r="F592" s="183"/>
      <c r="G592" s="183"/>
      <c r="H592" s="184"/>
      <c r="I592" s="185"/>
      <c r="J592" s="180"/>
      <c r="K592" s="188"/>
    </row>
    <row r="593" ht="37.5" customHeight="1">
      <c r="B593" s="174" t="str">
        <f t="shared" si="7"/>
        <v>Unused</v>
      </c>
      <c r="C593" s="175" t="s">
        <v>764</v>
      </c>
      <c r="D593" s="177"/>
      <c r="E593" s="177"/>
      <c r="F593" s="177"/>
      <c r="G593" s="177"/>
      <c r="H593" s="178"/>
      <c r="I593" s="179"/>
      <c r="J593" s="180"/>
      <c r="K593" s="188"/>
    </row>
    <row r="594" ht="37.5" customHeight="1">
      <c r="B594" s="174" t="str">
        <f t="shared" si="7"/>
        <v>Unused</v>
      </c>
      <c r="C594" s="181" t="s">
        <v>765</v>
      </c>
      <c r="D594" s="183"/>
      <c r="E594" s="183"/>
      <c r="F594" s="183"/>
      <c r="G594" s="183"/>
      <c r="H594" s="184"/>
      <c r="I594" s="185"/>
      <c r="J594" s="180"/>
      <c r="K594" s="188"/>
    </row>
    <row r="595" ht="37.5" customHeight="1">
      <c r="B595" s="174" t="str">
        <f t="shared" si="7"/>
        <v>Unused</v>
      </c>
      <c r="C595" s="175" t="s">
        <v>766</v>
      </c>
      <c r="D595" s="177"/>
      <c r="E595" s="177"/>
      <c r="F595" s="177"/>
      <c r="G595" s="177"/>
      <c r="H595" s="178"/>
      <c r="I595" s="179"/>
      <c r="J595" s="180"/>
      <c r="K595" s="188"/>
    </row>
    <row r="596" ht="37.5" customHeight="1">
      <c r="B596" s="174" t="str">
        <f t="shared" si="7"/>
        <v>Unused</v>
      </c>
      <c r="C596" s="181" t="s">
        <v>767</v>
      </c>
      <c r="D596" s="183"/>
      <c r="E596" s="183"/>
      <c r="F596" s="183"/>
      <c r="G596" s="183"/>
      <c r="H596" s="184"/>
      <c r="I596" s="185"/>
      <c r="J596" s="180"/>
      <c r="K596" s="188"/>
    </row>
    <row r="597" ht="37.5" customHeight="1">
      <c r="B597" s="174" t="str">
        <f t="shared" si="7"/>
        <v>Unused</v>
      </c>
      <c r="C597" s="175" t="s">
        <v>768</v>
      </c>
      <c r="D597" s="177"/>
      <c r="E597" s="177"/>
      <c r="F597" s="177"/>
      <c r="G597" s="177"/>
      <c r="H597" s="178"/>
      <c r="I597" s="179"/>
      <c r="J597" s="180"/>
      <c r="K597" s="188"/>
    </row>
    <row r="598" ht="37.5" customHeight="1">
      <c r="B598" s="174" t="str">
        <f t="shared" si="7"/>
        <v>Unused</v>
      </c>
      <c r="C598" s="181" t="s">
        <v>769</v>
      </c>
      <c r="D598" s="183"/>
      <c r="E598" s="183"/>
      <c r="F598" s="183"/>
      <c r="G598" s="183"/>
      <c r="H598" s="184"/>
      <c r="I598" s="185"/>
      <c r="J598" s="180"/>
      <c r="K598" s="188"/>
    </row>
    <row r="599" ht="37.5" customHeight="1">
      <c r="B599" s="174" t="str">
        <f t="shared" si="7"/>
        <v>Unused</v>
      </c>
      <c r="C599" s="175" t="s">
        <v>770</v>
      </c>
      <c r="D599" s="177"/>
      <c r="E599" s="177"/>
      <c r="F599" s="177"/>
      <c r="G599" s="177"/>
      <c r="H599" s="178"/>
      <c r="I599" s="179"/>
      <c r="J599" s="180"/>
      <c r="K599" s="188"/>
    </row>
    <row r="600" ht="37.5" customHeight="1">
      <c r="B600" s="174" t="str">
        <f t="shared" si="7"/>
        <v>Unused</v>
      </c>
      <c r="C600" s="181" t="s">
        <v>771</v>
      </c>
      <c r="D600" s="183"/>
      <c r="E600" s="183"/>
      <c r="F600" s="183"/>
      <c r="G600" s="183"/>
      <c r="H600" s="184"/>
      <c r="I600" s="185"/>
      <c r="J600" s="180"/>
      <c r="K600" s="188"/>
    </row>
    <row r="601" ht="37.5" customHeight="1">
      <c r="B601" s="174" t="str">
        <f t="shared" si="7"/>
        <v>Unused</v>
      </c>
      <c r="C601" s="175" t="s">
        <v>772</v>
      </c>
      <c r="D601" s="177"/>
      <c r="E601" s="177"/>
      <c r="F601" s="177"/>
      <c r="G601" s="177"/>
      <c r="H601" s="178"/>
      <c r="I601" s="179"/>
      <c r="J601" s="180"/>
      <c r="K601" s="188"/>
    </row>
    <row r="602" ht="37.5" customHeight="1">
      <c r="B602" s="174" t="str">
        <f t="shared" si="7"/>
        <v>Unused</v>
      </c>
      <c r="C602" s="181" t="s">
        <v>773</v>
      </c>
      <c r="D602" s="183"/>
      <c r="E602" s="183"/>
      <c r="F602" s="183"/>
      <c r="G602" s="183"/>
      <c r="H602" s="184"/>
      <c r="I602" s="185"/>
      <c r="J602" s="180"/>
      <c r="K602" s="188"/>
    </row>
    <row r="603" ht="37.5" customHeight="1">
      <c r="B603" s="174" t="str">
        <f t="shared" si="7"/>
        <v>Unused</v>
      </c>
      <c r="C603" s="175" t="s">
        <v>774</v>
      </c>
      <c r="D603" s="177"/>
      <c r="E603" s="177"/>
      <c r="F603" s="177"/>
      <c r="G603" s="177"/>
      <c r="H603" s="178"/>
      <c r="I603" s="179"/>
      <c r="J603" s="180"/>
      <c r="K603" s="188"/>
    </row>
    <row r="604" ht="37.5" customHeight="1">
      <c r="B604" s="174" t="str">
        <f t="shared" si="7"/>
        <v>Unused</v>
      </c>
      <c r="C604" s="181" t="s">
        <v>775</v>
      </c>
      <c r="D604" s="183"/>
      <c r="E604" s="183"/>
      <c r="F604" s="183"/>
      <c r="G604" s="183"/>
      <c r="H604" s="184"/>
      <c r="I604" s="185"/>
      <c r="J604" s="180"/>
      <c r="K604" s="188"/>
    </row>
    <row r="605" ht="37.5" customHeight="1">
      <c r="B605" s="174" t="str">
        <f t="shared" si="7"/>
        <v>Unused</v>
      </c>
      <c r="C605" s="175" t="s">
        <v>776</v>
      </c>
      <c r="D605" s="177"/>
      <c r="E605" s="177"/>
      <c r="F605" s="177"/>
      <c r="G605" s="177"/>
      <c r="H605" s="178"/>
      <c r="I605" s="179"/>
      <c r="J605" s="180"/>
      <c r="K605" s="188"/>
    </row>
    <row r="606" ht="37.5" customHeight="1">
      <c r="B606" s="174" t="str">
        <f t="shared" si="7"/>
        <v>Unused</v>
      </c>
      <c r="C606" s="181" t="s">
        <v>777</v>
      </c>
      <c r="D606" s="183"/>
      <c r="E606" s="183"/>
      <c r="F606" s="183"/>
      <c r="G606" s="183"/>
      <c r="H606" s="184"/>
      <c r="I606" s="185"/>
      <c r="J606" s="180"/>
      <c r="K606" s="188"/>
    </row>
    <row r="607" ht="37.5" customHeight="1">
      <c r="B607" s="174" t="str">
        <f t="shared" si="7"/>
        <v>Unused</v>
      </c>
      <c r="C607" s="175" t="s">
        <v>778</v>
      </c>
      <c r="D607" s="177"/>
      <c r="E607" s="177"/>
      <c r="F607" s="177"/>
      <c r="G607" s="177"/>
      <c r="H607" s="178"/>
      <c r="I607" s="179"/>
      <c r="J607" s="180"/>
      <c r="K607" s="188"/>
    </row>
    <row r="608" ht="37.5" customHeight="1">
      <c r="B608" s="174" t="str">
        <f t="shared" si="7"/>
        <v>Unused</v>
      </c>
      <c r="C608" s="181" t="s">
        <v>779</v>
      </c>
      <c r="D608" s="183"/>
      <c r="E608" s="183"/>
      <c r="F608" s="183"/>
      <c r="G608" s="183"/>
      <c r="H608" s="184"/>
      <c r="I608" s="185"/>
      <c r="J608" s="180"/>
      <c r="K608" s="188"/>
    </row>
    <row r="609" ht="37.5" customHeight="1">
      <c r="B609" s="174" t="str">
        <f t="shared" si="7"/>
        <v>Unused</v>
      </c>
      <c r="C609" s="175" t="s">
        <v>780</v>
      </c>
      <c r="D609" s="177"/>
      <c r="E609" s="177"/>
      <c r="F609" s="177"/>
      <c r="G609" s="177"/>
      <c r="H609" s="178"/>
      <c r="I609" s="179"/>
      <c r="J609" s="180"/>
      <c r="K609" s="188"/>
    </row>
    <row r="610" ht="37.5" customHeight="1">
      <c r="B610" s="174" t="str">
        <f t="shared" si="7"/>
        <v>Unused</v>
      </c>
      <c r="C610" s="181" t="s">
        <v>781</v>
      </c>
      <c r="D610" s="183"/>
      <c r="E610" s="183"/>
      <c r="F610" s="183"/>
      <c r="G610" s="183"/>
      <c r="H610" s="184"/>
      <c r="I610" s="185"/>
      <c r="J610" s="180"/>
      <c r="K610" s="188"/>
    </row>
    <row r="611" ht="37.5" customHeight="1">
      <c r="B611" s="174" t="str">
        <f t="shared" si="7"/>
        <v>Unused</v>
      </c>
      <c r="C611" s="175" t="s">
        <v>782</v>
      </c>
      <c r="D611" s="177"/>
      <c r="E611" s="177"/>
      <c r="F611" s="177"/>
      <c r="G611" s="177"/>
      <c r="H611" s="178"/>
      <c r="I611" s="179"/>
      <c r="J611" s="180"/>
      <c r="K611" s="188"/>
    </row>
    <row r="612" ht="37.5" customHeight="1">
      <c r="B612" s="174" t="str">
        <f t="shared" si="7"/>
        <v>Unused</v>
      </c>
      <c r="C612" s="181" t="s">
        <v>783</v>
      </c>
      <c r="D612" s="183"/>
      <c r="E612" s="183"/>
      <c r="F612" s="183"/>
      <c r="G612" s="183"/>
      <c r="H612" s="184"/>
      <c r="I612" s="185"/>
      <c r="J612" s="180"/>
      <c r="K612" s="188"/>
    </row>
    <row r="613" ht="37.5" customHeight="1">
      <c r="B613" s="174" t="str">
        <f t="shared" si="7"/>
        <v>Unused</v>
      </c>
      <c r="C613" s="175" t="s">
        <v>784</v>
      </c>
      <c r="D613" s="177"/>
      <c r="E613" s="177"/>
      <c r="F613" s="177"/>
      <c r="G613" s="177"/>
      <c r="H613" s="178"/>
      <c r="I613" s="179"/>
      <c r="J613" s="180"/>
      <c r="K613" s="188"/>
    </row>
    <row r="614" ht="37.5" customHeight="1">
      <c r="B614" s="174" t="str">
        <f t="shared" si="7"/>
        <v>Unused</v>
      </c>
      <c r="C614" s="181" t="s">
        <v>785</v>
      </c>
      <c r="D614" s="183"/>
      <c r="E614" s="183"/>
      <c r="F614" s="183"/>
      <c r="G614" s="183"/>
      <c r="H614" s="184"/>
      <c r="I614" s="185"/>
      <c r="J614" s="180"/>
      <c r="K614" s="188"/>
    </row>
    <row r="615" ht="37.5" customHeight="1">
      <c r="B615" s="174" t="str">
        <f t="shared" si="7"/>
        <v>Unused</v>
      </c>
      <c r="C615" s="175" t="s">
        <v>786</v>
      </c>
      <c r="D615" s="177"/>
      <c r="E615" s="177"/>
      <c r="F615" s="177"/>
      <c r="G615" s="177"/>
      <c r="H615" s="178"/>
      <c r="I615" s="179"/>
      <c r="J615" s="180"/>
      <c r="K615" s="188"/>
    </row>
    <row r="616" ht="37.5" customHeight="1">
      <c r="B616" s="174" t="str">
        <f t="shared" si="7"/>
        <v>Unused</v>
      </c>
      <c r="C616" s="181" t="s">
        <v>787</v>
      </c>
      <c r="D616" s="183"/>
      <c r="E616" s="183"/>
      <c r="F616" s="183"/>
      <c r="G616" s="183"/>
      <c r="H616" s="184"/>
      <c r="I616" s="185"/>
      <c r="J616" s="180"/>
      <c r="K616" s="188"/>
    </row>
    <row r="617" ht="37.5" customHeight="1">
      <c r="B617" s="174" t="str">
        <f t="shared" si="7"/>
        <v>Unused</v>
      </c>
      <c r="C617" s="175" t="s">
        <v>788</v>
      </c>
      <c r="D617" s="177"/>
      <c r="E617" s="177"/>
      <c r="F617" s="177"/>
      <c r="G617" s="177"/>
      <c r="H617" s="178"/>
      <c r="I617" s="179"/>
      <c r="J617" s="180"/>
      <c r="K617" s="188"/>
    </row>
    <row r="618" ht="37.5" customHeight="1">
      <c r="B618" s="174" t="str">
        <f t="shared" si="7"/>
        <v>Unused</v>
      </c>
      <c r="C618" s="181" t="s">
        <v>789</v>
      </c>
      <c r="D618" s="183"/>
      <c r="E618" s="183"/>
      <c r="F618" s="183"/>
      <c r="G618" s="183"/>
      <c r="H618" s="184"/>
      <c r="I618" s="185"/>
      <c r="J618" s="180"/>
      <c r="K618" s="188"/>
    </row>
    <row r="619" ht="37.5" customHeight="1">
      <c r="B619" s="174" t="str">
        <f t="shared" si="7"/>
        <v>Unused</v>
      </c>
      <c r="C619" s="175" t="s">
        <v>790</v>
      </c>
      <c r="D619" s="177"/>
      <c r="E619" s="177"/>
      <c r="F619" s="177"/>
      <c r="G619" s="177"/>
      <c r="H619" s="178"/>
      <c r="I619" s="179"/>
      <c r="J619" s="180"/>
      <c r="K619" s="188"/>
    </row>
    <row r="620" ht="37.5" customHeight="1">
      <c r="B620" s="174" t="str">
        <f t="shared" si="7"/>
        <v>Unused</v>
      </c>
      <c r="C620" s="181" t="s">
        <v>791</v>
      </c>
      <c r="D620" s="183"/>
      <c r="E620" s="183"/>
      <c r="F620" s="183"/>
      <c r="G620" s="183"/>
      <c r="H620" s="184"/>
      <c r="I620" s="185"/>
      <c r="J620" s="180"/>
      <c r="K620" s="188"/>
    </row>
    <row r="621" ht="37.5" customHeight="1">
      <c r="B621" s="174" t="str">
        <f t="shared" si="7"/>
        <v>Unused</v>
      </c>
      <c r="C621" s="175" t="s">
        <v>792</v>
      </c>
      <c r="D621" s="177"/>
      <c r="E621" s="177"/>
      <c r="F621" s="177"/>
      <c r="G621" s="177"/>
      <c r="H621" s="178"/>
      <c r="I621" s="179"/>
      <c r="J621" s="180"/>
      <c r="K621" s="188"/>
    </row>
    <row r="622" ht="37.5" customHeight="1">
      <c r="B622" s="174" t="str">
        <f t="shared" si="7"/>
        <v>Unused</v>
      </c>
      <c r="C622" s="181" t="s">
        <v>793</v>
      </c>
      <c r="D622" s="183"/>
      <c r="E622" s="183"/>
      <c r="F622" s="183"/>
      <c r="G622" s="183"/>
      <c r="H622" s="184"/>
      <c r="I622" s="185"/>
      <c r="J622" s="180"/>
      <c r="K622" s="188"/>
    </row>
    <row r="623" ht="37.5" customHeight="1">
      <c r="B623" s="174" t="str">
        <f t="shared" si="7"/>
        <v>Unused</v>
      </c>
      <c r="C623" s="175" t="s">
        <v>794</v>
      </c>
      <c r="D623" s="177"/>
      <c r="E623" s="177"/>
      <c r="F623" s="177"/>
      <c r="G623" s="177"/>
      <c r="H623" s="178"/>
      <c r="I623" s="179"/>
      <c r="J623" s="180"/>
      <c r="K623" s="188"/>
    </row>
    <row r="624" ht="37.5" customHeight="1">
      <c r="B624" s="174" t="str">
        <f t="shared" si="7"/>
        <v>Unused</v>
      </c>
      <c r="C624" s="181" t="s">
        <v>795</v>
      </c>
      <c r="D624" s="183"/>
      <c r="E624" s="183"/>
      <c r="F624" s="183"/>
      <c r="G624" s="183"/>
      <c r="H624" s="184"/>
      <c r="I624" s="185"/>
      <c r="J624" s="180"/>
      <c r="K624" s="188"/>
    </row>
    <row r="625" ht="37.5" customHeight="1">
      <c r="B625" s="174" t="str">
        <f t="shared" si="7"/>
        <v>Unused</v>
      </c>
      <c r="C625" s="175" t="s">
        <v>796</v>
      </c>
      <c r="D625" s="177"/>
      <c r="E625" s="177"/>
      <c r="F625" s="177"/>
      <c r="G625" s="177"/>
      <c r="H625" s="178"/>
      <c r="I625" s="179"/>
      <c r="J625" s="180"/>
      <c r="K625" s="188"/>
    </row>
    <row r="626" ht="37.5" customHeight="1">
      <c r="B626" s="174" t="str">
        <f t="shared" si="7"/>
        <v>Unused</v>
      </c>
      <c r="C626" s="181" t="s">
        <v>797</v>
      </c>
      <c r="D626" s="183"/>
      <c r="E626" s="183"/>
      <c r="F626" s="183"/>
      <c r="G626" s="183"/>
      <c r="H626" s="184"/>
      <c r="I626" s="185"/>
      <c r="J626" s="180"/>
      <c r="K626" s="188"/>
    </row>
    <row r="627" ht="37.5" customHeight="1">
      <c r="B627" s="174" t="str">
        <f t="shared" si="7"/>
        <v>Unused</v>
      </c>
      <c r="C627" s="175" t="s">
        <v>798</v>
      </c>
      <c r="D627" s="177"/>
      <c r="E627" s="177"/>
      <c r="F627" s="177"/>
      <c r="G627" s="177"/>
      <c r="H627" s="178"/>
      <c r="I627" s="179"/>
      <c r="J627" s="180"/>
      <c r="K627" s="188"/>
    </row>
    <row r="628" ht="37.5" customHeight="1">
      <c r="B628" s="174" t="str">
        <f t="shared" si="7"/>
        <v>Unused</v>
      </c>
      <c r="C628" s="181" t="s">
        <v>799</v>
      </c>
      <c r="D628" s="183"/>
      <c r="E628" s="183"/>
      <c r="F628" s="183"/>
      <c r="G628" s="183"/>
      <c r="H628" s="184"/>
      <c r="I628" s="185"/>
      <c r="J628" s="180"/>
      <c r="K628" s="188"/>
    </row>
    <row r="629" ht="37.5" customHeight="1">
      <c r="B629" s="174" t="str">
        <f t="shared" si="7"/>
        <v>Unused</v>
      </c>
      <c r="C629" s="175" t="s">
        <v>800</v>
      </c>
      <c r="D629" s="177"/>
      <c r="E629" s="177"/>
      <c r="F629" s="177"/>
      <c r="G629" s="177"/>
      <c r="H629" s="178"/>
      <c r="I629" s="179"/>
      <c r="J629" s="180"/>
      <c r="K629" s="188"/>
    </row>
    <row r="630" ht="37.5" customHeight="1">
      <c r="B630" s="174" t="str">
        <f t="shared" si="7"/>
        <v>Unused</v>
      </c>
      <c r="C630" s="181" t="s">
        <v>801</v>
      </c>
      <c r="D630" s="183"/>
      <c r="E630" s="183"/>
      <c r="F630" s="183"/>
      <c r="G630" s="183"/>
      <c r="H630" s="184"/>
      <c r="I630" s="185"/>
      <c r="J630" s="180"/>
      <c r="K630" s="188"/>
    </row>
    <row r="631" ht="37.5" customHeight="1">
      <c r="B631" s="174" t="str">
        <f t="shared" si="7"/>
        <v>Unused</v>
      </c>
      <c r="C631" s="175" t="s">
        <v>802</v>
      </c>
      <c r="D631" s="177"/>
      <c r="E631" s="177"/>
      <c r="F631" s="177"/>
      <c r="G631" s="177"/>
      <c r="H631" s="178"/>
      <c r="I631" s="179"/>
      <c r="J631" s="180"/>
      <c r="K631" s="188"/>
    </row>
    <row r="632" ht="37.5" customHeight="1">
      <c r="B632" s="174" t="str">
        <f t="shared" si="7"/>
        <v>Unused</v>
      </c>
      <c r="C632" s="181" t="s">
        <v>803</v>
      </c>
      <c r="D632" s="183"/>
      <c r="E632" s="183"/>
      <c r="F632" s="183"/>
      <c r="G632" s="183"/>
      <c r="H632" s="184"/>
      <c r="I632" s="185"/>
      <c r="J632" s="180"/>
      <c r="K632" s="188"/>
    </row>
    <row r="633" ht="37.5" customHeight="1">
      <c r="B633" s="174" t="str">
        <f t="shared" si="7"/>
        <v>Unused</v>
      </c>
      <c r="C633" s="175" t="s">
        <v>804</v>
      </c>
      <c r="D633" s="177"/>
      <c r="E633" s="177"/>
      <c r="F633" s="177"/>
      <c r="G633" s="177"/>
      <c r="H633" s="178"/>
      <c r="I633" s="179"/>
      <c r="J633" s="180"/>
      <c r="K633" s="188"/>
    </row>
    <row r="634" ht="37.5" customHeight="1">
      <c r="B634" s="174" t="str">
        <f t="shared" si="7"/>
        <v>Unused</v>
      </c>
      <c r="C634" s="181" t="s">
        <v>805</v>
      </c>
      <c r="D634" s="183"/>
      <c r="E634" s="183"/>
      <c r="F634" s="183"/>
      <c r="G634" s="183"/>
      <c r="H634" s="184"/>
      <c r="I634" s="185"/>
      <c r="J634" s="180"/>
      <c r="K634" s="188"/>
    </row>
    <row r="635" ht="37.5" customHeight="1">
      <c r="B635" s="174" t="str">
        <f t="shared" si="7"/>
        <v>Unused</v>
      </c>
      <c r="C635" s="175" t="s">
        <v>806</v>
      </c>
      <c r="D635" s="177"/>
      <c r="E635" s="177"/>
      <c r="F635" s="177"/>
      <c r="G635" s="177"/>
      <c r="H635" s="178"/>
      <c r="I635" s="179"/>
      <c r="J635" s="180"/>
      <c r="K635" s="188"/>
    </row>
    <row r="636" ht="37.5" customHeight="1">
      <c r="B636" s="174" t="str">
        <f t="shared" si="7"/>
        <v>Unused</v>
      </c>
      <c r="C636" s="181" t="s">
        <v>807</v>
      </c>
      <c r="D636" s="183"/>
      <c r="E636" s="183"/>
      <c r="F636" s="183"/>
      <c r="G636" s="183"/>
      <c r="H636" s="184"/>
      <c r="I636" s="185"/>
      <c r="J636" s="180"/>
      <c r="K636" s="188"/>
    </row>
    <row r="637" ht="37.5" customHeight="1">
      <c r="B637" s="174" t="str">
        <f t="shared" si="7"/>
        <v>Unused</v>
      </c>
      <c r="C637" s="175" t="s">
        <v>808</v>
      </c>
      <c r="D637" s="177"/>
      <c r="E637" s="177"/>
      <c r="F637" s="177"/>
      <c r="G637" s="177"/>
      <c r="H637" s="178"/>
      <c r="I637" s="179"/>
      <c r="J637" s="180"/>
      <c r="K637" s="188"/>
    </row>
    <row r="638" ht="37.5" customHeight="1">
      <c r="B638" s="174" t="str">
        <f t="shared" si="7"/>
        <v>Unused</v>
      </c>
      <c r="C638" s="181" t="s">
        <v>809</v>
      </c>
      <c r="D638" s="183"/>
      <c r="E638" s="183"/>
      <c r="F638" s="183"/>
      <c r="G638" s="183"/>
      <c r="H638" s="184"/>
      <c r="I638" s="185"/>
      <c r="J638" s="180"/>
      <c r="K638" s="188"/>
    </row>
    <row r="639" ht="37.5" customHeight="1">
      <c r="B639" s="174" t="str">
        <f t="shared" si="7"/>
        <v>Unused</v>
      </c>
      <c r="C639" s="175" t="s">
        <v>810</v>
      </c>
      <c r="D639" s="177"/>
      <c r="E639" s="177"/>
      <c r="F639" s="177"/>
      <c r="G639" s="177"/>
      <c r="H639" s="178"/>
      <c r="I639" s="179"/>
      <c r="J639" s="180"/>
      <c r="K639" s="188"/>
    </row>
    <row r="640" ht="37.5" customHeight="1">
      <c r="B640" s="174" t="str">
        <f t="shared" si="7"/>
        <v>Unused</v>
      </c>
      <c r="C640" s="181" t="s">
        <v>811</v>
      </c>
      <c r="D640" s="183"/>
      <c r="E640" s="183"/>
      <c r="F640" s="183"/>
      <c r="G640" s="183"/>
      <c r="H640" s="184"/>
      <c r="I640" s="185"/>
      <c r="J640" s="180"/>
      <c r="K640" s="188"/>
    </row>
    <row r="641" ht="37.5" customHeight="1">
      <c r="B641" s="174" t="str">
        <f t="shared" si="7"/>
        <v>Unused</v>
      </c>
      <c r="C641" s="175" t="s">
        <v>812</v>
      </c>
      <c r="D641" s="177"/>
      <c r="E641" s="177"/>
      <c r="F641" s="177"/>
      <c r="G641" s="177"/>
      <c r="H641" s="178"/>
      <c r="I641" s="179"/>
      <c r="J641" s="180"/>
      <c r="K641" s="188"/>
    </row>
    <row r="642" ht="37.5" customHeight="1">
      <c r="B642" s="174" t="str">
        <f t="shared" si="7"/>
        <v>Unused</v>
      </c>
      <c r="C642" s="181" t="s">
        <v>813</v>
      </c>
      <c r="D642" s="183"/>
      <c r="E642" s="183"/>
      <c r="F642" s="183"/>
      <c r="G642" s="183"/>
      <c r="H642" s="184"/>
      <c r="I642" s="185"/>
      <c r="J642" s="180"/>
      <c r="K642" s="188"/>
    </row>
    <row r="643" ht="37.5" customHeight="1">
      <c r="B643" s="174" t="str">
        <f t="shared" si="7"/>
        <v>Unused</v>
      </c>
      <c r="C643" s="175" t="s">
        <v>814</v>
      </c>
      <c r="D643" s="177"/>
      <c r="E643" s="177"/>
      <c r="F643" s="177"/>
      <c r="G643" s="177"/>
      <c r="H643" s="178"/>
      <c r="I643" s="179"/>
      <c r="J643" s="180"/>
      <c r="K643" s="188"/>
    </row>
    <row r="644" ht="37.5" customHeight="1">
      <c r="B644" s="174" t="str">
        <f t="shared" si="7"/>
        <v>Unused</v>
      </c>
      <c r="C644" s="181" t="s">
        <v>815</v>
      </c>
      <c r="D644" s="183"/>
      <c r="E644" s="183"/>
      <c r="F644" s="183"/>
      <c r="G644" s="183"/>
      <c r="H644" s="184"/>
      <c r="I644" s="185"/>
      <c r="J644" s="180"/>
      <c r="K644" s="188"/>
    </row>
    <row r="645" ht="37.5" customHeight="1">
      <c r="B645" s="174" t="str">
        <f t="shared" si="7"/>
        <v>Unused</v>
      </c>
      <c r="C645" s="175" t="s">
        <v>816</v>
      </c>
      <c r="D645" s="177"/>
      <c r="E645" s="177"/>
      <c r="F645" s="177"/>
      <c r="G645" s="177"/>
      <c r="H645" s="178"/>
      <c r="I645" s="179"/>
      <c r="J645" s="180"/>
      <c r="K645" s="188"/>
    </row>
    <row r="646" ht="37.5" customHeight="1">
      <c r="B646" s="174" t="str">
        <f t="shared" si="7"/>
        <v>Unused</v>
      </c>
      <c r="C646" s="181" t="s">
        <v>817</v>
      </c>
      <c r="D646" s="183"/>
      <c r="E646" s="183"/>
      <c r="F646" s="183"/>
      <c r="G646" s="183"/>
      <c r="H646" s="184"/>
      <c r="I646" s="185"/>
      <c r="J646" s="180"/>
      <c r="K646" s="188"/>
    </row>
    <row r="647" ht="37.5" customHeight="1">
      <c r="B647" s="174" t="str">
        <f t="shared" si="7"/>
        <v>Unused</v>
      </c>
      <c r="C647" s="175" t="s">
        <v>818</v>
      </c>
      <c r="D647" s="177"/>
      <c r="E647" s="177"/>
      <c r="F647" s="177"/>
      <c r="G647" s="177"/>
      <c r="H647" s="178"/>
      <c r="I647" s="179"/>
      <c r="J647" s="180"/>
      <c r="K647" s="188"/>
    </row>
    <row r="648" ht="37.5" customHeight="1">
      <c r="B648" s="174" t="str">
        <f t="shared" si="7"/>
        <v>Unused</v>
      </c>
      <c r="C648" s="181" t="s">
        <v>819</v>
      </c>
      <c r="D648" s="183"/>
      <c r="E648" s="183"/>
      <c r="F648" s="183"/>
      <c r="G648" s="183"/>
      <c r="H648" s="184"/>
      <c r="I648" s="185"/>
      <c r="J648" s="180"/>
      <c r="K648" s="188"/>
    </row>
    <row r="649" ht="37.5" customHeight="1">
      <c r="B649" s="174" t="str">
        <f t="shared" si="7"/>
        <v>Unused</v>
      </c>
      <c r="C649" s="175" t="s">
        <v>820</v>
      </c>
      <c r="D649" s="177"/>
      <c r="E649" s="177"/>
      <c r="F649" s="177"/>
      <c r="G649" s="177"/>
      <c r="H649" s="178"/>
      <c r="I649" s="179"/>
      <c r="J649" s="180"/>
      <c r="K649" s="188"/>
    </row>
    <row r="650" ht="37.5" customHeight="1">
      <c r="B650" s="174" t="str">
        <f t="shared" si="7"/>
        <v>Unused</v>
      </c>
      <c r="C650" s="181" t="s">
        <v>821</v>
      </c>
      <c r="D650" s="183"/>
      <c r="E650" s="183"/>
      <c r="F650" s="183"/>
      <c r="G650" s="183"/>
      <c r="H650" s="184"/>
      <c r="I650" s="185"/>
      <c r="J650" s="180"/>
      <c r="K650" s="188"/>
    </row>
    <row r="651" ht="37.5" customHeight="1">
      <c r="B651" s="174" t="str">
        <f t="shared" si="7"/>
        <v>Unused</v>
      </c>
      <c r="C651" s="175" t="s">
        <v>822</v>
      </c>
      <c r="D651" s="177"/>
      <c r="E651" s="177"/>
      <c r="F651" s="177"/>
      <c r="G651" s="177"/>
      <c r="H651" s="178"/>
      <c r="I651" s="179"/>
      <c r="J651" s="180"/>
      <c r="K651" s="188"/>
    </row>
    <row r="652" ht="37.5" customHeight="1">
      <c r="B652" s="174" t="str">
        <f t="shared" si="7"/>
        <v>Unused</v>
      </c>
      <c r="C652" s="181" t="s">
        <v>823</v>
      </c>
      <c r="D652" s="183"/>
      <c r="E652" s="183"/>
      <c r="F652" s="183"/>
      <c r="G652" s="183"/>
      <c r="H652" s="184"/>
      <c r="I652" s="185"/>
      <c r="J652" s="180"/>
      <c r="K652" s="188"/>
    </row>
    <row r="653" ht="37.5" customHeight="1">
      <c r="B653" s="174" t="str">
        <f t="shared" si="7"/>
        <v>Unused</v>
      </c>
      <c r="C653" s="175" t="s">
        <v>824</v>
      </c>
      <c r="D653" s="177"/>
      <c r="E653" s="177"/>
      <c r="F653" s="177"/>
      <c r="G653" s="177"/>
      <c r="H653" s="178"/>
      <c r="I653" s="179"/>
      <c r="J653" s="180"/>
      <c r="K653" s="188"/>
    </row>
    <row r="654" ht="37.5" customHeight="1">
      <c r="B654" s="174" t="str">
        <f t="shared" si="7"/>
        <v>Unused</v>
      </c>
      <c r="C654" s="181" t="s">
        <v>825</v>
      </c>
      <c r="D654" s="183"/>
      <c r="E654" s="183"/>
      <c r="F654" s="183"/>
      <c r="G654" s="183"/>
      <c r="H654" s="184"/>
      <c r="I654" s="185"/>
      <c r="J654" s="180"/>
      <c r="K654" s="188"/>
    </row>
    <row r="655" ht="37.5" customHeight="1">
      <c r="B655" s="174" t="str">
        <f t="shared" si="7"/>
        <v>Unused</v>
      </c>
      <c r="C655" s="175" t="s">
        <v>826</v>
      </c>
      <c r="D655" s="177"/>
      <c r="E655" s="177"/>
      <c r="F655" s="177"/>
      <c r="G655" s="177"/>
      <c r="H655" s="178"/>
      <c r="I655" s="179"/>
      <c r="J655" s="180"/>
      <c r="K655" s="188"/>
    </row>
    <row r="656" ht="37.5" customHeight="1">
      <c r="B656" s="174" t="str">
        <f t="shared" si="7"/>
        <v>Unused</v>
      </c>
      <c r="C656" s="181" t="s">
        <v>827</v>
      </c>
      <c r="D656" s="183"/>
      <c r="E656" s="183"/>
      <c r="F656" s="183"/>
      <c r="G656" s="183"/>
      <c r="H656" s="184"/>
      <c r="I656" s="185"/>
      <c r="J656" s="180"/>
      <c r="K656" s="188"/>
    </row>
    <row r="657" ht="37.5" customHeight="1">
      <c r="B657" s="174" t="str">
        <f t="shared" si="7"/>
        <v>Unused</v>
      </c>
      <c r="C657" s="175" t="s">
        <v>828</v>
      </c>
      <c r="D657" s="177"/>
      <c r="E657" s="177"/>
      <c r="F657" s="177"/>
      <c r="G657" s="177"/>
      <c r="H657" s="178"/>
      <c r="I657" s="179"/>
      <c r="J657" s="180"/>
      <c r="K657" s="188"/>
    </row>
    <row r="658" ht="37.5" customHeight="1">
      <c r="B658" s="174" t="str">
        <f t="shared" si="7"/>
        <v>Unused</v>
      </c>
      <c r="C658" s="181" t="s">
        <v>829</v>
      </c>
      <c r="D658" s="183"/>
      <c r="E658" s="183"/>
      <c r="F658" s="183"/>
      <c r="G658" s="183"/>
      <c r="H658" s="184"/>
      <c r="I658" s="185"/>
      <c r="J658" s="180"/>
      <c r="K658" s="188"/>
    </row>
    <row r="659" ht="37.5" customHeight="1">
      <c r="B659" s="174" t="str">
        <f t="shared" si="7"/>
        <v>Unused</v>
      </c>
      <c r="C659" s="175" t="s">
        <v>830</v>
      </c>
      <c r="D659" s="177"/>
      <c r="E659" s="177"/>
      <c r="F659" s="177"/>
      <c r="G659" s="177"/>
      <c r="H659" s="178"/>
      <c r="I659" s="179"/>
      <c r="J659" s="180"/>
      <c r="K659" s="188"/>
    </row>
    <row r="660" ht="37.5" customHeight="1">
      <c r="B660" s="174" t="str">
        <f t="shared" si="7"/>
        <v>Unused</v>
      </c>
      <c r="C660" s="181" t="s">
        <v>831</v>
      </c>
      <c r="D660" s="183"/>
      <c r="E660" s="183"/>
      <c r="F660" s="183"/>
      <c r="G660" s="183"/>
      <c r="H660" s="184"/>
      <c r="I660" s="185"/>
      <c r="J660" s="180"/>
      <c r="K660" s="188"/>
    </row>
    <row r="661" ht="37.5" customHeight="1">
      <c r="B661" s="174" t="str">
        <f t="shared" si="7"/>
        <v>Unused</v>
      </c>
      <c r="C661" s="175" t="s">
        <v>832</v>
      </c>
      <c r="D661" s="177"/>
      <c r="E661" s="177"/>
      <c r="F661" s="177"/>
      <c r="G661" s="177"/>
      <c r="H661" s="178"/>
      <c r="I661" s="179"/>
      <c r="J661" s="180"/>
      <c r="K661" s="188"/>
    </row>
    <row r="662" ht="37.5" customHeight="1">
      <c r="B662" s="174" t="str">
        <f t="shared" si="7"/>
        <v>Unused</v>
      </c>
      <c r="C662" s="181" t="s">
        <v>833</v>
      </c>
      <c r="D662" s="183"/>
      <c r="E662" s="183"/>
      <c r="F662" s="183"/>
      <c r="G662" s="183"/>
      <c r="H662" s="184"/>
      <c r="I662" s="185"/>
      <c r="J662" s="180"/>
      <c r="K662" s="188"/>
    </row>
    <row r="663" ht="37.5" customHeight="1">
      <c r="B663" s="174" t="str">
        <f t="shared" si="7"/>
        <v>Unused</v>
      </c>
      <c r="C663" s="175" t="s">
        <v>834</v>
      </c>
      <c r="D663" s="177"/>
      <c r="E663" s="177"/>
      <c r="F663" s="177"/>
      <c r="G663" s="177"/>
      <c r="H663" s="178"/>
      <c r="I663" s="179"/>
      <c r="J663" s="180"/>
      <c r="K663" s="188"/>
    </row>
    <row r="664" ht="37.5" customHeight="1">
      <c r="B664" s="174" t="str">
        <f t="shared" si="7"/>
        <v>Unused</v>
      </c>
      <c r="C664" s="181" t="s">
        <v>835</v>
      </c>
      <c r="D664" s="183"/>
      <c r="E664" s="183"/>
      <c r="F664" s="183"/>
      <c r="G664" s="183"/>
      <c r="H664" s="184"/>
      <c r="I664" s="185"/>
      <c r="J664" s="180"/>
      <c r="K664" s="188"/>
    </row>
    <row r="665" ht="37.5" customHeight="1">
      <c r="B665" s="174" t="str">
        <f t="shared" si="7"/>
        <v>Unused</v>
      </c>
      <c r="C665" s="175" t="s">
        <v>836</v>
      </c>
      <c r="D665" s="177"/>
      <c r="E665" s="177"/>
      <c r="F665" s="177"/>
      <c r="G665" s="177"/>
      <c r="H665" s="178"/>
      <c r="I665" s="179"/>
      <c r="J665" s="180"/>
      <c r="K665" s="188"/>
    </row>
    <row r="666" ht="37.5" customHeight="1">
      <c r="B666" s="174" t="str">
        <f t="shared" si="7"/>
        <v>Unused</v>
      </c>
      <c r="C666" s="181" t="s">
        <v>837</v>
      </c>
      <c r="D666" s="183"/>
      <c r="E666" s="183"/>
      <c r="F666" s="183"/>
      <c r="G666" s="183"/>
      <c r="H666" s="184"/>
      <c r="I666" s="185"/>
      <c r="J666" s="180"/>
      <c r="K666" s="188"/>
    </row>
    <row r="667" ht="37.5" customHeight="1">
      <c r="B667" s="174" t="str">
        <f t="shared" si="7"/>
        <v>Unused</v>
      </c>
      <c r="C667" s="175" t="s">
        <v>838</v>
      </c>
      <c r="D667" s="177"/>
      <c r="E667" s="177"/>
      <c r="F667" s="177"/>
      <c r="G667" s="177"/>
      <c r="H667" s="178"/>
      <c r="I667" s="179"/>
      <c r="J667" s="180"/>
      <c r="K667" s="188"/>
    </row>
    <row r="668" ht="37.5" customHeight="1">
      <c r="B668" s="174" t="str">
        <f t="shared" si="7"/>
        <v>Unused</v>
      </c>
      <c r="C668" s="181" t="s">
        <v>839</v>
      </c>
      <c r="D668" s="183"/>
      <c r="E668" s="183"/>
      <c r="F668" s="183"/>
      <c r="G668" s="183"/>
      <c r="H668" s="184"/>
      <c r="I668" s="185"/>
      <c r="J668" s="180"/>
      <c r="K668" s="188"/>
    </row>
    <row r="669" ht="37.5" customHeight="1">
      <c r="B669" s="174" t="str">
        <f t="shared" si="7"/>
        <v>Unused</v>
      </c>
      <c r="C669" s="175" t="s">
        <v>840</v>
      </c>
      <c r="D669" s="177"/>
      <c r="E669" s="177"/>
      <c r="F669" s="177"/>
      <c r="G669" s="177"/>
      <c r="H669" s="178"/>
      <c r="I669" s="179"/>
      <c r="J669" s="180"/>
      <c r="K669" s="188"/>
    </row>
    <row r="670" ht="37.5" customHeight="1">
      <c r="B670" s="174" t="str">
        <f t="shared" si="7"/>
        <v>Unused</v>
      </c>
      <c r="C670" s="181" t="s">
        <v>841</v>
      </c>
      <c r="D670" s="183"/>
      <c r="E670" s="183"/>
      <c r="F670" s="183"/>
      <c r="G670" s="183"/>
      <c r="H670" s="184"/>
      <c r="I670" s="185"/>
      <c r="J670" s="180"/>
      <c r="K670" s="188"/>
    </row>
    <row r="671" ht="37.5" customHeight="1">
      <c r="B671" s="174" t="str">
        <f t="shared" si="7"/>
        <v>Unused</v>
      </c>
      <c r="C671" s="175" t="s">
        <v>842</v>
      </c>
      <c r="D671" s="177"/>
      <c r="E671" s="177"/>
      <c r="F671" s="177"/>
      <c r="G671" s="177"/>
      <c r="H671" s="178"/>
      <c r="I671" s="179"/>
      <c r="J671" s="180"/>
      <c r="K671" s="188"/>
    </row>
    <row r="672" ht="37.5" customHeight="1">
      <c r="B672" s="174" t="str">
        <f t="shared" si="7"/>
        <v>Unused</v>
      </c>
      <c r="C672" s="181" t="s">
        <v>843</v>
      </c>
      <c r="D672" s="183"/>
      <c r="E672" s="183"/>
      <c r="F672" s="183"/>
      <c r="G672" s="183"/>
      <c r="H672" s="184"/>
      <c r="I672" s="185"/>
      <c r="J672" s="180"/>
      <c r="K672" s="188"/>
    </row>
    <row r="673" ht="37.5" customHeight="1">
      <c r="B673" s="174" t="str">
        <f t="shared" si="7"/>
        <v>Unused</v>
      </c>
      <c r="C673" s="175" t="s">
        <v>844</v>
      </c>
      <c r="D673" s="177"/>
      <c r="E673" s="177"/>
      <c r="F673" s="177"/>
      <c r="G673" s="177"/>
      <c r="H673" s="178"/>
      <c r="I673" s="179"/>
      <c r="J673" s="180"/>
      <c r="K673" s="188"/>
    </row>
    <row r="674" ht="37.5" customHeight="1">
      <c r="B674" s="174" t="str">
        <f t="shared" si="7"/>
        <v>Unused</v>
      </c>
      <c r="C674" s="181" t="s">
        <v>845</v>
      </c>
      <c r="D674" s="183"/>
      <c r="E674" s="183"/>
      <c r="F674" s="183"/>
      <c r="G674" s="183"/>
      <c r="H674" s="184"/>
      <c r="I674" s="185"/>
      <c r="J674" s="180"/>
      <c r="K674" s="188"/>
    </row>
    <row r="675" ht="37.5" customHeight="1">
      <c r="B675" s="174" t="str">
        <f t="shared" si="7"/>
        <v>Unused</v>
      </c>
      <c r="C675" s="175" t="s">
        <v>846</v>
      </c>
      <c r="D675" s="177"/>
      <c r="E675" s="177"/>
      <c r="F675" s="177"/>
      <c r="G675" s="177"/>
      <c r="H675" s="178"/>
      <c r="I675" s="179"/>
      <c r="J675" s="180"/>
      <c r="K675" s="188"/>
    </row>
    <row r="676" ht="37.5" customHeight="1">
      <c r="B676" s="174" t="str">
        <f t="shared" si="7"/>
        <v>Unused</v>
      </c>
      <c r="C676" s="181" t="s">
        <v>847</v>
      </c>
      <c r="D676" s="183"/>
      <c r="E676" s="183"/>
      <c r="F676" s="183"/>
      <c r="G676" s="183"/>
      <c r="H676" s="184"/>
      <c r="I676" s="185"/>
      <c r="J676" s="180"/>
      <c r="K676" s="188"/>
    </row>
    <row r="677" ht="37.5" customHeight="1">
      <c r="B677" s="174" t="str">
        <f t="shared" si="7"/>
        <v>Unused</v>
      </c>
      <c r="C677" s="175" t="s">
        <v>848</v>
      </c>
      <c r="D677" s="177"/>
      <c r="E677" s="177"/>
      <c r="F677" s="177"/>
      <c r="G677" s="177"/>
      <c r="H677" s="178"/>
      <c r="I677" s="179"/>
      <c r="J677" s="180"/>
      <c r="K677" s="188"/>
    </row>
    <row r="678" ht="37.5" customHeight="1">
      <c r="B678" s="174" t="str">
        <f t="shared" si="7"/>
        <v>Unused</v>
      </c>
      <c r="C678" s="181" t="s">
        <v>849</v>
      </c>
      <c r="D678" s="183"/>
      <c r="E678" s="183"/>
      <c r="F678" s="183"/>
      <c r="G678" s="183"/>
      <c r="H678" s="184"/>
      <c r="I678" s="185"/>
      <c r="J678" s="180"/>
      <c r="K678" s="188"/>
    </row>
    <row r="679" ht="37.5" customHeight="1">
      <c r="B679" s="174" t="str">
        <f t="shared" si="7"/>
        <v>Unused</v>
      </c>
      <c r="C679" s="175" t="s">
        <v>850</v>
      </c>
      <c r="D679" s="177"/>
      <c r="E679" s="177"/>
      <c r="F679" s="177"/>
      <c r="G679" s="177"/>
      <c r="H679" s="178"/>
      <c r="I679" s="179"/>
      <c r="J679" s="180"/>
      <c r="K679" s="188"/>
    </row>
    <row r="680" ht="37.5" customHeight="1">
      <c r="B680" s="174" t="str">
        <f t="shared" si="7"/>
        <v>Unused</v>
      </c>
      <c r="C680" s="181" t="s">
        <v>851</v>
      </c>
      <c r="D680" s="183"/>
      <c r="E680" s="183"/>
      <c r="F680" s="183"/>
      <c r="G680" s="183"/>
      <c r="H680" s="184"/>
      <c r="I680" s="185"/>
      <c r="J680" s="180"/>
      <c r="K680" s="188"/>
    </row>
    <row r="681" ht="37.5" customHeight="1">
      <c r="B681" s="174" t="str">
        <f t="shared" si="7"/>
        <v>Unused</v>
      </c>
      <c r="C681" s="175" t="s">
        <v>852</v>
      </c>
      <c r="D681" s="177"/>
      <c r="E681" s="177"/>
      <c r="F681" s="177"/>
      <c r="G681" s="177"/>
      <c r="H681" s="178"/>
      <c r="I681" s="179"/>
      <c r="J681" s="180"/>
      <c r="K681" s="188"/>
    </row>
    <row r="682" ht="37.5" customHeight="1">
      <c r="B682" s="174" t="str">
        <f t="shared" si="7"/>
        <v>Unused</v>
      </c>
      <c r="C682" s="181" t="s">
        <v>853</v>
      </c>
      <c r="D682" s="183"/>
      <c r="E682" s="183"/>
      <c r="F682" s="183"/>
      <c r="G682" s="183"/>
      <c r="H682" s="184"/>
      <c r="I682" s="185"/>
      <c r="J682" s="180"/>
      <c r="K682" s="188"/>
    </row>
    <row r="683" ht="37.5" customHeight="1">
      <c r="B683" s="174" t="str">
        <f t="shared" si="7"/>
        <v>Unused</v>
      </c>
      <c r="C683" s="175" t="s">
        <v>854</v>
      </c>
      <c r="D683" s="177"/>
      <c r="E683" s="177"/>
      <c r="F683" s="177"/>
      <c r="G683" s="177"/>
      <c r="H683" s="178"/>
      <c r="I683" s="179"/>
      <c r="J683" s="180"/>
      <c r="K683" s="188"/>
    </row>
    <row r="684" ht="37.5" customHeight="1">
      <c r="B684" s="174" t="str">
        <f t="shared" si="7"/>
        <v>Unused</v>
      </c>
      <c r="C684" s="181" t="s">
        <v>855</v>
      </c>
      <c r="D684" s="183"/>
      <c r="E684" s="183"/>
      <c r="F684" s="183"/>
      <c r="G684" s="183"/>
      <c r="H684" s="184"/>
      <c r="I684" s="185"/>
      <c r="J684" s="180"/>
      <c r="K684" s="188"/>
    </row>
    <row r="685" ht="37.5" customHeight="1">
      <c r="B685" s="174" t="str">
        <f t="shared" si="7"/>
        <v>Unused</v>
      </c>
      <c r="C685" s="175" t="s">
        <v>856</v>
      </c>
      <c r="D685" s="177"/>
      <c r="E685" s="177"/>
      <c r="F685" s="177"/>
      <c r="G685" s="177"/>
      <c r="H685" s="178"/>
      <c r="I685" s="179"/>
      <c r="J685" s="180"/>
      <c r="K685" s="188"/>
    </row>
    <row r="686" ht="37.5" customHeight="1">
      <c r="B686" s="174" t="str">
        <f t="shared" si="7"/>
        <v>Unused</v>
      </c>
      <c r="C686" s="181" t="s">
        <v>857</v>
      </c>
      <c r="D686" s="183"/>
      <c r="E686" s="183"/>
      <c r="F686" s="183"/>
      <c r="G686" s="183"/>
      <c r="H686" s="184"/>
      <c r="I686" s="185"/>
      <c r="J686" s="180"/>
      <c r="K686" s="188"/>
    </row>
    <row r="687" ht="37.5" customHeight="1">
      <c r="B687" s="174" t="str">
        <f t="shared" si="7"/>
        <v>Unused</v>
      </c>
      <c r="C687" s="175" t="s">
        <v>858</v>
      </c>
      <c r="D687" s="177"/>
      <c r="E687" s="177"/>
      <c r="F687" s="177"/>
      <c r="G687" s="177"/>
      <c r="H687" s="178"/>
      <c r="I687" s="179"/>
      <c r="J687" s="180"/>
      <c r="K687" s="188"/>
    </row>
    <row r="688" ht="37.5" customHeight="1">
      <c r="B688" s="174" t="str">
        <f t="shared" si="7"/>
        <v>Unused</v>
      </c>
      <c r="C688" s="181" t="s">
        <v>859</v>
      </c>
      <c r="D688" s="183"/>
      <c r="E688" s="183"/>
      <c r="F688" s="183"/>
      <c r="G688" s="183"/>
      <c r="H688" s="184"/>
      <c r="I688" s="185"/>
      <c r="J688" s="180"/>
      <c r="K688" s="188"/>
    </row>
    <row r="689" ht="37.5" customHeight="1">
      <c r="B689" s="174" t="str">
        <f t="shared" si="7"/>
        <v>Unused</v>
      </c>
      <c r="C689" s="175" t="s">
        <v>860</v>
      </c>
      <c r="D689" s="177"/>
      <c r="E689" s="177"/>
      <c r="F689" s="177"/>
      <c r="G689" s="177"/>
      <c r="H689" s="178"/>
      <c r="I689" s="179"/>
      <c r="J689" s="180"/>
      <c r="K689" s="188"/>
    </row>
    <row r="690" ht="37.5" customHeight="1">
      <c r="B690" s="174" t="str">
        <f t="shared" si="7"/>
        <v>Unused</v>
      </c>
      <c r="C690" s="181" t="s">
        <v>861</v>
      </c>
      <c r="D690" s="183"/>
      <c r="E690" s="183"/>
      <c r="F690" s="183"/>
      <c r="G690" s="183"/>
      <c r="H690" s="184"/>
      <c r="I690" s="185"/>
      <c r="J690" s="180"/>
      <c r="K690" s="188"/>
    </row>
    <row r="691" ht="37.5" customHeight="1">
      <c r="B691" s="174" t="str">
        <f t="shared" si="7"/>
        <v>Unused</v>
      </c>
      <c r="C691" s="175" t="s">
        <v>862</v>
      </c>
      <c r="D691" s="177"/>
      <c r="E691" s="177"/>
      <c r="F691" s="177"/>
      <c r="G691" s="177"/>
      <c r="H691" s="178"/>
      <c r="I691" s="179"/>
      <c r="J691" s="180"/>
      <c r="K691" s="188"/>
    </row>
    <row r="692" ht="37.5" customHeight="1">
      <c r="B692" s="174" t="str">
        <f t="shared" si="7"/>
        <v>Unused</v>
      </c>
      <c r="C692" s="181" t="s">
        <v>863</v>
      </c>
      <c r="D692" s="183"/>
      <c r="E692" s="183"/>
      <c r="F692" s="183"/>
      <c r="G692" s="183"/>
      <c r="H692" s="184"/>
      <c r="I692" s="185"/>
      <c r="J692" s="180"/>
      <c r="K692" s="188"/>
    </row>
    <row r="693" ht="37.5" customHeight="1">
      <c r="B693" s="174" t="str">
        <f t="shared" si="7"/>
        <v>Unused</v>
      </c>
      <c r="C693" s="175" t="s">
        <v>864</v>
      </c>
      <c r="D693" s="177"/>
      <c r="E693" s="177"/>
      <c r="F693" s="177"/>
      <c r="G693" s="177"/>
      <c r="H693" s="178"/>
      <c r="I693" s="179"/>
      <c r="J693" s="180"/>
      <c r="K693" s="188"/>
    </row>
    <row r="694" ht="37.5" customHeight="1">
      <c r="B694" s="174" t="str">
        <f t="shared" si="7"/>
        <v>Unused</v>
      </c>
      <c r="C694" s="181" t="s">
        <v>865</v>
      </c>
      <c r="D694" s="183"/>
      <c r="E694" s="183"/>
      <c r="F694" s="183"/>
      <c r="G694" s="183"/>
      <c r="H694" s="184"/>
      <c r="I694" s="185"/>
      <c r="J694" s="180"/>
      <c r="K694" s="188"/>
    </row>
    <row r="695" ht="37.5" customHeight="1">
      <c r="B695" s="174" t="str">
        <f t="shared" si="7"/>
        <v>Unused</v>
      </c>
      <c r="C695" s="175" t="s">
        <v>866</v>
      </c>
      <c r="D695" s="177"/>
      <c r="E695" s="177"/>
      <c r="F695" s="177"/>
      <c r="G695" s="177"/>
      <c r="H695" s="178"/>
      <c r="I695" s="179"/>
      <c r="J695" s="180"/>
      <c r="K695" s="188"/>
    </row>
    <row r="696" ht="37.5" customHeight="1">
      <c r="B696" s="174" t="str">
        <f t="shared" si="7"/>
        <v>Unused</v>
      </c>
      <c r="C696" s="181" t="s">
        <v>867</v>
      </c>
      <c r="D696" s="183"/>
      <c r="E696" s="183"/>
      <c r="F696" s="183"/>
      <c r="G696" s="183"/>
      <c r="H696" s="184"/>
      <c r="I696" s="185"/>
      <c r="J696" s="180"/>
      <c r="K696" s="188"/>
    </row>
    <row r="697" ht="37.5" customHeight="1">
      <c r="B697" s="174" t="str">
        <f t="shared" si="7"/>
        <v>Unused</v>
      </c>
      <c r="C697" s="175" t="s">
        <v>868</v>
      </c>
      <c r="D697" s="177"/>
      <c r="E697" s="177"/>
      <c r="F697" s="177"/>
      <c r="G697" s="177"/>
      <c r="H697" s="178"/>
      <c r="I697" s="179"/>
      <c r="J697" s="180"/>
      <c r="K697" s="188"/>
    </row>
    <row r="698" ht="37.5" customHeight="1">
      <c r="B698" s="174" t="str">
        <f t="shared" si="7"/>
        <v>Unused</v>
      </c>
      <c r="C698" s="181" t="s">
        <v>869</v>
      </c>
      <c r="D698" s="183"/>
      <c r="E698" s="183"/>
      <c r="F698" s="183"/>
      <c r="G698" s="183"/>
      <c r="H698" s="184"/>
      <c r="I698" s="185"/>
      <c r="J698" s="180"/>
      <c r="K698" s="188"/>
    </row>
    <row r="699" ht="37.5" customHeight="1">
      <c r="B699" s="174" t="str">
        <f t="shared" si="7"/>
        <v>Unused</v>
      </c>
      <c r="C699" s="175" t="s">
        <v>870</v>
      </c>
      <c r="D699" s="177"/>
      <c r="E699" s="177"/>
      <c r="F699" s="177"/>
      <c r="G699" s="177"/>
      <c r="H699" s="178"/>
      <c r="I699" s="179"/>
      <c r="J699" s="180"/>
      <c r="K699" s="188"/>
    </row>
    <row r="700" ht="37.5" customHeight="1">
      <c r="B700" s="174" t="str">
        <f t="shared" si="7"/>
        <v>Unused</v>
      </c>
      <c r="C700" s="181" t="s">
        <v>871</v>
      </c>
      <c r="D700" s="183"/>
      <c r="E700" s="183"/>
      <c r="F700" s="183"/>
      <c r="G700" s="183"/>
      <c r="H700" s="184"/>
      <c r="I700" s="185"/>
      <c r="J700" s="180"/>
      <c r="K700" s="188"/>
    </row>
    <row r="701" ht="37.5" customHeight="1">
      <c r="B701" s="174" t="str">
        <f t="shared" si="7"/>
        <v>Unused</v>
      </c>
      <c r="C701" s="175" t="s">
        <v>872</v>
      </c>
      <c r="D701" s="177"/>
      <c r="E701" s="177"/>
      <c r="F701" s="177"/>
      <c r="G701" s="177"/>
      <c r="H701" s="178"/>
      <c r="I701" s="179"/>
      <c r="J701" s="180"/>
      <c r="K701" s="188"/>
    </row>
    <row r="702" ht="37.5" customHeight="1">
      <c r="B702" s="174" t="str">
        <f t="shared" si="7"/>
        <v>Unused</v>
      </c>
      <c r="C702" s="181" t="s">
        <v>873</v>
      </c>
      <c r="D702" s="183"/>
      <c r="E702" s="183"/>
      <c r="F702" s="183"/>
      <c r="G702" s="183"/>
      <c r="H702" s="184"/>
      <c r="I702" s="185"/>
      <c r="J702" s="180"/>
      <c r="K702" s="188"/>
    </row>
    <row r="703" ht="37.5" customHeight="1">
      <c r="B703" s="174" t="str">
        <f t="shared" si="7"/>
        <v>Unused</v>
      </c>
      <c r="C703" s="175" t="s">
        <v>874</v>
      </c>
      <c r="D703" s="177"/>
      <c r="E703" s="177"/>
      <c r="F703" s="177"/>
      <c r="G703" s="177"/>
      <c r="H703" s="178"/>
      <c r="I703" s="179"/>
      <c r="J703" s="180"/>
      <c r="K703" s="188"/>
    </row>
    <row r="704" ht="37.5" customHeight="1">
      <c r="B704" s="174" t="str">
        <f t="shared" si="7"/>
        <v>Unused</v>
      </c>
      <c r="C704" s="181" t="s">
        <v>875</v>
      </c>
      <c r="D704" s="183"/>
      <c r="E704" s="183"/>
      <c r="F704" s="183"/>
      <c r="G704" s="183"/>
      <c r="H704" s="184"/>
      <c r="I704" s="185"/>
      <c r="J704" s="180"/>
      <c r="K704" s="188"/>
    </row>
    <row r="705" ht="37.5" customHeight="1">
      <c r="B705" s="174" t="str">
        <f t="shared" si="7"/>
        <v>Unused</v>
      </c>
      <c r="C705" s="175" t="s">
        <v>876</v>
      </c>
      <c r="D705" s="177"/>
      <c r="E705" s="177"/>
      <c r="F705" s="177"/>
      <c r="G705" s="177"/>
      <c r="H705" s="178"/>
      <c r="I705" s="179"/>
      <c r="J705" s="180"/>
      <c r="K705" s="188"/>
    </row>
    <row r="706" ht="37.5" customHeight="1">
      <c r="B706" s="174" t="str">
        <f t="shared" si="7"/>
        <v>Unused</v>
      </c>
      <c r="C706" s="181" t="s">
        <v>877</v>
      </c>
      <c r="D706" s="183"/>
      <c r="E706" s="183"/>
      <c r="F706" s="183"/>
      <c r="G706" s="183"/>
      <c r="H706" s="184"/>
      <c r="I706" s="185"/>
      <c r="J706" s="180"/>
      <c r="K706" s="188"/>
    </row>
    <row r="707" ht="37.5" customHeight="1">
      <c r="B707" s="174" t="str">
        <f t="shared" si="7"/>
        <v>Unused</v>
      </c>
      <c r="C707" s="175" t="s">
        <v>878</v>
      </c>
      <c r="D707" s="177"/>
      <c r="E707" s="177"/>
      <c r="F707" s="177"/>
      <c r="G707" s="177"/>
      <c r="H707" s="178"/>
      <c r="I707" s="179"/>
      <c r="J707" s="180"/>
      <c r="K707" s="188"/>
    </row>
    <row r="708" ht="37.5" customHeight="1">
      <c r="B708" s="174" t="str">
        <f t="shared" si="7"/>
        <v>Unused</v>
      </c>
      <c r="C708" s="181" t="s">
        <v>879</v>
      </c>
      <c r="D708" s="183"/>
      <c r="E708" s="183"/>
      <c r="F708" s="183"/>
      <c r="G708" s="183"/>
      <c r="H708" s="184"/>
      <c r="I708" s="185"/>
      <c r="J708" s="180"/>
      <c r="K708" s="188"/>
    </row>
    <row r="709" ht="37.5" customHeight="1">
      <c r="B709" s="174" t="str">
        <f t="shared" si="7"/>
        <v>Unused</v>
      </c>
      <c r="C709" s="175" t="s">
        <v>880</v>
      </c>
      <c r="D709" s="177"/>
      <c r="E709" s="177"/>
      <c r="F709" s="177"/>
      <c r="G709" s="177"/>
      <c r="H709" s="178"/>
      <c r="I709" s="179"/>
      <c r="J709" s="180"/>
      <c r="K709" s="188"/>
    </row>
    <row r="710" ht="37.5" customHeight="1">
      <c r="B710" s="174" t="str">
        <f t="shared" si="7"/>
        <v>Unused</v>
      </c>
      <c r="C710" s="181" t="s">
        <v>881</v>
      </c>
      <c r="D710" s="183"/>
      <c r="E710" s="183"/>
      <c r="F710" s="183"/>
      <c r="G710" s="183"/>
      <c r="H710" s="184"/>
      <c r="I710" s="185"/>
      <c r="J710" s="180"/>
      <c r="K710" s="188"/>
    </row>
    <row r="711" ht="37.5" customHeight="1">
      <c r="B711" s="174" t="str">
        <f t="shared" si="7"/>
        <v>Unused</v>
      </c>
      <c r="C711" s="175" t="s">
        <v>882</v>
      </c>
      <c r="D711" s="177"/>
      <c r="E711" s="177"/>
      <c r="F711" s="177"/>
      <c r="G711" s="177"/>
      <c r="H711" s="178"/>
      <c r="I711" s="179"/>
      <c r="J711" s="180"/>
      <c r="K711" s="188"/>
    </row>
    <row r="712" ht="37.5" customHeight="1">
      <c r="B712" s="174" t="str">
        <f t="shared" si="7"/>
        <v>Unused</v>
      </c>
      <c r="C712" s="181" t="s">
        <v>883</v>
      </c>
      <c r="D712" s="183"/>
      <c r="E712" s="183"/>
      <c r="F712" s="183"/>
      <c r="G712" s="183"/>
      <c r="H712" s="184"/>
      <c r="I712" s="185"/>
      <c r="J712" s="180"/>
      <c r="K712" s="188"/>
    </row>
    <row r="713" ht="37.5" customHeight="1">
      <c r="B713" s="174" t="str">
        <f t="shared" si="7"/>
        <v>Unused</v>
      </c>
      <c r="C713" s="175" t="s">
        <v>884</v>
      </c>
      <c r="D713" s="177"/>
      <c r="E713" s="177"/>
      <c r="F713" s="177"/>
      <c r="G713" s="177"/>
      <c r="H713" s="178"/>
      <c r="I713" s="179"/>
      <c r="J713" s="180"/>
      <c r="K713" s="188"/>
    </row>
    <row r="714" ht="37.5" customHeight="1">
      <c r="B714" s="174" t="str">
        <f t="shared" si="7"/>
        <v>Unused</v>
      </c>
      <c r="C714" s="181" t="s">
        <v>885</v>
      </c>
      <c r="D714" s="183"/>
      <c r="E714" s="183"/>
      <c r="F714" s="183"/>
      <c r="G714" s="183"/>
      <c r="H714" s="184"/>
      <c r="I714" s="185"/>
      <c r="J714" s="180"/>
      <c r="K714" s="188"/>
    </row>
    <row r="715" ht="37.5" customHeight="1">
      <c r="B715" s="174" t="str">
        <f t="shared" si="7"/>
        <v>Unused</v>
      </c>
      <c r="C715" s="175" t="s">
        <v>886</v>
      </c>
      <c r="D715" s="177"/>
      <c r="E715" s="177"/>
      <c r="F715" s="177"/>
      <c r="G715" s="177"/>
      <c r="H715" s="178"/>
      <c r="I715" s="179"/>
      <c r="J715" s="180"/>
      <c r="K715" s="188"/>
    </row>
    <row r="716" ht="37.5" customHeight="1">
      <c r="B716" s="174" t="str">
        <f t="shared" si="7"/>
        <v>Unused</v>
      </c>
      <c r="C716" s="181" t="s">
        <v>887</v>
      </c>
      <c r="D716" s="183"/>
      <c r="E716" s="183"/>
      <c r="F716" s="183"/>
      <c r="G716" s="183"/>
      <c r="H716" s="184"/>
      <c r="I716" s="185"/>
      <c r="J716" s="180"/>
      <c r="K716" s="188"/>
    </row>
    <row r="717" ht="37.5" customHeight="1">
      <c r="B717" s="174" t="str">
        <f t="shared" si="7"/>
        <v>Unused</v>
      </c>
      <c r="C717" s="175" t="s">
        <v>888</v>
      </c>
      <c r="D717" s="177"/>
      <c r="E717" s="177"/>
      <c r="F717" s="177"/>
      <c r="G717" s="177"/>
      <c r="H717" s="178"/>
      <c r="I717" s="179"/>
      <c r="J717" s="180"/>
      <c r="K717" s="188"/>
    </row>
    <row r="718" ht="37.5" customHeight="1">
      <c r="B718" s="174" t="str">
        <f t="shared" si="7"/>
        <v>Unused</v>
      </c>
      <c r="C718" s="181" t="s">
        <v>889</v>
      </c>
      <c r="D718" s="183"/>
      <c r="E718" s="183"/>
      <c r="F718" s="183"/>
      <c r="G718" s="183"/>
      <c r="H718" s="184"/>
      <c r="I718" s="185"/>
      <c r="J718" s="180"/>
      <c r="K718" s="188"/>
    </row>
    <row r="719" ht="37.5" customHeight="1">
      <c r="B719" s="174" t="str">
        <f t="shared" si="7"/>
        <v>Unused</v>
      </c>
      <c r="C719" s="175" t="s">
        <v>890</v>
      </c>
      <c r="D719" s="177"/>
      <c r="E719" s="177"/>
      <c r="F719" s="177"/>
      <c r="G719" s="177"/>
      <c r="H719" s="178"/>
      <c r="I719" s="179"/>
      <c r="J719" s="180"/>
      <c r="K719" s="188"/>
    </row>
    <row r="720" ht="37.5" customHeight="1">
      <c r="B720" s="174" t="str">
        <f t="shared" si="7"/>
        <v>Unused</v>
      </c>
      <c r="C720" s="181" t="s">
        <v>891</v>
      </c>
      <c r="D720" s="183"/>
      <c r="E720" s="183"/>
      <c r="F720" s="183"/>
      <c r="G720" s="183"/>
      <c r="H720" s="184"/>
      <c r="I720" s="185"/>
      <c r="J720" s="180"/>
      <c r="K720" s="188"/>
    </row>
    <row r="721" ht="37.5" customHeight="1">
      <c r="B721" s="174" t="str">
        <f t="shared" si="7"/>
        <v>Unused</v>
      </c>
      <c r="C721" s="175" t="s">
        <v>892</v>
      </c>
      <c r="D721" s="177"/>
      <c r="E721" s="177"/>
      <c r="F721" s="177"/>
      <c r="G721" s="177"/>
      <c r="H721" s="178"/>
      <c r="I721" s="179"/>
      <c r="J721" s="180"/>
      <c r="K721" s="188"/>
    </row>
    <row r="722" ht="37.5" customHeight="1">
      <c r="B722" s="174" t="str">
        <f t="shared" si="7"/>
        <v>Unused</v>
      </c>
      <c r="C722" s="181" t="s">
        <v>893</v>
      </c>
      <c r="D722" s="183"/>
      <c r="E722" s="183"/>
      <c r="F722" s="183"/>
      <c r="G722" s="183"/>
      <c r="H722" s="184"/>
      <c r="I722" s="185"/>
      <c r="J722" s="180"/>
      <c r="K722" s="188"/>
    </row>
    <row r="723" ht="37.5" customHeight="1">
      <c r="B723" s="174" t="str">
        <f t="shared" si="7"/>
        <v>Unused</v>
      </c>
      <c r="C723" s="175" t="s">
        <v>894</v>
      </c>
      <c r="D723" s="177"/>
      <c r="E723" s="177"/>
      <c r="F723" s="177"/>
      <c r="G723" s="177"/>
      <c r="H723" s="178"/>
      <c r="I723" s="179"/>
      <c r="J723" s="180"/>
      <c r="K723" s="188"/>
    </row>
    <row r="724" ht="37.5" customHeight="1">
      <c r="B724" s="174" t="str">
        <f t="shared" si="7"/>
        <v>Unused</v>
      </c>
      <c r="C724" s="181" t="s">
        <v>895</v>
      </c>
      <c r="D724" s="183"/>
      <c r="E724" s="183"/>
      <c r="F724" s="183"/>
      <c r="G724" s="183"/>
      <c r="H724" s="184"/>
      <c r="I724" s="185"/>
      <c r="J724" s="180"/>
      <c r="K724" s="188"/>
    </row>
    <row r="725" ht="37.5" customHeight="1">
      <c r="B725" s="174" t="str">
        <f t="shared" si="7"/>
        <v>Unused</v>
      </c>
      <c r="C725" s="175" t="s">
        <v>896</v>
      </c>
      <c r="D725" s="177"/>
      <c r="E725" s="177"/>
      <c r="F725" s="177"/>
      <c r="G725" s="177"/>
      <c r="H725" s="178"/>
      <c r="I725" s="179"/>
      <c r="J725" s="180"/>
      <c r="K725" s="188"/>
    </row>
    <row r="726" ht="37.5" customHeight="1">
      <c r="B726" s="174" t="str">
        <f t="shared" si="7"/>
        <v>Unused</v>
      </c>
      <c r="C726" s="181" t="s">
        <v>897</v>
      </c>
      <c r="D726" s="183"/>
      <c r="E726" s="183"/>
      <c r="F726" s="183"/>
      <c r="G726" s="183"/>
      <c r="H726" s="184"/>
      <c r="I726" s="185"/>
      <c r="J726" s="180"/>
      <c r="K726" s="188"/>
    </row>
    <row r="727" ht="37.5" customHeight="1">
      <c r="B727" s="174" t="str">
        <f t="shared" si="7"/>
        <v>Unused</v>
      </c>
      <c r="C727" s="175" t="s">
        <v>898</v>
      </c>
      <c r="D727" s="177"/>
      <c r="E727" s="177"/>
      <c r="F727" s="177"/>
      <c r="G727" s="177"/>
      <c r="H727" s="178"/>
      <c r="I727" s="179"/>
      <c r="J727" s="180"/>
      <c r="K727" s="188"/>
    </row>
    <row r="728" ht="37.5" customHeight="1">
      <c r="B728" s="174" t="str">
        <f t="shared" si="7"/>
        <v>Unused</v>
      </c>
      <c r="C728" s="181" t="s">
        <v>899</v>
      </c>
      <c r="D728" s="183"/>
      <c r="E728" s="183"/>
      <c r="F728" s="183"/>
      <c r="G728" s="183"/>
      <c r="H728" s="184"/>
      <c r="I728" s="185"/>
      <c r="J728" s="180"/>
      <c r="K728" s="188"/>
    </row>
    <row r="729" ht="37.5" customHeight="1">
      <c r="B729" s="174" t="str">
        <f t="shared" si="7"/>
        <v>Unused</v>
      </c>
      <c r="C729" s="175" t="s">
        <v>900</v>
      </c>
      <c r="D729" s="177"/>
      <c r="E729" s="177"/>
      <c r="F729" s="177"/>
      <c r="G729" s="177"/>
      <c r="H729" s="178"/>
      <c r="I729" s="179"/>
      <c r="J729" s="180"/>
      <c r="K729" s="188"/>
    </row>
    <row r="730" ht="37.5" customHeight="1">
      <c r="B730" s="174" t="str">
        <f t="shared" si="7"/>
        <v>Unused</v>
      </c>
      <c r="C730" s="181" t="s">
        <v>901</v>
      </c>
      <c r="D730" s="183"/>
      <c r="E730" s="183"/>
      <c r="F730" s="183"/>
      <c r="G730" s="183"/>
      <c r="H730" s="184"/>
      <c r="I730" s="185"/>
      <c r="J730" s="180"/>
      <c r="K730" s="188"/>
    </row>
    <row r="731" ht="37.5" customHeight="1">
      <c r="B731" s="174" t="str">
        <f t="shared" si="7"/>
        <v>Unused</v>
      </c>
      <c r="C731" s="175" t="s">
        <v>902</v>
      </c>
      <c r="D731" s="177"/>
      <c r="E731" s="177"/>
      <c r="F731" s="177"/>
      <c r="G731" s="177"/>
      <c r="H731" s="178"/>
      <c r="I731" s="179"/>
      <c r="J731" s="180"/>
      <c r="K731" s="188"/>
    </row>
    <row r="732" ht="37.5" customHeight="1">
      <c r="B732" s="174" t="str">
        <f t="shared" si="7"/>
        <v>Unused</v>
      </c>
      <c r="C732" s="181" t="s">
        <v>903</v>
      </c>
      <c r="D732" s="183"/>
      <c r="E732" s="183"/>
      <c r="F732" s="183"/>
      <c r="G732" s="183"/>
      <c r="H732" s="184"/>
      <c r="I732" s="185"/>
      <c r="J732" s="180"/>
      <c r="K732" s="188"/>
    </row>
    <row r="733" ht="37.5" customHeight="1">
      <c r="B733" s="174" t="str">
        <f t="shared" si="7"/>
        <v>Unused</v>
      </c>
      <c r="C733" s="175" t="s">
        <v>904</v>
      </c>
      <c r="D733" s="177"/>
      <c r="E733" s="177"/>
      <c r="F733" s="177"/>
      <c r="G733" s="177"/>
      <c r="H733" s="178"/>
      <c r="I733" s="179"/>
      <c r="J733" s="180"/>
      <c r="K733" s="188"/>
    </row>
    <row r="734" ht="37.5" customHeight="1">
      <c r="B734" s="174" t="str">
        <f t="shared" si="7"/>
        <v>Unused</v>
      </c>
      <c r="C734" s="181" t="s">
        <v>905</v>
      </c>
      <c r="D734" s="183"/>
      <c r="E734" s="183"/>
      <c r="F734" s="183"/>
      <c r="G734" s="183"/>
      <c r="H734" s="184"/>
      <c r="I734" s="185"/>
      <c r="J734" s="180"/>
      <c r="K734" s="188"/>
    </row>
    <row r="735" ht="37.5" customHeight="1">
      <c r="B735" s="174" t="str">
        <f t="shared" si="7"/>
        <v>Unused</v>
      </c>
      <c r="C735" s="175" t="s">
        <v>906</v>
      </c>
      <c r="D735" s="177"/>
      <c r="E735" s="177"/>
      <c r="F735" s="177"/>
      <c r="G735" s="177"/>
      <c r="H735" s="178"/>
      <c r="I735" s="179"/>
      <c r="J735" s="180"/>
      <c r="K735" s="188"/>
    </row>
    <row r="736" ht="37.5" customHeight="1">
      <c r="B736" s="174" t="str">
        <f t="shared" si="7"/>
        <v>Unused</v>
      </c>
      <c r="C736" s="181" t="s">
        <v>907</v>
      </c>
      <c r="D736" s="183"/>
      <c r="E736" s="183"/>
      <c r="F736" s="183"/>
      <c r="G736" s="183"/>
      <c r="H736" s="184"/>
      <c r="I736" s="185"/>
      <c r="J736" s="180"/>
      <c r="K736" s="188"/>
    </row>
    <row r="737" ht="37.5" customHeight="1">
      <c r="B737" s="174" t="str">
        <f t="shared" si="7"/>
        <v>Unused</v>
      </c>
      <c r="C737" s="175" t="s">
        <v>908</v>
      </c>
      <c r="D737" s="177"/>
      <c r="E737" s="177"/>
      <c r="F737" s="177"/>
      <c r="G737" s="177"/>
      <c r="H737" s="178"/>
      <c r="I737" s="179"/>
      <c r="J737" s="180"/>
      <c r="K737" s="188"/>
    </row>
    <row r="738" ht="37.5" customHeight="1">
      <c r="B738" s="174" t="str">
        <f t="shared" si="7"/>
        <v>Unused</v>
      </c>
      <c r="C738" s="181" t="s">
        <v>909</v>
      </c>
      <c r="D738" s="183"/>
      <c r="E738" s="183"/>
      <c r="F738" s="183"/>
      <c r="G738" s="183"/>
      <c r="H738" s="184"/>
      <c r="I738" s="185"/>
      <c r="J738" s="180"/>
      <c r="K738" s="188"/>
    </row>
    <row r="739" ht="37.5" customHeight="1">
      <c r="B739" s="174" t="str">
        <f t="shared" si="7"/>
        <v>Unused</v>
      </c>
      <c r="C739" s="175" t="s">
        <v>910</v>
      </c>
      <c r="D739" s="177"/>
      <c r="E739" s="177"/>
      <c r="F739" s="177"/>
      <c r="G739" s="177"/>
      <c r="H739" s="178"/>
      <c r="I739" s="179"/>
      <c r="J739" s="180"/>
      <c r="K739" s="188"/>
    </row>
    <row r="740" ht="37.5" customHeight="1">
      <c r="B740" s="174" t="str">
        <f t="shared" si="7"/>
        <v>Unused</v>
      </c>
      <c r="C740" s="181" t="s">
        <v>911</v>
      </c>
      <c r="D740" s="183"/>
      <c r="E740" s="183"/>
      <c r="F740" s="183"/>
      <c r="G740" s="183"/>
      <c r="H740" s="184"/>
      <c r="I740" s="185"/>
      <c r="J740" s="180"/>
      <c r="K740" s="188"/>
    </row>
    <row r="741" ht="37.5" customHeight="1">
      <c r="B741" s="174" t="str">
        <f t="shared" si="7"/>
        <v>Unused</v>
      </c>
      <c r="C741" s="175" t="s">
        <v>912</v>
      </c>
      <c r="D741" s="177"/>
      <c r="E741" s="177"/>
      <c r="F741" s="177"/>
      <c r="G741" s="177"/>
      <c r="H741" s="178"/>
      <c r="I741" s="179"/>
      <c r="J741" s="180"/>
      <c r="K741" s="188"/>
    </row>
    <row r="742" ht="37.5" customHeight="1">
      <c r="B742" s="174" t="str">
        <f t="shared" si="7"/>
        <v>Unused</v>
      </c>
      <c r="C742" s="181" t="s">
        <v>913</v>
      </c>
      <c r="D742" s="183"/>
      <c r="E742" s="183"/>
      <c r="F742" s="183"/>
      <c r="G742" s="183"/>
      <c r="H742" s="184"/>
      <c r="I742" s="185"/>
      <c r="J742" s="180"/>
      <c r="K742" s="188"/>
    </row>
    <row r="743" ht="37.5" customHeight="1">
      <c r="B743" s="174" t="str">
        <f t="shared" si="7"/>
        <v>Unused</v>
      </c>
      <c r="C743" s="175" t="s">
        <v>914</v>
      </c>
      <c r="D743" s="177"/>
      <c r="E743" s="177"/>
      <c r="F743" s="177"/>
      <c r="G743" s="177"/>
      <c r="H743" s="178"/>
      <c r="I743" s="179"/>
      <c r="J743" s="180"/>
      <c r="K743" s="188"/>
    </row>
    <row r="744" ht="37.5" customHeight="1">
      <c r="B744" s="174" t="str">
        <f t="shared" si="7"/>
        <v>Unused</v>
      </c>
      <c r="C744" s="181" t="s">
        <v>915</v>
      </c>
      <c r="D744" s="183"/>
      <c r="E744" s="183"/>
      <c r="F744" s="183"/>
      <c r="G744" s="183"/>
      <c r="H744" s="184"/>
      <c r="I744" s="185"/>
      <c r="J744" s="180"/>
      <c r="K744" s="188"/>
    </row>
    <row r="745" ht="37.5" customHeight="1">
      <c r="B745" s="174" t="str">
        <f t="shared" si="7"/>
        <v>Unused</v>
      </c>
      <c r="C745" s="175" t="s">
        <v>916</v>
      </c>
      <c r="D745" s="177"/>
      <c r="E745" s="177"/>
      <c r="F745" s="177"/>
      <c r="G745" s="177"/>
      <c r="H745" s="178"/>
      <c r="I745" s="179"/>
      <c r="J745" s="180"/>
      <c r="K745" s="188"/>
    </row>
    <row r="746" ht="37.5" customHeight="1">
      <c r="B746" s="174" t="str">
        <f t="shared" si="7"/>
        <v>Unused</v>
      </c>
      <c r="C746" s="181" t="s">
        <v>917</v>
      </c>
      <c r="D746" s="183"/>
      <c r="E746" s="183"/>
      <c r="F746" s="183"/>
      <c r="G746" s="183"/>
      <c r="H746" s="184"/>
      <c r="I746" s="185"/>
      <c r="J746" s="180"/>
      <c r="K746" s="188"/>
    </row>
    <row r="747" ht="37.5" customHeight="1">
      <c r="B747" s="174" t="str">
        <f t="shared" si="7"/>
        <v>Unused</v>
      </c>
      <c r="C747" s="175" t="s">
        <v>918</v>
      </c>
      <c r="D747" s="177"/>
      <c r="E747" s="177"/>
      <c r="F747" s="177"/>
      <c r="G747" s="177"/>
      <c r="H747" s="178"/>
      <c r="I747" s="179"/>
      <c r="J747" s="180"/>
      <c r="K747" s="188"/>
    </row>
    <row r="748" ht="37.5" customHeight="1">
      <c r="B748" s="174" t="str">
        <f t="shared" si="7"/>
        <v>Unused</v>
      </c>
      <c r="C748" s="181" t="s">
        <v>919</v>
      </c>
      <c r="D748" s="183"/>
      <c r="E748" s="183"/>
      <c r="F748" s="183"/>
      <c r="G748" s="183"/>
      <c r="H748" s="184"/>
      <c r="I748" s="185"/>
      <c r="J748" s="180"/>
      <c r="K748" s="188"/>
    </row>
    <row r="749" ht="37.5" customHeight="1">
      <c r="B749" s="174" t="str">
        <f t="shared" si="7"/>
        <v>Unused</v>
      </c>
      <c r="C749" s="175" t="s">
        <v>920</v>
      </c>
      <c r="D749" s="177"/>
      <c r="E749" s="177"/>
      <c r="F749" s="177"/>
      <c r="G749" s="177"/>
      <c r="H749" s="178"/>
      <c r="I749" s="179"/>
      <c r="J749" s="180"/>
      <c r="K749" s="188"/>
    </row>
    <row r="750" ht="37.5" customHeight="1">
      <c r="B750" s="174" t="str">
        <f t="shared" si="7"/>
        <v>Unused</v>
      </c>
      <c r="C750" s="181" t="s">
        <v>921</v>
      </c>
      <c r="D750" s="183"/>
      <c r="E750" s="183"/>
      <c r="F750" s="183"/>
      <c r="G750" s="183"/>
      <c r="H750" s="184"/>
      <c r="I750" s="185"/>
      <c r="J750" s="180"/>
      <c r="K750" s="188"/>
    </row>
    <row r="751" ht="37.5" customHeight="1">
      <c r="B751" s="174" t="str">
        <f t="shared" si="7"/>
        <v>Unused</v>
      </c>
      <c r="C751" s="175" t="s">
        <v>922</v>
      </c>
      <c r="D751" s="177"/>
      <c r="E751" s="177"/>
      <c r="F751" s="177"/>
      <c r="G751" s="177"/>
      <c r="H751" s="178"/>
      <c r="I751" s="179"/>
      <c r="J751" s="180"/>
      <c r="K751" s="188"/>
    </row>
    <row r="752" ht="37.5" customHeight="1">
      <c r="B752" s="174" t="str">
        <f t="shared" si="7"/>
        <v>Unused</v>
      </c>
      <c r="C752" s="181" t="s">
        <v>923</v>
      </c>
      <c r="D752" s="183"/>
      <c r="E752" s="183"/>
      <c r="F752" s="183"/>
      <c r="G752" s="183"/>
      <c r="H752" s="184"/>
      <c r="I752" s="185"/>
      <c r="J752" s="180"/>
      <c r="K752" s="188"/>
    </row>
    <row r="753" ht="37.5" customHeight="1">
      <c r="B753" s="174" t="str">
        <f t="shared" si="7"/>
        <v>Unused</v>
      </c>
      <c r="C753" s="175" t="s">
        <v>924</v>
      </c>
      <c r="D753" s="177"/>
      <c r="E753" s="177"/>
      <c r="F753" s="177"/>
      <c r="G753" s="177"/>
      <c r="H753" s="178"/>
      <c r="I753" s="179"/>
      <c r="J753" s="180"/>
      <c r="K753" s="188"/>
    </row>
    <row r="754" ht="37.5" customHeight="1">
      <c r="B754" s="174" t="str">
        <f t="shared" si="7"/>
        <v>Unused</v>
      </c>
      <c r="C754" s="181" t="s">
        <v>925</v>
      </c>
      <c r="D754" s="183"/>
      <c r="E754" s="183"/>
      <c r="F754" s="183"/>
      <c r="G754" s="183"/>
      <c r="H754" s="184"/>
      <c r="I754" s="185"/>
      <c r="J754" s="180"/>
      <c r="K754" s="188"/>
    </row>
    <row r="755" ht="37.5" customHeight="1">
      <c r="B755" s="174" t="str">
        <f t="shared" si="7"/>
        <v>Unused</v>
      </c>
      <c r="C755" s="175" t="s">
        <v>926</v>
      </c>
      <c r="D755" s="177"/>
      <c r="E755" s="177"/>
      <c r="F755" s="177"/>
      <c r="G755" s="177"/>
      <c r="H755" s="178"/>
      <c r="I755" s="179"/>
      <c r="J755" s="180"/>
      <c r="K755" s="188"/>
    </row>
    <row r="756" ht="37.5" customHeight="1">
      <c r="B756" s="174" t="str">
        <f t="shared" si="7"/>
        <v>Unused</v>
      </c>
      <c r="C756" s="181" t="s">
        <v>927</v>
      </c>
      <c r="D756" s="183"/>
      <c r="E756" s="183"/>
      <c r="F756" s="183"/>
      <c r="G756" s="183"/>
      <c r="H756" s="184"/>
      <c r="I756" s="185"/>
      <c r="J756" s="180"/>
      <c r="K756" s="188"/>
    </row>
    <row r="757" ht="37.5" customHeight="1">
      <c r="B757" s="174" t="str">
        <f t="shared" si="7"/>
        <v>Unused</v>
      </c>
      <c r="C757" s="175" t="s">
        <v>928</v>
      </c>
      <c r="D757" s="177"/>
      <c r="E757" s="177"/>
      <c r="F757" s="177"/>
      <c r="G757" s="177"/>
      <c r="H757" s="178"/>
      <c r="I757" s="179"/>
      <c r="J757" s="180"/>
      <c r="K757" s="188"/>
    </row>
    <row r="758" ht="37.5" customHeight="1">
      <c r="B758" s="174" t="str">
        <f t="shared" si="7"/>
        <v>Unused</v>
      </c>
      <c r="C758" s="181" t="s">
        <v>929</v>
      </c>
      <c r="D758" s="183"/>
      <c r="E758" s="183"/>
      <c r="F758" s="183"/>
      <c r="G758" s="183"/>
      <c r="H758" s="184"/>
      <c r="I758" s="185"/>
      <c r="J758" s="180"/>
      <c r="K758" s="188"/>
    </row>
    <row r="759" ht="37.5" customHeight="1">
      <c r="B759" s="174" t="str">
        <f t="shared" si="7"/>
        <v>Unused</v>
      </c>
      <c r="C759" s="175" t="s">
        <v>930</v>
      </c>
      <c r="D759" s="177"/>
      <c r="E759" s="177"/>
      <c r="F759" s="177"/>
      <c r="G759" s="177"/>
      <c r="H759" s="178"/>
      <c r="I759" s="179"/>
      <c r="J759" s="180"/>
      <c r="K759" s="188"/>
    </row>
    <row r="760" ht="37.5" customHeight="1">
      <c r="B760" s="174" t="str">
        <f t="shared" si="7"/>
        <v>Unused</v>
      </c>
      <c r="C760" s="181" t="s">
        <v>931</v>
      </c>
      <c r="D760" s="183"/>
      <c r="E760" s="183"/>
      <c r="F760" s="183"/>
      <c r="G760" s="183"/>
      <c r="H760" s="184"/>
      <c r="I760" s="185"/>
      <c r="J760" s="180"/>
      <c r="K760" s="188"/>
    </row>
    <row r="761" ht="37.5" customHeight="1">
      <c r="B761" s="174" t="str">
        <f t="shared" si="7"/>
        <v>Unused</v>
      </c>
      <c r="C761" s="175" t="s">
        <v>932</v>
      </c>
      <c r="D761" s="177"/>
      <c r="E761" s="177"/>
      <c r="F761" s="177"/>
      <c r="G761" s="177"/>
      <c r="H761" s="178"/>
      <c r="I761" s="179"/>
      <c r="J761" s="180"/>
      <c r="K761" s="188"/>
    </row>
    <row r="762" ht="37.5" customHeight="1">
      <c r="B762" s="174" t="str">
        <f t="shared" si="7"/>
        <v>Unused</v>
      </c>
      <c r="C762" s="181" t="s">
        <v>933</v>
      </c>
      <c r="D762" s="183"/>
      <c r="E762" s="183"/>
      <c r="F762" s="183"/>
      <c r="G762" s="183"/>
      <c r="H762" s="184"/>
      <c r="I762" s="185"/>
      <c r="J762" s="180"/>
      <c r="K762" s="188"/>
    </row>
    <row r="763" ht="37.5" customHeight="1">
      <c r="B763" s="174" t="str">
        <f t="shared" si="7"/>
        <v>Unused</v>
      </c>
      <c r="C763" s="175" t="s">
        <v>934</v>
      </c>
      <c r="D763" s="177"/>
      <c r="E763" s="177"/>
      <c r="F763" s="177"/>
      <c r="G763" s="177"/>
      <c r="H763" s="178"/>
      <c r="I763" s="179"/>
      <c r="J763" s="180"/>
      <c r="K763" s="188"/>
    </row>
    <row r="764" ht="37.5" customHeight="1">
      <c r="B764" s="174" t="str">
        <f t="shared" si="7"/>
        <v>Unused</v>
      </c>
      <c r="C764" s="181" t="s">
        <v>935</v>
      </c>
      <c r="D764" s="183"/>
      <c r="E764" s="183"/>
      <c r="F764" s="183"/>
      <c r="G764" s="183"/>
      <c r="H764" s="184"/>
      <c r="I764" s="185"/>
      <c r="J764" s="180"/>
      <c r="K764" s="188"/>
    </row>
    <row r="765" ht="37.5" customHeight="1">
      <c r="B765" s="174" t="str">
        <f t="shared" si="7"/>
        <v>Unused</v>
      </c>
      <c r="C765" s="175" t="s">
        <v>936</v>
      </c>
      <c r="D765" s="177"/>
      <c r="E765" s="177"/>
      <c r="F765" s="177"/>
      <c r="G765" s="177"/>
      <c r="H765" s="178"/>
      <c r="I765" s="179"/>
      <c r="J765" s="180"/>
      <c r="K765" s="188"/>
    </row>
    <row r="766" ht="37.5" customHeight="1">
      <c r="B766" s="174" t="str">
        <f t="shared" si="7"/>
        <v>Unused</v>
      </c>
      <c r="C766" s="181" t="s">
        <v>937</v>
      </c>
      <c r="D766" s="183"/>
      <c r="E766" s="183"/>
      <c r="F766" s="183"/>
      <c r="G766" s="183"/>
      <c r="H766" s="184"/>
      <c r="I766" s="185"/>
      <c r="J766" s="180"/>
      <c r="K766" s="188"/>
    </row>
    <row r="767" ht="37.5" customHeight="1">
      <c r="B767" s="174" t="str">
        <f t="shared" si="7"/>
        <v>Unused</v>
      </c>
      <c r="C767" s="175" t="s">
        <v>938</v>
      </c>
      <c r="D767" s="177"/>
      <c r="E767" s="177"/>
      <c r="F767" s="177"/>
      <c r="G767" s="177"/>
      <c r="H767" s="178"/>
      <c r="I767" s="179"/>
      <c r="J767" s="180"/>
      <c r="K767" s="188"/>
    </row>
    <row r="768" ht="37.5" customHeight="1">
      <c r="B768" s="174" t="str">
        <f t="shared" si="7"/>
        <v>Unused</v>
      </c>
      <c r="C768" s="181" t="s">
        <v>939</v>
      </c>
      <c r="D768" s="183"/>
      <c r="E768" s="183"/>
      <c r="F768" s="183"/>
      <c r="G768" s="183"/>
      <c r="H768" s="184"/>
      <c r="I768" s="185"/>
      <c r="J768" s="180"/>
      <c r="K768" s="188"/>
    </row>
    <row r="769" ht="37.5" customHeight="1">
      <c r="B769" s="174" t="str">
        <f t="shared" si="7"/>
        <v>Unused</v>
      </c>
      <c r="C769" s="175" t="s">
        <v>940</v>
      </c>
      <c r="D769" s="177"/>
      <c r="E769" s="177"/>
      <c r="F769" s="177"/>
      <c r="G769" s="177"/>
      <c r="H769" s="178"/>
      <c r="I769" s="179"/>
      <c r="J769" s="180"/>
      <c r="K769" s="188"/>
    </row>
    <row r="770" ht="37.5" customHeight="1">
      <c r="B770" s="174" t="str">
        <f t="shared" si="7"/>
        <v>Unused</v>
      </c>
      <c r="C770" s="181" t="s">
        <v>941</v>
      </c>
      <c r="D770" s="183"/>
      <c r="E770" s="183"/>
      <c r="F770" s="183"/>
      <c r="G770" s="183"/>
      <c r="H770" s="184"/>
      <c r="I770" s="185"/>
      <c r="J770" s="180"/>
      <c r="K770" s="188"/>
    </row>
    <row r="771" ht="37.5" customHeight="1">
      <c r="B771" s="174" t="str">
        <f t="shared" si="7"/>
        <v>Unused</v>
      </c>
      <c r="C771" s="175" t="s">
        <v>942</v>
      </c>
      <c r="D771" s="177"/>
      <c r="E771" s="177"/>
      <c r="F771" s="177"/>
      <c r="G771" s="177"/>
      <c r="H771" s="178"/>
      <c r="I771" s="179"/>
      <c r="J771" s="180"/>
      <c r="K771" s="188"/>
    </row>
    <row r="772" ht="37.5" customHeight="1">
      <c r="B772" s="174" t="str">
        <f t="shared" si="7"/>
        <v>Unused</v>
      </c>
      <c r="C772" s="181" t="s">
        <v>943</v>
      </c>
      <c r="D772" s="183"/>
      <c r="E772" s="183"/>
      <c r="F772" s="183"/>
      <c r="G772" s="183"/>
      <c r="H772" s="184"/>
      <c r="I772" s="185"/>
      <c r="J772" s="180"/>
      <c r="K772" s="188"/>
    </row>
    <row r="773" ht="37.5" customHeight="1">
      <c r="B773" s="174" t="str">
        <f t="shared" si="7"/>
        <v>Unused</v>
      </c>
      <c r="C773" s="175" t="s">
        <v>944</v>
      </c>
      <c r="D773" s="177"/>
      <c r="E773" s="177"/>
      <c r="F773" s="177"/>
      <c r="G773" s="177"/>
      <c r="H773" s="178"/>
      <c r="I773" s="179"/>
      <c r="J773" s="180"/>
      <c r="K773" s="188"/>
    </row>
    <row r="774" ht="37.5" customHeight="1">
      <c r="B774" s="174" t="str">
        <f t="shared" si="7"/>
        <v>Unused</v>
      </c>
      <c r="C774" s="181" t="s">
        <v>945</v>
      </c>
      <c r="D774" s="183"/>
      <c r="E774" s="183"/>
      <c r="F774" s="183"/>
      <c r="G774" s="183"/>
      <c r="H774" s="184"/>
      <c r="I774" s="185"/>
      <c r="J774" s="180"/>
      <c r="K774" s="188"/>
    </row>
    <row r="775" ht="37.5" customHeight="1">
      <c r="B775" s="174" t="str">
        <f t="shared" si="7"/>
        <v>Unused</v>
      </c>
      <c r="C775" s="175" t="s">
        <v>946</v>
      </c>
      <c r="D775" s="177"/>
      <c r="E775" s="177"/>
      <c r="F775" s="177"/>
      <c r="G775" s="177"/>
      <c r="H775" s="178"/>
      <c r="I775" s="179"/>
      <c r="J775" s="180"/>
      <c r="K775" s="188"/>
    </row>
    <row r="776" ht="37.5" customHeight="1">
      <c r="B776" s="174" t="str">
        <f t="shared" si="7"/>
        <v>Unused</v>
      </c>
      <c r="C776" s="181" t="s">
        <v>947</v>
      </c>
      <c r="D776" s="183"/>
      <c r="E776" s="183"/>
      <c r="F776" s="183"/>
      <c r="G776" s="183"/>
      <c r="H776" s="184"/>
      <c r="I776" s="185"/>
      <c r="J776" s="180"/>
      <c r="K776" s="188"/>
    </row>
    <row r="777" ht="37.5" customHeight="1">
      <c r="B777" s="174" t="str">
        <f t="shared" si="7"/>
        <v>Unused</v>
      </c>
      <c r="C777" s="175" t="s">
        <v>948</v>
      </c>
      <c r="D777" s="177"/>
      <c r="E777" s="177"/>
      <c r="F777" s="177"/>
      <c r="G777" s="177"/>
      <c r="H777" s="178"/>
      <c r="I777" s="179"/>
      <c r="J777" s="180"/>
      <c r="K777" s="188"/>
    </row>
    <row r="778" ht="37.5" customHeight="1">
      <c r="B778" s="174" t="str">
        <f t="shared" si="7"/>
        <v>Unused</v>
      </c>
      <c r="C778" s="181" t="s">
        <v>949</v>
      </c>
      <c r="D778" s="183"/>
      <c r="E778" s="183"/>
      <c r="F778" s="183"/>
      <c r="G778" s="183"/>
      <c r="H778" s="184"/>
      <c r="I778" s="185"/>
      <c r="J778" s="180"/>
      <c r="K778" s="188"/>
    </row>
    <row r="779" ht="37.5" customHeight="1">
      <c r="B779" s="174" t="str">
        <f t="shared" si="7"/>
        <v>Unused</v>
      </c>
      <c r="C779" s="175" t="s">
        <v>950</v>
      </c>
      <c r="D779" s="177"/>
      <c r="E779" s="177"/>
      <c r="F779" s="177"/>
      <c r="G779" s="177"/>
      <c r="H779" s="178"/>
      <c r="I779" s="179"/>
      <c r="J779" s="180"/>
      <c r="K779" s="188"/>
    </row>
    <row r="780" ht="37.5" customHeight="1">
      <c r="B780" s="174" t="str">
        <f t="shared" si="7"/>
        <v>Unused</v>
      </c>
      <c r="C780" s="181" t="s">
        <v>951</v>
      </c>
      <c r="D780" s="183"/>
      <c r="E780" s="183"/>
      <c r="F780" s="183"/>
      <c r="G780" s="183"/>
      <c r="H780" s="184"/>
      <c r="I780" s="185"/>
      <c r="J780" s="180"/>
      <c r="K780" s="188"/>
    </row>
    <row r="781" ht="37.5" customHeight="1">
      <c r="B781" s="174" t="str">
        <f t="shared" si="7"/>
        <v>Unused</v>
      </c>
      <c r="C781" s="175" t="s">
        <v>952</v>
      </c>
      <c r="D781" s="177"/>
      <c r="E781" s="177"/>
      <c r="F781" s="177"/>
      <c r="G781" s="177"/>
      <c r="H781" s="178"/>
      <c r="I781" s="179"/>
      <c r="J781" s="180"/>
      <c r="K781" s="188"/>
    </row>
    <row r="782" ht="37.5" customHeight="1">
      <c r="B782" s="174" t="str">
        <f t="shared" si="7"/>
        <v>Unused</v>
      </c>
      <c r="C782" s="181" t="s">
        <v>953</v>
      </c>
      <c r="D782" s="183"/>
      <c r="E782" s="183"/>
      <c r="F782" s="183"/>
      <c r="G782" s="183"/>
      <c r="H782" s="184"/>
      <c r="I782" s="185"/>
      <c r="J782" s="180"/>
      <c r="K782" s="188"/>
    </row>
    <row r="783" ht="37.5" customHeight="1">
      <c r="B783" s="174" t="str">
        <f t="shared" si="7"/>
        <v>Unused</v>
      </c>
      <c r="C783" s="175" t="s">
        <v>954</v>
      </c>
      <c r="D783" s="177"/>
      <c r="E783" s="177"/>
      <c r="F783" s="177"/>
      <c r="G783" s="177"/>
      <c r="H783" s="178"/>
      <c r="I783" s="179"/>
      <c r="J783" s="180"/>
      <c r="K783" s="188"/>
    </row>
    <row r="784" ht="37.5" customHeight="1">
      <c r="B784" s="174" t="str">
        <f t="shared" si="7"/>
        <v>Unused</v>
      </c>
      <c r="C784" s="181" t="s">
        <v>955</v>
      </c>
      <c r="D784" s="183"/>
      <c r="E784" s="183"/>
      <c r="F784" s="183"/>
      <c r="G784" s="183"/>
      <c r="H784" s="184"/>
      <c r="I784" s="185"/>
      <c r="J784" s="180"/>
      <c r="K784" s="188"/>
    </row>
    <row r="785" ht="37.5" customHeight="1">
      <c r="B785" s="174" t="str">
        <f t="shared" si="7"/>
        <v>Unused</v>
      </c>
      <c r="C785" s="175" t="s">
        <v>956</v>
      </c>
      <c r="D785" s="177"/>
      <c r="E785" s="177"/>
      <c r="F785" s="177"/>
      <c r="G785" s="177"/>
      <c r="H785" s="178"/>
      <c r="I785" s="179"/>
      <c r="J785" s="180"/>
      <c r="K785" s="188"/>
    </row>
    <row r="786" ht="37.5" customHeight="1">
      <c r="B786" s="174" t="str">
        <f t="shared" si="7"/>
        <v>Unused</v>
      </c>
      <c r="C786" s="181" t="s">
        <v>957</v>
      </c>
      <c r="D786" s="183"/>
      <c r="E786" s="183"/>
      <c r="F786" s="183"/>
      <c r="G786" s="183"/>
      <c r="H786" s="184"/>
      <c r="I786" s="185"/>
      <c r="J786" s="180"/>
      <c r="K786" s="188"/>
    </row>
    <row r="787" ht="37.5" customHeight="1">
      <c r="B787" s="174" t="str">
        <f t="shared" si="7"/>
        <v>Unused</v>
      </c>
      <c r="C787" s="175" t="s">
        <v>958</v>
      </c>
      <c r="D787" s="177"/>
      <c r="E787" s="177"/>
      <c r="F787" s="177"/>
      <c r="G787" s="177"/>
      <c r="H787" s="178"/>
      <c r="I787" s="179"/>
      <c r="J787" s="180"/>
      <c r="K787" s="188"/>
    </row>
    <row r="788" ht="37.5" customHeight="1">
      <c r="B788" s="174" t="str">
        <f t="shared" si="7"/>
        <v>Unused</v>
      </c>
      <c r="C788" s="181" t="s">
        <v>959</v>
      </c>
      <c r="D788" s="183"/>
      <c r="E788" s="183"/>
      <c r="F788" s="183"/>
      <c r="G788" s="183"/>
      <c r="H788" s="184"/>
      <c r="I788" s="185"/>
      <c r="J788" s="180"/>
      <c r="K788" s="188"/>
    </row>
    <row r="789" ht="37.5" customHeight="1">
      <c r="B789" s="174" t="str">
        <f t="shared" si="7"/>
        <v>Unused</v>
      </c>
      <c r="C789" s="175" t="s">
        <v>960</v>
      </c>
      <c r="D789" s="177"/>
      <c r="E789" s="177"/>
      <c r="F789" s="177"/>
      <c r="G789" s="177"/>
      <c r="H789" s="178"/>
      <c r="I789" s="179"/>
      <c r="J789" s="180"/>
      <c r="K789" s="188"/>
    </row>
    <row r="790" ht="37.5" customHeight="1">
      <c r="B790" s="174" t="str">
        <f t="shared" si="7"/>
        <v>Unused</v>
      </c>
      <c r="C790" s="181" t="s">
        <v>961</v>
      </c>
      <c r="D790" s="183"/>
      <c r="E790" s="183"/>
      <c r="F790" s="183"/>
      <c r="G790" s="183"/>
      <c r="H790" s="184"/>
      <c r="I790" s="185"/>
      <c r="J790" s="180"/>
      <c r="K790" s="188"/>
    </row>
    <row r="791" ht="37.5" customHeight="1">
      <c r="B791" s="174" t="str">
        <f t="shared" si="7"/>
        <v>Unused</v>
      </c>
      <c r="C791" s="175" t="s">
        <v>962</v>
      </c>
      <c r="D791" s="177"/>
      <c r="E791" s="177"/>
      <c r="F791" s="177"/>
      <c r="G791" s="177"/>
      <c r="H791" s="178"/>
      <c r="I791" s="179"/>
      <c r="J791" s="180"/>
      <c r="K791" s="188"/>
    </row>
    <row r="792" ht="37.5" customHeight="1">
      <c r="B792" s="174" t="str">
        <f t="shared" si="7"/>
        <v>Unused</v>
      </c>
      <c r="C792" s="181" t="s">
        <v>963</v>
      </c>
      <c r="D792" s="183"/>
      <c r="E792" s="183"/>
      <c r="F792" s="183"/>
      <c r="G792" s="183"/>
      <c r="H792" s="184"/>
      <c r="I792" s="185"/>
      <c r="J792" s="180"/>
      <c r="K792" s="188"/>
    </row>
    <row r="793" ht="37.5" customHeight="1">
      <c r="B793" s="174" t="str">
        <f t="shared" si="7"/>
        <v>Unused</v>
      </c>
      <c r="C793" s="175" t="s">
        <v>964</v>
      </c>
      <c r="D793" s="177"/>
      <c r="E793" s="177"/>
      <c r="F793" s="177"/>
      <c r="G793" s="177"/>
      <c r="H793" s="178"/>
      <c r="I793" s="179"/>
      <c r="J793" s="180"/>
      <c r="K793" s="188"/>
    </row>
    <row r="794" ht="37.5" customHeight="1">
      <c r="B794" s="174" t="str">
        <f t="shared" si="7"/>
        <v>Unused</v>
      </c>
      <c r="C794" s="181" t="s">
        <v>965</v>
      </c>
      <c r="D794" s="183"/>
      <c r="E794" s="183"/>
      <c r="F794" s="183"/>
      <c r="G794" s="183"/>
      <c r="H794" s="184"/>
      <c r="I794" s="185"/>
      <c r="J794" s="180"/>
      <c r="K794" s="188"/>
    </row>
    <row r="795" ht="37.5" customHeight="1">
      <c r="B795" s="174" t="str">
        <f t="shared" si="7"/>
        <v>Unused</v>
      </c>
      <c r="C795" s="175" t="s">
        <v>966</v>
      </c>
      <c r="D795" s="177"/>
      <c r="E795" s="177"/>
      <c r="F795" s="177"/>
      <c r="G795" s="177"/>
      <c r="H795" s="178"/>
      <c r="I795" s="179"/>
      <c r="J795" s="180"/>
      <c r="K795" s="188"/>
    </row>
    <row r="796" ht="37.5" customHeight="1">
      <c r="B796" s="174" t="str">
        <f t="shared" si="7"/>
        <v>Unused</v>
      </c>
      <c r="C796" s="181" t="s">
        <v>967</v>
      </c>
      <c r="D796" s="183"/>
      <c r="E796" s="183"/>
      <c r="F796" s="183"/>
      <c r="G796" s="183"/>
      <c r="H796" s="184"/>
      <c r="I796" s="185"/>
      <c r="J796" s="180"/>
      <c r="K796" s="188"/>
    </row>
    <row r="797" ht="37.5" customHeight="1">
      <c r="B797" s="174" t="str">
        <f t="shared" si="7"/>
        <v>Unused</v>
      </c>
      <c r="C797" s="175" t="s">
        <v>968</v>
      </c>
      <c r="D797" s="177"/>
      <c r="E797" s="177"/>
      <c r="F797" s="177"/>
      <c r="G797" s="177"/>
      <c r="H797" s="178"/>
      <c r="I797" s="179"/>
      <c r="J797" s="180"/>
      <c r="K797" s="188"/>
    </row>
    <row r="798" ht="37.5" customHeight="1">
      <c r="B798" s="174" t="str">
        <f t="shared" si="7"/>
        <v>Unused</v>
      </c>
      <c r="C798" s="181" t="s">
        <v>969</v>
      </c>
      <c r="D798" s="183"/>
      <c r="E798" s="183"/>
      <c r="F798" s="183"/>
      <c r="G798" s="183"/>
      <c r="H798" s="184"/>
      <c r="I798" s="185"/>
      <c r="J798" s="180"/>
      <c r="K798" s="188"/>
    </row>
    <row r="799" ht="37.5" customHeight="1">
      <c r="B799" s="174" t="str">
        <f t="shared" si="7"/>
        <v>Unused</v>
      </c>
      <c r="C799" s="175" t="s">
        <v>970</v>
      </c>
      <c r="D799" s="177"/>
      <c r="E799" s="177"/>
      <c r="F799" s="177"/>
      <c r="G799" s="177"/>
      <c r="H799" s="178"/>
      <c r="I799" s="179"/>
      <c r="J799" s="180"/>
      <c r="K799" s="188"/>
    </row>
    <row r="800" ht="37.5" customHeight="1">
      <c r="B800" s="174" t="str">
        <f t="shared" si="7"/>
        <v>Unused</v>
      </c>
      <c r="C800" s="181" t="s">
        <v>971</v>
      </c>
      <c r="D800" s="183"/>
      <c r="E800" s="183"/>
      <c r="F800" s="183"/>
      <c r="G800" s="183"/>
      <c r="H800" s="184"/>
      <c r="I800" s="185"/>
      <c r="J800" s="180"/>
      <c r="K800" s="188"/>
    </row>
    <row r="801" ht="37.5" customHeight="1">
      <c r="B801" s="174" t="str">
        <f t="shared" si="7"/>
        <v>Unused</v>
      </c>
      <c r="C801" s="175" t="s">
        <v>972</v>
      </c>
      <c r="D801" s="177"/>
      <c r="E801" s="177"/>
      <c r="F801" s="177"/>
      <c r="G801" s="177"/>
      <c r="H801" s="178"/>
      <c r="I801" s="179"/>
      <c r="J801" s="180"/>
      <c r="K801" s="188"/>
    </row>
    <row r="802" ht="37.5" customHeight="1">
      <c r="B802" s="174" t="str">
        <f t="shared" si="7"/>
        <v>Unused</v>
      </c>
      <c r="C802" s="181" t="s">
        <v>973</v>
      </c>
      <c r="D802" s="183"/>
      <c r="E802" s="183"/>
      <c r="F802" s="183"/>
      <c r="G802" s="183"/>
      <c r="H802" s="184"/>
      <c r="I802" s="185"/>
      <c r="J802" s="180"/>
      <c r="K802" s="188"/>
    </row>
    <row r="803" ht="37.5" customHeight="1">
      <c r="B803" s="174" t="str">
        <f t="shared" si="7"/>
        <v>Unused</v>
      </c>
      <c r="C803" s="175" t="s">
        <v>974</v>
      </c>
      <c r="D803" s="177"/>
      <c r="E803" s="177"/>
      <c r="F803" s="177"/>
      <c r="G803" s="177"/>
      <c r="H803" s="178"/>
      <c r="I803" s="179"/>
      <c r="J803" s="180"/>
      <c r="K803" s="188"/>
    </row>
    <row r="804" ht="37.5" customHeight="1">
      <c r="B804" s="174" t="str">
        <f t="shared" si="7"/>
        <v>Unused</v>
      </c>
      <c r="C804" s="181" t="s">
        <v>975</v>
      </c>
      <c r="D804" s="183"/>
      <c r="E804" s="183"/>
      <c r="F804" s="183"/>
      <c r="G804" s="183"/>
      <c r="H804" s="184"/>
      <c r="I804" s="185"/>
      <c r="J804" s="180"/>
      <c r="K804" s="188"/>
    </row>
    <row r="805" ht="37.5" customHeight="1">
      <c r="B805" s="174" t="str">
        <f t="shared" si="7"/>
        <v>Unused</v>
      </c>
      <c r="C805" s="175" t="s">
        <v>976</v>
      </c>
      <c r="D805" s="177"/>
      <c r="E805" s="177"/>
      <c r="F805" s="177"/>
      <c r="G805" s="177"/>
      <c r="H805" s="178"/>
      <c r="I805" s="179"/>
      <c r="J805" s="180"/>
      <c r="K805" s="188"/>
    </row>
    <row r="806" ht="37.5" customHeight="1">
      <c r="B806" s="174" t="str">
        <f t="shared" si="7"/>
        <v>Unused</v>
      </c>
      <c r="C806" s="181" t="s">
        <v>977</v>
      </c>
      <c r="D806" s="183"/>
      <c r="E806" s="183"/>
      <c r="F806" s="183"/>
      <c r="G806" s="183"/>
      <c r="H806" s="184"/>
      <c r="I806" s="185"/>
      <c r="J806" s="180"/>
      <c r="K806" s="188"/>
    </row>
    <row r="807" ht="37.5" customHeight="1">
      <c r="B807" s="174" t="str">
        <f t="shared" si="7"/>
        <v>Unused</v>
      </c>
      <c r="C807" s="175" t="s">
        <v>978</v>
      </c>
      <c r="D807" s="177"/>
      <c r="E807" s="177"/>
      <c r="F807" s="177"/>
      <c r="G807" s="177"/>
      <c r="H807" s="178"/>
      <c r="I807" s="179"/>
      <c r="J807" s="180"/>
      <c r="K807" s="188"/>
    </row>
    <row r="808" ht="37.5" customHeight="1">
      <c r="B808" s="174" t="str">
        <f t="shared" si="7"/>
        <v>Unused</v>
      </c>
      <c r="C808" s="181" t="s">
        <v>979</v>
      </c>
      <c r="D808" s="183"/>
      <c r="E808" s="183"/>
      <c r="F808" s="183"/>
      <c r="G808" s="183"/>
      <c r="H808" s="184"/>
      <c r="I808" s="185"/>
      <c r="J808" s="180"/>
      <c r="K808" s="188"/>
    </row>
    <row r="809" ht="37.5" customHeight="1">
      <c r="B809" s="174" t="str">
        <f t="shared" si="7"/>
        <v>Unused</v>
      </c>
      <c r="C809" s="175" t="s">
        <v>980</v>
      </c>
      <c r="D809" s="177"/>
      <c r="E809" s="177"/>
      <c r="F809" s="177"/>
      <c r="G809" s="177"/>
      <c r="H809" s="178"/>
      <c r="I809" s="179"/>
      <c r="J809" s="180"/>
      <c r="K809" s="188"/>
    </row>
    <row r="810" ht="37.5" customHeight="1">
      <c r="B810" s="174" t="str">
        <f t="shared" si="7"/>
        <v>Unused</v>
      </c>
      <c r="C810" s="181" t="s">
        <v>981</v>
      </c>
      <c r="D810" s="183"/>
      <c r="E810" s="183"/>
      <c r="F810" s="183"/>
      <c r="G810" s="183"/>
      <c r="H810" s="184"/>
      <c r="I810" s="185"/>
      <c r="J810" s="180"/>
      <c r="K810" s="188"/>
    </row>
    <row r="811" ht="37.5" customHeight="1">
      <c r="B811" s="174" t="str">
        <f t="shared" si="7"/>
        <v>Unused</v>
      </c>
      <c r="C811" s="175" t="s">
        <v>982</v>
      </c>
      <c r="D811" s="177"/>
      <c r="E811" s="177"/>
      <c r="F811" s="177"/>
      <c r="G811" s="177"/>
      <c r="H811" s="178"/>
      <c r="I811" s="179"/>
      <c r="J811" s="180"/>
      <c r="K811" s="188"/>
    </row>
    <row r="812" ht="37.5" customHeight="1">
      <c r="B812" s="174" t="str">
        <f t="shared" si="7"/>
        <v>Unused</v>
      </c>
      <c r="C812" s="181" t="s">
        <v>983</v>
      </c>
      <c r="D812" s="183"/>
      <c r="E812" s="183"/>
      <c r="F812" s="183"/>
      <c r="G812" s="183"/>
      <c r="H812" s="184"/>
      <c r="I812" s="185"/>
      <c r="J812" s="180"/>
      <c r="K812" s="188"/>
    </row>
    <row r="813" ht="37.5" customHeight="1">
      <c r="B813" s="174" t="str">
        <f t="shared" si="7"/>
        <v>Unused</v>
      </c>
      <c r="C813" s="175" t="s">
        <v>984</v>
      </c>
      <c r="D813" s="177"/>
      <c r="E813" s="177"/>
      <c r="F813" s="177"/>
      <c r="G813" s="177"/>
      <c r="H813" s="178"/>
      <c r="I813" s="179"/>
      <c r="J813" s="180"/>
      <c r="K813" s="188"/>
    </row>
    <row r="814" ht="37.5" customHeight="1">
      <c r="B814" s="174" t="str">
        <f t="shared" si="7"/>
        <v>Unused</v>
      </c>
      <c r="C814" s="181" t="s">
        <v>985</v>
      </c>
      <c r="D814" s="183"/>
      <c r="E814" s="183"/>
      <c r="F814" s="183"/>
      <c r="G814" s="183"/>
      <c r="H814" s="184"/>
      <c r="I814" s="185"/>
      <c r="J814" s="180"/>
      <c r="K814" s="188"/>
    </row>
    <row r="815" ht="37.5" customHeight="1">
      <c r="B815" s="174" t="str">
        <f t="shared" si="7"/>
        <v>Unused</v>
      </c>
      <c r="C815" s="175" t="s">
        <v>986</v>
      </c>
      <c r="D815" s="177"/>
      <c r="E815" s="177"/>
      <c r="F815" s="177"/>
      <c r="G815" s="177"/>
      <c r="H815" s="178"/>
      <c r="I815" s="179"/>
      <c r="J815" s="180"/>
      <c r="K815" s="188"/>
    </row>
    <row r="816" ht="37.5" customHeight="1">
      <c r="B816" s="174" t="str">
        <f t="shared" si="7"/>
        <v>Unused</v>
      </c>
      <c r="C816" s="181" t="s">
        <v>987</v>
      </c>
      <c r="D816" s="183"/>
      <c r="E816" s="183"/>
      <c r="F816" s="183"/>
      <c r="G816" s="183"/>
      <c r="H816" s="184"/>
      <c r="I816" s="185"/>
      <c r="J816" s="180"/>
      <c r="K816" s="188"/>
    </row>
    <row r="817" ht="37.5" customHeight="1">
      <c r="B817" s="174" t="str">
        <f t="shared" si="7"/>
        <v>Unused</v>
      </c>
      <c r="C817" s="175" t="s">
        <v>988</v>
      </c>
      <c r="D817" s="177"/>
      <c r="E817" s="177"/>
      <c r="F817" s="177"/>
      <c r="G817" s="177"/>
      <c r="H817" s="178"/>
      <c r="I817" s="179"/>
      <c r="J817" s="180"/>
      <c r="K817" s="188"/>
    </row>
    <row r="818" ht="37.5" customHeight="1">
      <c r="B818" s="174" t="str">
        <f t="shared" si="7"/>
        <v>Unused</v>
      </c>
      <c r="C818" s="181" t="s">
        <v>989</v>
      </c>
      <c r="D818" s="183"/>
      <c r="E818" s="183"/>
      <c r="F818" s="183"/>
      <c r="G818" s="183"/>
      <c r="H818" s="184"/>
      <c r="I818" s="185"/>
      <c r="J818" s="180"/>
      <c r="K818" s="188"/>
    </row>
    <row r="819" ht="37.5" customHeight="1">
      <c r="B819" s="174" t="str">
        <f t="shared" si="7"/>
        <v>Unused</v>
      </c>
      <c r="C819" s="175" t="s">
        <v>990</v>
      </c>
      <c r="D819" s="177"/>
      <c r="E819" s="177"/>
      <c r="F819" s="177"/>
      <c r="G819" s="177"/>
      <c r="H819" s="178"/>
      <c r="I819" s="179"/>
      <c r="J819" s="180"/>
      <c r="K819" s="188"/>
    </row>
    <row r="820" ht="37.5" customHeight="1">
      <c r="B820" s="174" t="str">
        <f t="shared" si="7"/>
        <v>Unused</v>
      </c>
      <c r="C820" s="181" t="s">
        <v>991</v>
      </c>
      <c r="D820" s="183"/>
      <c r="E820" s="183"/>
      <c r="F820" s="183"/>
      <c r="G820" s="183"/>
      <c r="H820" s="184"/>
      <c r="I820" s="185"/>
      <c r="J820" s="180"/>
      <c r="K820" s="188"/>
    </row>
    <row r="821" ht="37.5" customHeight="1">
      <c r="B821" s="174" t="str">
        <f t="shared" si="7"/>
        <v>Unused</v>
      </c>
      <c r="C821" s="175" t="s">
        <v>992</v>
      </c>
      <c r="D821" s="177"/>
      <c r="E821" s="177"/>
      <c r="F821" s="177"/>
      <c r="G821" s="177"/>
      <c r="H821" s="178"/>
      <c r="I821" s="179"/>
      <c r="J821" s="180"/>
      <c r="K821" s="188"/>
    </row>
    <row r="822" ht="37.5" customHeight="1">
      <c r="B822" s="174" t="str">
        <f t="shared" si="7"/>
        <v>Unused</v>
      </c>
      <c r="C822" s="181" t="s">
        <v>993</v>
      </c>
      <c r="D822" s="183"/>
      <c r="E822" s="183"/>
      <c r="F822" s="183"/>
      <c r="G822" s="183"/>
      <c r="H822" s="184"/>
      <c r="I822" s="185"/>
      <c r="J822" s="180"/>
      <c r="K822" s="188"/>
    </row>
    <row r="823" ht="37.5" customHeight="1">
      <c r="B823" s="174" t="str">
        <f t="shared" si="7"/>
        <v>Unused</v>
      </c>
      <c r="C823" s="175" t="s">
        <v>994</v>
      </c>
      <c r="D823" s="177"/>
      <c r="E823" s="177"/>
      <c r="F823" s="177"/>
      <c r="G823" s="177"/>
      <c r="H823" s="178"/>
      <c r="I823" s="179"/>
      <c r="J823" s="180"/>
      <c r="K823" s="188"/>
    </row>
    <row r="824" ht="37.5" customHeight="1">
      <c r="B824" s="174" t="str">
        <f t="shared" si="7"/>
        <v>Unused</v>
      </c>
      <c r="C824" s="181" t="s">
        <v>995</v>
      </c>
      <c r="D824" s="183"/>
      <c r="E824" s="183"/>
      <c r="F824" s="183"/>
      <c r="G824" s="183"/>
      <c r="H824" s="184"/>
      <c r="I824" s="185"/>
      <c r="J824" s="180"/>
      <c r="K824" s="188"/>
    </row>
    <row r="825" ht="37.5" customHeight="1">
      <c r="B825" s="174" t="str">
        <f t="shared" si="7"/>
        <v>Unused</v>
      </c>
      <c r="C825" s="175" t="s">
        <v>996</v>
      </c>
      <c r="D825" s="177"/>
      <c r="E825" s="177"/>
      <c r="F825" s="177"/>
      <c r="G825" s="177"/>
      <c r="H825" s="178"/>
      <c r="I825" s="179"/>
      <c r="J825" s="180"/>
      <c r="K825" s="188"/>
    </row>
    <row r="826" ht="37.5" customHeight="1">
      <c r="B826" s="174" t="str">
        <f t="shared" si="7"/>
        <v>Unused</v>
      </c>
      <c r="C826" s="181" t="s">
        <v>997</v>
      </c>
      <c r="D826" s="183"/>
      <c r="E826" s="183"/>
      <c r="F826" s="183"/>
      <c r="G826" s="183"/>
      <c r="H826" s="184"/>
      <c r="I826" s="185"/>
      <c r="J826" s="180"/>
      <c r="K826" s="188"/>
    </row>
    <row r="827" ht="37.5" customHeight="1">
      <c r="B827" s="174" t="str">
        <f t="shared" si="7"/>
        <v>Unused</v>
      </c>
      <c r="C827" s="175" t="s">
        <v>998</v>
      </c>
      <c r="D827" s="177"/>
      <c r="E827" s="177"/>
      <c r="F827" s="177"/>
      <c r="G827" s="177"/>
      <c r="H827" s="178"/>
      <c r="I827" s="179"/>
      <c r="J827" s="180"/>
      <c r="K827" s="188"/>
    </row>
    <row r="828" ht="37.5" customHeight="1">
      <c r="B828" s="174" t="str">
        <f t="shared" si="7"/>
        <v>Unused</v>
      </c>
      <c r="C828" s="181" t="s">
        <v>999</v>
      </c>
      <c r="D828" s="183"/>
      <c r="E828" s="183"/>
      <c r="F828" s="183"/>
      <c r="G828" s="183"/>
      <c r="H828" s="184"/>
      <c r="I828" s="185"/>
      <c r="J828" s="180"/>
      <c r="K828" s="188"/>
    </row>
    <row r="829" ht="37.5" customHeight="1">
      <c r="B829" s="174" t="str">
        <f t="shared" si="7"/>
        <v>Unused</v>
      </c>
      <c r="C829" s="175" t="s">
        <v>1000</v>
      </c>
      <c r="D829" s="177"/>
      <c r="E829" s="177"/>
      <c r="F829" s="177"/>
      <c r="G829" s="177"/>
      <c r="H829" s="178"/>
      <c r="I829" s="179"/>
      <c r="J829" s="180"/>
      <c r="K829" s="188"/>
    </row>
    <row r="830" ht="37.5" customHeight="1">
      <c r="B830" s="174" t="str">
        <f t="shared" si="7"/>
        <v>Unused</v>
      </c>
      <c r="C830" s="181" t="s">
        <v>1001</v>
      </c>
      <c r="D830" s="183"/>
      <c r="E830" s="183"/>
      <c r="F830" s="183"/>
      <c r="G830" s="183"/>
      <c r="H830" s="184"/>
      <c r="I830" s="185"/>
      <c r="J830" s="180"/>
      <c r="K830" s="188"/>
    </row>
    <row r="831" ht="37.5" customHeight="1">
      <c r="B831" s="174" t="str">
        <f t="shared" si="7"/>
        <v>Unused</v>
      </c>
      <c r="C831" s="175" t="s">
        <v>1002</v>
      </c>
      <c r="D831" s="177"/>
      <c r="E831" s="177"/>
      <c r="F831" s="177"/>
      <c r="G831" s="177"/>
      <c r="H831" s="178"/>
      <c r="I831" s="179"/>
      <c r="J831" s="180"/>
      <c r="K831" s="188"/>
    </row>
    <row r="832" ht="37.5" customHeight="1">
      <c r="B832" s="174" t="str">
        <f t="shared" si="7"/>
        <v>Unused</v>
      </c>
      <c r="C832" s="181" t="s">
        <v>1003</v>
      </c>
      <c r="D832" s="183"/>
      <c r="E832" s="183"/>
      <c r="F832" s="183"/>
      <c r="G832" s="183"/>
      <c r="H832" s="184"/>
      <c r="I832" s="185"/>
      <c r="J832" s="180"/>
      <c r="K832" s="188"/>
    </row>
    <row r="833" ht="37.5" customHeight="1">
      <c r="B833" s="174" t="str">
        <f t="shared" si="7"/>
        <v>Unused</v>
      </c>
      <c r="C833" s="175" t="s">
        <v>1004</v>
      </c>
      <c r="D833" s="177"/>
      <c r="E833" s="177"/>
      <c r="F833" s="177"/>
      <c r="G833" s="177"/>
      <c r="H833" s="178"/>
      <c r="I833" s="179"/>
      <c r="J833" s="180"/>
      <c r="K833" s="188"/>
    </row>
    <row r="834" ht="37.5" customHeight="1">
      <c r="B834" s="174" t="str">
        <f t="shared" si="7"/>
        <v>Unused</v>
      </c>
      <c r="C834" s="181" t="s">
        <v>1005</v>
      </c>
      <c r="D834" s="183"/>
      <c r="E834" s="183"/>
      <c r="F834" s="183"/>
      <c r="G834" s="183"/>
      <c r="H834" s="184"/>
      <c r="I834" s="185"/>
      <c r="J834" s="180"/>
      <c r="K834" s="188"/>
    </row>
    <row r="835" ht="37.5" customHeight="1">
      <c r="B835" s="174" t="str">
        <f t="shared" si="7"/>
        <v>Unused</v>
      </c>
      <c r="C835" s="175" t="s">
        <v>1006</v>
      </c>
      <c r="D835" s="177"/>
      <c r="E835" s="177"/>
      <c r="F835" s="177"/>
      <c r="G835" s="177"/>
      <c r="H835" s="178"/>
      <c r="I835" s="179"/>
      <c r="J835" s="180"/>
      <c r="K835" s="188"/>
    </row>
    <row r="836" ht="37.5" customHeight="1">
      <c r="B836" s="174" t="str">
        <f t="shared" si="7"/>
        <v>Unused</v>
      </c>
      <c r="C836" s="181" t="s">
        <v>1007</v>
      </c>
      <c r="D836" s="183"/>
      <c r="E836" s="183"/>
      <c r="F836" s="183"/>
      <c r="G836" s="183"/>
      <c r="H836" s="184"/>
      <c r="I836" s="185"/>
      <c r="J836" s="180"/>
      <c r="K836" s="188"/>
    </row>
    <row r="837" ht="37.5" customHeight="1">
      <c r="B837" s="174" t="str">
        <f t="shared" si="7"/>
        <v>Unused</v>
      </c>
      <c r="C837" s="175" t="s">
        <v>1008</v>
      </c>
      <c r="D837" s="177"/>
      <c r="E837" s="177"/>
      <c r="F837" s="177"/>
      <c r="G837" s="177"/>
      <c r="H837" s="178"/>
      <c r="I837" s="179"/>
      <c r="J837" s="180"/>
      <c r="K837" s="188"/>
    </row>
    <row r="838" ht="37.5" customHeight="1">
      <c r="B838" s="174" t="str">
        <f t="shared" si="7"/>
        <v>Unused</v>
      </c>
      <c r="C838" s="181" t="s">
        <v>1009</v>
      </c>
      <c r="D838" s="183"/>
      <c r="E838" s="183"/>
      <c r="F838" s="183"/>
      <c r="G838" s="183"/>
      <c r="H838" s="184"/>
      <c r="I838" s="185"/>
      <c r="J838" s="180"/>
      <c r="K838" s="188"/>
    </row>
    <row r="839" ht="37.5" customHeight="1">
      <c r="B839" s="174" t="str">
        <f t="shared" si="7"/>
        <v>Unused</v>
      </c>
      <c r="C839" s="175" t="s">
        <v>1010</v>
      </c>
      <c r="D839" s="177"/>
      <c r="E839" s="177"/>
      <c r="F839" s="177"/>
      <c r="G839" s="177"/>
      <c r="H839" s="178"/>
      <c r="I839" s="179"/>
      <c r="J839" s="180"/>
      <c r="K839" s="188"/>
    </row>
    <row r="840" ht="37.5" customHeight="1">
      <c r="B840" s="174" t="str">
        <f t="shared" si="7"/>
        <v>Unused</v>
      </c>
      <c r="C840" s="181" t="s">
        <v>1011</v>
      </c>
      <c r="D840" s="183"/>
      <c r="E840" s="183"/>
      <c r="F840" s="183"/>
      <c r="G840" s="183"/>
      <c r="H840" s="184"/>
      <c r="I840" s="185"/>
      <c r="J840" s="180"/>
      <c r="K840" s="188"/>
    </row>
    <row r="841" ht="37.5" customHeight="1">
      <c r="B841" s="174" t="str">
        <f t="shared" si="7"/>
        <v>Unused</v>
      </c>
      <c r="C841" s="175" t="s">
        <v>1012</v>
      </c>
      <c r="D841" s="177"/>
      <c r="E841" s="177"/>
      <c r="F841" s="177"/>
      <c r="G841" s="177"/>
      <c r="H841" s="178"/>
      <c r="I841" s="179"/>
      <c r="J841" s="180"/>
      <c r="K841" s="188"/>
    </row>
    <row r="842" ht="37.5" customHeight="1">
      <c r="B842" s="174" t="str">
        <f t="shared" si="7"/>
        <v>Unused</v>
      </c>
      <c r="C842" s="181" t="s">
        <v>1013</v>
      </c>
      <c r="D842" s="183"/>
      <c r="E842" s="183"/>
      <c r="F842" s="183"/>
      <c r="G842" s="183"/>
      <c r="H842" s="184"/>
      <c r="I842" s="185"/>
      <c r="J842" s="180"/>
      <c r="K842" s="188"/>
    </row>
    <row r="843" ht="37.5" customHeight="1">
      <c r="B843" s="174" t="str">
        <f t="shared" si="7"/>
        <v>Unused</v>
      </c>
      <c r="C843" s="175" t="s">
        <v>1014</v>
      </c>
      <c r="D843" s="177"/>
      <c r="E843" s="177"/>
      <c r="F843" s="177"/>
      <c r="G843" s="177"/>
      <c r="H843" s="178"/>
      <c r="I843" s="179"/>
      <c r="J843" s="180"/>
      <c r="K843" s="188"/>
    </row>
    <row r="844" ht="37.5" customHeight="1">
      <c r="B844" s="174" t="str">
        <f t="shared" si="7"/>
        <v>Unused</v>
      </c>
      <c r="C844" s="181" t="s">
        <v>1015</v>
      </c>
      <c r="D844" s="183"/>
      <c r="E844" s="183"/>
      <c r="F844" s="183"/>
      <c r="G844" s="183"/>
      <c r="H844" s="184"/>
      <c r="I844" s="185"/>
      <c r="J844" s="180"/>
      <c r="K844" s="188"/>
    </row>
    <row r="845" ht="37.5" customHeight="1">
      <c r="B845" s="174" t="str">
        <f t="shared" si="7"/>
        <v>Unused</v>
      </c>
      <c r="C845" s="175" t="s">
        <v>1016</v>
      </c>
      <c r="D845" s="177"/>
      <c r="E845" s="177"/>
      <c r="F845" s="177"/>
      <c r="G845" s="177"/>
      <c r="H845" s="178"/>
      <c r="I845" s="179"/>
      <c r="J845" s="180"/>
      <c r="K845" s="188"/>
    </row>
    <row r="846" ht="37.5" customHeight="1">
      <c r="B846" s="174" t="str">
        <f t="shared" si="7"/>
        <v>Unused</v>
      </c>
      <c r="C846" s="181" t="s">
        <v>1017</v>
      </c>
      <c r="D846" s="183"/>
      <c r="E846" s="183"/>
      <c r="F846" s="183"/>
      <c r="G846" s="183"/>
      <c r="H846" s="184"/>
      <c r="I846" s="185"/>
      <c r="J846" s="180"/>
      <c r="K846" s="188"/>
    </row>
    <row r="847" ht="37.5" customHeight="1">
      <c r="B847" s="174" t="str">
        <f t="shared" si="7"/>
        <v>Unused</v>
      </c>
      <c r="C847" s="175" t="s">
        <v>1018</v>
      </c>
      <c r="D847" s="177"/>
      <c r="E847" s="177"/>
      <c r="F847" s="177"/>
      <c r="G847" s="177"/>
      <c r="H847" s="178"/>
      <c r="I847" s="179"/>
      <c r="J847" s="180"/>
      <c r="K847" s="188"/>
    </row>
    <row r="848" ht="37.5" customHeight="1">
      <c r="B848" s="174" t="str">
        <f t="shared" si="7"/>
        <v>Unused</v>
      </c>
      <c r="C848" s="181" t="s">
        <v>1019</v>
      </c>
      <c r="D848" s="183"/>
      <c r="E848" s="183"/>
      <c r="F848" s="183"/>
      <c r="G848" s="183"/>
      <c r="H848" s="184"/>
      <c r="I848" s="185"/>
      <c r="J848" s="180"/>
      <c r="K848" s="188"/>
    </row>
    <row r="849" ht="37.5" customHeight="1">
      <c r="B849" s="174" t="str">
        <f t="shared" si="7"/>
        <v>Unused</v>
      </c>
      <c r="C849" s="175" t="s">
        <v>1020</v>
      </c>
      <c r="D849" s="177"/>
      <c r="E849" s="177"/>
      <c r="F849" s="177"/>
      <c r="G849" s="177"/>
      <c r="H849" s="178"/>
      <c r="I849" s="179"/>
      <c r="J849" s="180"/>
      <c r="K849" s="188"/>
    </row>
    <row r="850" ht="37.5" customHeight="1">
      <c r="B850" s="174" t="str">
        <f t="shared" si="7"/>
        <v>Unused</v>
      </c>
      <c r="C850" s="181" t="s">
        <v>1021</v>
      </c>
      <c r="D850" s="183"/>
      <c r="E850" s="183"/>
      <c r="F850" s="183"/>
      <c r="G850" s="183"/>
      <c r="H850" s="184"/>
      <c r="I850" s="185"/>
      <c r="J850" s="180"/>
      <c r="K850" s="188"/>
    </row>
    <row r="851" ht="37.5" customHeight="1">
      <c r="B851" s="174" t="str">
        <f t="shared" si="7"/>
        <v>Unused</v>
      </c>
      <c r="C851" s="175" t="s">
        <v>1022</v>
      </c>
      <c r="D851" s="177"/>
      <c r="E851" s="177"/>
      <c r="F851" s="177"/>
      <c r="G851" s="177"/>
      <c r="H851" s="178"/>
      <c r="I851" s="179"/>
      <c r="J851" s="180"/>
      <c r="K851" s="188"/>
    </row>
    <row r="852" ht="37.5" customHeight="1">
      <c r="B852" s="174" t="str">
        <f t="shared" si="7"/>
        <v>Unused</v>
      </c>
      <c r="C852" s="181" t="s">
        <v>1023</v>
      </c>
      <c r="D852" s="183"/>
      <c r="E852" s="183"/>
      <c r="F852" s="183"/>
      <c r="G852" s="183"/>
      <c r="H852" s="184"/>
      <c r="I852" s="185"/>
      <c r="J852" s="180"/>
      <c r="K852" s="188"/>
    </row>
    <row r="853" ht="37.5" customHeight="1">
      <c r="B853" s="174" t="str">
        <f t="shared" si="7"/>
        <v>Unused</v>
      </c>
      <c r="C853" s="175" t="s">
        <v>1024</v>
      </c>
      <c r="D853" s="177"/>
      <c r="E853" s="177"/>
      <c r="F853" s="177"/>
      <c r="G853" s="177"/>
      <c r="H853" s="178"/>
      <c r="I853" s="179"/>
      <c r="J853" s="180"/>
      <c r="K853" s="188"/>
    </row>
    <row r="854" ht="37.5" customHeight="1">
      <c r="B854" s="174" t="str">
        <f t="shared" si="7"/>
        <v>Unused</v>
      </c>
      <c r="C854" s="181" t="s">
        <v>1025</v>
      </c>
      <c r="D854" s="183"/>
      <c r="E854" s="183"/>
      <c r="F854" s="183"/>
      <c r="G854" s="183"/>
      <c r="H854" s="184"/>
      <c r="I854" s="185"/>
      <c r="J854" s="180"/>
      <c r="K854" s="188"/>
    </row>
    <row r="855" ht="37.5" customHeight="1">
      <c r="B855" s="174" t="str">
        <f t="shared" si="7"/>
        <v>Unused</v>
      </c>
      <c r="C855" s="175" t="s">
        <v>1026</v>
      </c>
      <c r="D855" s="177"/>
      <c r="E855" s="177"/>
      <c r="F855" s="177"/>
      <c r="G855" s="177"/>
      <c r="H855" s="178"/>
      <c r="I855" s="179"/>
      <c r="J855" s="180"/>
      <c r="K855" s="188"/>
    </row>
    <row r="856" ht="37.5" customHeight="1">
      <c r="B856" s="174" t="str">
        <f t="shared" si="7"/>
        <v>Unused</v>
      </c>
      <c r="C856" s="181" t="s">
        <v>1027</v>
      </c>
      <c r="D856" s="183"/>
      <c r="E856" s="183"/>
      <c r="F856" s="183"/>
      <c r="G856" s="183"/>
      <c r="H856" s="184"/>
      <c r="I856" s="185"/>
      <c r="J856" s="180"/>
      <c r="K856" s="188"/>
    </row>
    <row r="857" ht="37.5" customHeight="1">
      <c r="B857" s="174" t="str">
        <f t="shared" si="7"/>
        <v>Unused</v>
      </c>
      <c r="C857" s="175" t="s">
        <v>1028</v>
      </c>
      <c r="D857" s="177"/>
      <c r="E857" s="177"/>
      <c r="F857" s="177"/>
      <c r="G857" s="177"/>
      <c r="H857" s="178"/>
      <c r="I857" s="179"/>
      <c r="J857" s="180"/>
      <c r="K857" s="188"/>
    </row>
    <row r="858" ht="37.5" customHeight="1">
      <c r="B858" s="174" t="str">
        <f t="shared" si="7"/>
        <v>Unused</v>
      </c>
      <c r="C858" s="181" t="s">
        <v>1029</v>
      </c>
      <c r="D858" s="183"/>
      <c r="E858" s="183"/>
      <c r="F858" s="183"/>
      <c r="G858" s="183"/>
      <c r="H858" s="184"/>
      <c r="I858" s="185"/>
      <c r="J858" s="180"/>
      <c r="K858" s="188"/>
    </row>
    <row r="859" ht="37.5" customHeight="1">
      <c r="B859" s="174" t="str">
        <f t="shared" si="7"/>
        <v>Unused</v>
      </c>
      <c r="C859" s="175" t="s">
        <v>1030</v>
      </c>
      <c r="D859" s="177"/>
      <c r="E859" s="177"/>
      <c r="F859" s="177"/>
      <c r="G859" s="177"/>
      <c r="H859" s="178"/>
      <c r="I859" s="179"/>
      <c r="J859" s="180"/>
      <c r="K859" s="188"/>
    </row>
    <row r="860" ht="37.5" customHeight="1">
      <c r="B860" s="174" t="str">
        <f t="shared" si="7"/>
        <v>Unused</v>
      </c>
      <c r="C860" s="181" t="s">
        <v>1031</v>
      </c>
      <c r="D860" s="183"/>
      <c r="E860" s="183"/>
      <c r="F860" s="183"/>
      <c r="G860" s="183"/>
      <c r="H860" s="184"/>
      <c r="I860" s="185"/>
      <c r="J860" s="180"/>
      <c r="K860" s="188"/>
    </row>
    <row r="861" ht="37.5" customHeight="1">
      <c r="B861" s="174" t="str">
        <f t="shared" si="7"/>
        <v>Unused</v>
      </c>
      <c r="C861" s="175" t="s">
        <v>1032</v>
      </c>
      <c r="D861" s="177"/>
      <c r="E861" s="177"/>
      <c r="F861" s="177"/>
      <c r="G861" s="177"/>
      <c r="H861" s="178"/>
      <c r="I861" s="179"/>
      <c r="J861" s="180"/>
      <c r="K861" s="188"/>
    </row>
    <row r="862" ht="37.5" customHeight="1">
      <c r="B862" s="174" t="str">
        <f t="shared" si="7"/>
        <v>Unused</v>
      </c>
      <c r="C862" s="181" t="s">
        <v>1033</v>
      </c>
      <c r="D862" s="183"/>
      <c r="E862" s="183"/>
      <c r="F862" s="183"/>
      <c r="G862" s="183"/>
      <c r="H862" s="184"/>
      <c r="I862" s="185"/>
      <c r="J862" s="180"/>
      <c r="K862" s="188"/>
    </row>
    <row r="863" ht="37.5" customHeight="1">
      <c r="B863" s="174" t="str">
        <f t="shared" si="7"/>
        <v>Unused</v>
      </c>
      <c r="C863" s="175" t="s">
        <v>1034</v>
      </c>
      <c r="D863" s="177"/>
      <c r="E863" s="177"/>
      <c r="F863" s="177"/>
      <c r="G863" s="177"/>
      <c r="H863" s="178"/>
      <c r="I863" s="179"/>
      <c r="J863" s="180"/>
      <c r="K863" s="188"/>
    </row>
    <row r="864" ht="37.5" customHeight="1">
      <c r="B864" s="174" t="str">
        <f t="shared" si="7"/>
        <v>Unused</v>
      </c>
      <c r="C864" s="181" t="s">
        <v>1035</v>
      </c>
      <c r="D864" s="183"/>
      <c r="E864" s="183"/>
      <c r="F864" s="183"/>
      <c r="G864" s="183"/>
      <c r="H864" s="184"/>
      <c r="I864" s="185"/>
      <c r="J864" s="180"/>
      <c r="K864" s="188"/>
    </row>
    <row r="865" ht="37.5" customHeight="1">
      <c r="B865" s="174" t="str">
        <f t="shared" si="7"/>
        <v>Unused</v>
      </c>
      <c r="C865" s="175" t="s">
        <v>1036</v>
      </c>
      <c r="D865" s="177"/>
      <c r="E865" s="177"/>
      <c r="F865" s="177"/>
      <c r="G865" s="177"/>
      <c r="H865" s="178"/>
      <c r="I865" s="179"/>
      <c r="J865" s="180"/>
      <c r="K865" s="188"/>
    </row>
    <row r="866" ht="37.5" customHeight="1">
      <c r="B866" s="174" t="str">
        <f t="shared" si="7"/>
        <v>Unused</v>
      </c>
      <c r="C866" s="181" t="s">
        <v>1037</v>
      </c>
      <c r="D866" s="183"/>
      <c r="E866" s="183"/>
      <c r="F866" s="183"/>
      <c r="G866" s="183"/>
      <c r="H866" s="184"/>
      <c r="I866" s="185"/>
      <c r="J866" s="180"/>
      <c r="K866" s="188"/>
    </row>
    <row r="867" ht="37.5" customHeight="1">
      <c r="B867" s="174" t="str">
        <f t="shared" si="7"/>
        <v>Unused</v>
      </c>
      <c r="C867" s="175" t="s">
        <v>1038</v>
      </c>
      <c r="D867" s="177"/>
      <c r="E867" s="177"/>
      <c r="F867" s="177"/>
      <c r="G867" s="177"/>
      <c r="H867" s="178"/>
      <c r="I867" s="179"/>
      <c r="J867" s="180"/>
      <c r="K867" s="188"/>
    </row>
    <row r="868" ht="37.5" customHeight="1">
      <c r="B868" s="174" t="str">
        <f t="shared" si="7"/>
        <v>Unused</v>
      </c>
      <c r="C868" s="181" t="s">
        <v>1039</v>
      </c>
      <c r="D868" s="183"/>
      <c r="E868" s="183"/>
      <c r="F868" s="183"/>
      <c r="G868" s="183"/>
      <c r="H868" s="184"/>
      <c r="I868" s="185"/>
      <c r="J868" s="180"/>
      <c r="K868" s="188"/>
    </row>
    <row r="869" ht="37.5" customHeight="1">
      <c r="B869" s="174" t="str">
        <f t="shared" si="7"/>
        <v>Unused</v>
      </c>
      <c r="C869" s="175" t="s">
        <v>1040</v>
      </c>
      <c r="D869" s="177"/>
      <c r="E869" s="177"/>
      <c r="F869" s="177"/>
      <c r="G869" s="177"/>
      <c r="H869" s="178"/>
      <c r="I869" s="179"/>
      <c r="J869" s="180"/>
      <c r="K869" s="188"/>
    </row>
    <row r="870" ht="37.5" customHeight="1">
      <c r="B870" s="174" t="str">
        <f t="shared" si="7"/>
        <v>Unused</v>
      </c>
      <c r="C870" s="181" t="s">
        <v>1041</v>
      </c>
      <c r="D870" s="183"/>
      <c r="E870" s="183"/>
      <c r="F870" s="183"/>
      <c r="G870" s="183"/>
      <c r="H870" s="184"/>
      <c r="I870" s="185"/>
      <c r="J870" s="180"/>
      <c r="K870" s="188"/>
    </row>
    <row r="871" ht="37.5" customHeight="1">
      <c r="B871" s="174" t="str">
        <f t="shared" si="7"/>
        <v>Unused</v>
      </c>
      <c r="C871" s="175" t="s">
        <v>1042</v>
      </c>
      <c r="D871" s="177"/>
      <c r="E871" s="177"/>
      <c r="F871" s="177"/>
      <c r="G871" s="177"/>
      <c r="H871" s="178"/>
      <c r="I871" s="179"/>
      <c r="J871" s="180"/>
      <c r="K871" s="188"/>
    </row>
    <row r="872" ht="37.5" customHeight="1">
      <c r="B872" s="174" t="str">
        <f t="shared" si="7"/>
        <v>Unused</v>
      </c>
      <c r="C872" s="181" t="s">
        <v>1043</v>
      </c>
      <c r="D872" s="183"/>
      <c r="E872" s="183"/>
      <c r="F872" s="183"/>
      <c r="G872" s="183"/>
      <c r="H872" s="184"/>
      <c r="I872" s="185"/>
      <c r="J872" s="180"/>
      <c r="K872" s="188"/>
    </row>
    <row r="873" ht="37.5" customHeight="1">
      <c r="B873" s="174" t="str">
        <f t="shared" si="7"/>
        <v>Unused</v>
      </c>
      <c r="C873" s="175" t="s">
        <v>1044</v>
      </c>
      <c r="D873" s="177"/>
      <c r="E873" s="177"/>
      <c r="F873" s="177"/>
      <c r="G873" s="177"/>
      <c r="H873" s="178"/>
      <c r="I873" s="179"/>
      <c r="J873" s="180"/>
      <c r="K873" s="188"/>
    </row>
    <row r="874" ht="37.5" customHeight="1">
      <c r="B874" s="174" t="str">
        <f t="shared" si="7"/>
        <v>Unused</v>
      </c>
      <c r="C874" s="181" t="s">
        <v>1045</v>
      </c>
      <c r="D874" s="183"/>
      <c r="E874" s="183"/>
      <c r="F874" s="183"/>
      <c r="G874" s="183"/>
      <c r="H874" s="184"/>
      <c r="I874" s="185"/>
      <c r="J874" s="180"/>
      <c r="K874" s="188"/>
    </row>
    <row r="875" ht="37.5" customHeight="1">
      <c r="B875" s="174" t="str">
        <f t="shared" si="7"/>
        <v>Unused</v>
      </c>
      <c r="C875" s="175" t="s">
        <v>1046</v>
      </c>
      <c r="D875" s="177"/>
      <c r="E875" s="177"/>
      <c r="F875" s="177"/>
      <c r="G875" s="177"/>
      <c r="H875" s="178"/>
      <c r="I875" s="179"/>
      <c r="J875" s="180"/>
      <c r="K875" s="188"/>
    </row>
    <row r="876" ht="37.5" customHeight="1">
      <c r="B876" s="174" t="str">
        <f t="shared" si="7"/>
        <v>Unused</v>
      </c>
      <c r="C876" s="181" t="s">
        <v>1047</v>
      </c>
      <c r="D876" s="183"/>
      <c r="E876" s="183"/>
      <c r="F876" s="183"/>
      <c r="G876" s="183"/>
      <c r="H876" s="184"/>
      <c r="I876" s="185"/>
      <c r="J876" s="180"/>
      <c r="K876" s="188"/>
    </row>
    <row r="877" ht="37.5" customHeight="1">
      <c r="B877" s="174" t="str">
        <f t="shared" si="7"/>
        <v>Unused</v>
      </c>
      <c r="C877" s="175" t="s">
        <v>1048</v>
      </c>
      <c r="D877" s="177"/>
      <c r="E877" s="177"/>
      <c r="F877" s="177"/>
      <c r="G877" s="177"/>
      <c r="H877" s="178"/>
      <c r="I877" s="179"/>
      <c r="J877" s="180"/>
      <c r="K877" s="188"/>
    </row>
    <row r="878" ht="37.5" customHeight="1">
      <c r="B878" s="174" t="str">
        <f t="shared" si="7"/>
        <v>Unused</v>
      </c>
      <c r="C878" s="181" t="s">
        <v>1049</v>
      </c>
      <c r="D878" s="183"/>
      <c r="E878" s="183"/>
      <c r="F878" s="183"/>
      <c r="G878" s="183"/>
      <c r="H878" s="184"/>
      <c r="I878" s="185"/>
      <c r="J878" s="180"/>
      <c r="K878" s="188"/>
    </row>
    <row r="879" ht="37.5" customHeight="1">
      <c r="B879" s="174" t="str">
        <f t="shared" si="7"/>
        <v>Unused</v>
      </c>
      <c r="C879" s="175" t="s">
        <v>1050</v>
      </c>
      <c r="D879" s="177"/>
      <c r="E879" s="177"/>
      <c r="F879" s="177"/>
      <c r="G879" s="177"/>
      <c r="H879" s="178"/>
      <c r="I879" s="179"/>
      <c r="J879" s="180"/>
      <c r="K879" s="188"/>
    </row>
    <row r="880" ht="37.5" customHeight="1">
      <c r="B880" s="174" t="str">
        <f t="shared" si="7"/>
        <v>Unused</v>
      </c>
      <c r="C880" s="181" t="s">
        <v>1051</v>
      </c>
      <c r="D880" s="183"/>
      <c r="E880" s="183"/>
      <c r="F880" s="183"/>
      <c r="G880" s="183"/>
      <c r="H880" s="184"/>
      <c r="I880" s="185"/>
      <c r="J880" s="180"/>
      <c r="K880" s="188"/>
    </row>
    <row r="881" ht="37.5" customHeight="1">
      <c r="B881" s="174" t="str">
        <f t="shared" si="7"/>
        <v>Unused</v>
      </c>
      <c r="C881" s="175" t="s">
        <v>1052</v>
      </c>
      <c r="D881" s="177"/>
      <c r="E881" s="177"/>
      <c r="F881" s="177"/>
      <c r="G881" s="177"/>
      <c r="H881" s="178"/>
      <c r="I881" s="179"/>
      <c r="J881" s="180"/>
      <c r="K881" s="188"/>
    </row>
    <row r="882" ht="37.5" customHeight="1">
      <c r="B882" s="174" t="str">
        <f t="shared" si="7"/>
        <v>Unused</v>
      </c>
      <c r="C882" s="181" t="s">
        <v>1053</v>
      </c>
      <c r="D882" s="183"/>
      <c r="E882" s="183"/>
      <c r="F882" s="183"/>
      <c r="G882" s="183"/>
      <c r="H882" s="184"/>
      <c r="I882" s="185"/>
      <c r="J882" s="180"/>
      <c r="K882" s="188"/>
    </row>
    <row r="883" ht="37.5" customHeight="1">
      <c r="B883" s="174" t="str">
        <f t="shared" si="7"/>
        <v>Unused</v>
      </c>
      <c r="C883" s="175" t="s">
        <v>1054</v>
      </c>
      <c r="D883" s="177"/>
      <c r="E883" s="177"/>
      <c r="F883" s="177"/>
      <c r="G883" s="177"/>
      <c r="H883" s="178"/>
      <c r="I883" s="179"/>
      <c r="J883" s="180"/>
      <c r="K883" s="188"/>
    </row>
    <row r="884" ht="37.5" customHeight="1">
      <c r="B884" s="174" t="str">
        <f t="shared" si="7"/>
        <v>Unused</v>
      </c>
      <c r="C884" s="181" t="s">
        <v>1055</v>
      </c>
      <c r="D884" s="183"/>
      <c r="E884" s="183"/>
      <c r="F884" s="183"/>
      <c r="G884" s="183"/>
      <c r="H884" s="184"/>
      <c r="I884" s="185"/>
      <c r="J884" s="180"/>
      <c r="K884" s="188"/>
    </row>
    <row r="885" ht="37.5" customHeight="1">
      <c r="B885" s="174" t="str">
        <f t="shared" si="7"/>
        <v>Unused</v>
      </c>
      <c r="C885" s="175" t="s">
        <v>1056</v>
      </c>
      <c r="D885" s="177"/>
      <c r="E885" s="177"/>
      <c r="F885" s="177"/>
      <c r="G885" s="177"/>
      <c r="H885" s="178"/>
      <c r="I885" s="179"/>
      <c r="J885" s="180"/>
      <c r="K885" s="188"/>
    </row>
    <row r="886" ht="37.5" customHeight="1">
      <c r="B886" s="174" t="str">
        <f t="shared" si="7"/>
        <v>Unused</v>
      </c>
      <c r="C886" s="181" t="s">
        <v>1057</v>
      </c>
      <c r="D886" s="183"/>
      <c r="E886" s="183"/>
      <c r="F886" s="183"/>
      <c r="G886" s="183"/>
      <c r="H886" s="184"/>
      <c r="I886" s="185"/>
      <c r="J886" s="180"/>
      <c r="K886" s="188"/>
    </row>
    <row r="887" ht="37.5" customHeight="1">
      <c r="B887" s="174" t="str">
        <f t="shared" si="7"/>
        <v>Unused</v>
      </c>
      <c r="C887" s="175" t="s">
        <v>1058</v>
      </c>
      <c r="D887" s="177"/>
      <c r="E887" s="177"/>
      <c r="F887" s="177"/>
      <c r="G887" s="177"/>
      <c r="H887" s="178"/>
      <c r="I887" s="179"/>
      <c r="J887" s="180"/>
      <c r="K887" s="188"/>
    </row>
    <row r="888" ht="37.5" customHeight="1">
      <c r="B888" s="174" t="str">
        <f t="shared" si="7"/>
        <v>Unused</v>
      </c>
      <c r="C888" s="181" t="s">
        <v>1059</v>
      </c>
      <c r="D888" s="183"/>
      <c r="E888" s="183"/>
      <c r="F888" s="183"/>
      <c r="G888" s="183"/>
      <c r="H888" s="184"/>
      <c r="I888" s="185"/>
      <c r="J888" s="180"/>
      <c r="K888" s="188"/>
    </row>
    <row r="889" ht="37.5" customHeight="1">
      <c r="B889" s="174" t="str">
        <f t="shared" si="7"/>
        <v>Unused</v>
      </c>
      <c r="C889" s="175" t="s">
        <v>1060</v>
      </c>
      <c r="D889" s="177"/>
      <c r="E889" s="177"/>
      <c r="F889" s="177"/>
      <c r="G889" s="177"/>
      <c r="H889" s="178"/>
      <c r="I889" s="179"/>
      <c r="J889" s="180"/>
      <c r="K889" s="188"/>
    </row>
    <row r="890" ht="37.5" customHeight="1">
      <c r="B890" s="174" t="str">
        <f t="shared" si="7"/>
        <v>Unused</v>
      </c>
      <c r="C890" s="181" t="s">
        <v>1061</v>
      </c>
      <c r="D890" s="183"/>
      <c r="E890" s="183"/>
      <c r="F890" s="183"/>
      <c r="G890" s="183"/>
      <c r="H890" s="184"/>
      <c r="I890" s="185"/>
      <c r="J890" s="180"/>
      <c r="K890" s="188"/>
    </row>
    <row r="891" ht="37.5" customHeight="1">
      <c r="B891" s="174" t="str">
        <f t="shared" si="7"/>
        <v>Unused</v>
      </c>
      <c r="C891" s="175" t="s">
        <v>1062</v>
      </c>
      <c r="D891" s="177"/>
      <c r="E891" s="177"/>
      <c r="F891" s="177"/>
      <c r="G891" s="177"/>
      <c r="H891" s="178"/>
      <c r="I891" s="179"/>
      <c r="J891" s="180"/>
      <c r="K891" s="188"/>
    </row>
    <row r="892" ht="37.5" customHeight="1">
      <c r="B892" s="174" t="str">
        <f t="shared" si="7"/>
        <v>Unused</v>
      </c>
      <c r="C892" s="181" t="s">
        <v>1063</v>
      </c>
      <c r="D892" s="183"/>
      <c r="E892" s="183"/>
      <c r="F892" s="183"/>
      <c r="G892" s="183"/>
      <c r="H892" s="184"/>
      <c r="I892" s="185"/>
      <c r="J892" s="180"/>
      <c r="K892" s="188"/>
    </row>
    <row r="893" ht="37.5" customHeight="1">
      <c r="B893" s="174" t="str">
        <f t="shared" si="7"/>
        <v>Unused</v>
      </c>
      <c r="C893" s="175" t="s">
        <v>1064</v>
      </c>
      <c r="D893" s="177"/>
      <c r="E893" s="177"/>
      <c r="F893" s="177"/>
      <c r="G893" s="177"/>
      <c r="H893" s="178"/>
      <c r="I893" s="179"/>
      <c r="J893" s="180"/>
      <c r="K893" s="188"/>
    </row>
    <row r="894" ht="37.5" customHeight="1">
      <c r="B894" s="174" t="str">
        <f t="shared" si="7"/>
        <v>Unused</v>
      </c>
      <c r="C894" s="181" t="s">
        <v>1065</v>
      </c>
      <c r="D894" s="183"/>
      <c r="E894" s="183"/>
      <c r="F894" s="183"/>
      <c r="G894" s="183"/>
      <c r="H894" s="184"/>
      <c r="I894" s="185"/>
      <c r="J894" s="180"/>
      <c r="K894" s="188"/>
    </row>
    <row r="895" ht="37.5" customHeight="1">
      <c r="B895" s="174" t="str">
        <f t="shared" si="7"/>
        <v>Unused</v>
      </c>
      <c r="C895" s="175" t="s">
        <v>1066</v>
      </c>
      <c r="D895" s="177"/>
      <c r="E895" s="177"/>
      <c r="F895" s="177"/>
      <c r="G895" s="177"/>
      <c r="H895" s="178"/>
      <c r="I895" s="179"/>
      <c r="J895" s="180"/>
      <c r="K895" s="188"/>
    </row>
    <row r="896" ht="37.5" customHeight="1">
      <c r="B896" s="174" t="str">
        <f t="shared" si="7"/>
        <v>Unused</v>
      </c>
      <c r="C896" s="181" t="s">
        <v>1067</v>
      </c>
      <c r="D896" s="183"/>
      <c r="E896" s="183"/>
      <c r="F896" s="183"/>
      <c r="G896" s="183"/>
      <c r="H896" s="184"/>
      <c r="I896" s="185"/>
      <c r="J896" s="180"/>
      <c r="K896" s="188"/>
    </row>
    <row r="897" ht="37.5" customHeight="1">
      <c r="B897" s="174" t="str">
        <f t="shared" si="7"/>
        <v>Unused</v>
      </c>
      <c r="C897" s="175" t="s">
        <v>1068</v>
      </c>
      <c r="D897" s="177"/>
      <c r="E897" s="177"/>
      <c r="F897" s="177"/>
      <c r="G897" s="177"/>
      <c r="H897" s="178"/>
      <c r="I897" s="179"/>
      <c r="J897" s="180"/>
      <c r="K897" s="188"/>
    </row>
    <row r="898" ht="37.5" customHeight="1">
      <c r="B898" s="174" t="str">
        <f t="shared" si="7"/>
        <v>Unused</v>
      </c>
      <c r="C898" s="181" t="s">
        <v>1069</v>
      </c>
      <c r="D898" s="183"/>
      <c r="E898" s="183"/>
      <c r="F898" s="183"/>
      <c r="G898" s="183"/>
      <c r="H898" s="184"/>
      <c r="I898" s="185"/>
      <c r="J898" s="180"/>
      <c r="K898" s="188"/>
    </row>
    <row r="899" ht="37.5" customHeight="1">
      <c r="B899" s="174" t="str">
        <f t="shared" si="7"/>
        <v>Unused</v>
      </c>
      <c r="C899" s="175" t="s">
        <v>1070</v>
      </c>
      <c r="D899" s="177"/>
      <c r="E899" s="177"/>
      <c r="F899" s="177"/>
      <c r="G899" s="177"/>
      <c r="H899" s="178"/>
      <c r="I899" s="179"/>
      <c r="J899" s="180"/>
      <c r="K899" s="188"/>
    </row>
    <row r="900" ht="37.5" customHeight="1">
      <c r="B900" s="174" t="str">
        <f t="shared" si="7"/>
        <v>Unused</v>
      </c>
      <c r="C900" s="181" t="s">
        <v>1071</v>
      </c>
      <c r="D900" s="183"/>
      <c r="E900" s="183"/>
      <c r="F900" s="183"/>
      <c r="G900" s="183"/>
      <c r="H900" s="184"/>
      <c r="I900" s="185"/>
      <c r="J900" s="180"/>
      <c r="K900" s="188"/>
    </row>
    <row r="901" ht="37.5" customHeight="1">
      <c r="B901" s="174" t="str">
        <f t="shared" si="7"/>
        <v>Unused</v>
      </c>
      <c r="C901" s="175" t="s">
        <v>1072</v>
      </c>
      <c r="D901" s="177"/>
      <c r="E901" s="177"/>
      <c r="F901" s="177"/>
      <c r="G901" s="177"/>
      <c r="H901" s="178"/>
      <c r="I901" s="179"/>
      <c r="J901" s="180"/>
      <c r="K901" s="188"/>
    </row>
    <row r="902" ht="37.5" customHeight="1">
      <c r="B902" s="174" t="str">
        <f t="shared" si="7"/>
        <v>Unused</v>
      </c>
      <c r="C902" s="181" t="s">
        <v>1073</v>
      </c>
      <c r="D902" s="183"/>
      <c r="E902" s="183"/>
      <c r="F902" s="183"/>
      <c r="G902" s="183"/>
      <c r="H902" s="184"/>
      <c r="I902" s="185"/>
      <c r="J902" s="180"/>
      <c r="K902" s="188"/>
    </row>
    <row r="903" ht="37.5" customHeight="1">
      <c r="B903" s="174" t="str">
        <f t="shared" si="7"/>
        <v>Unused</v>
      </c>
      <c r="C903" s="175" t="s">
        <v>1074</v>
      </c>
      <c r="D903" s="177"/>
      <c r="E903" s="177"/>
      <c r="F903" s="177"/>
      <c r="G903" s="177"/>
      <c r="H903" s="178"/>
      <c r="I903" s="179"/>
      <c r="J903" s="180"/>
      <c r="K903" s="188"/>
    </row>
    <row r="904" ht="37.5" customHeight="1">
      <c r="B904" s="174" t="str">
        <f t="shared" si="7"/>
        <v>Unused</v>
      </c>
      <c r="C904" s="181" t="s">
        <v>1075</v>
      </c>
      <c r="D904" s="183"/>
      <c r="E904" s="183"/>
      <c r="F904" s="183"/>
      <c r="G904" s="183"/>
      <c r="H904" s="184"/>
      <c r="I904" s="185"/>
      <c r="J904" s="180"/>
      <c r="K904" s="188"/>
    </row>
    <row r="905" ht="37.5" customHeight="1">
      <c r="B905" s="174" t="str">
        <f t="shared" si="7"/>
        <v>Unused</v>
      </c>
      <c r="C905" s="175" t="s">
        <v>1076</v>
      </c>
      <c r="D905" s="177"/>
      <c r="E905" s="177"/>
      <c r="F905" s="177"/>
      <c r="G905" s="177"/>
      <c r="H905" s="178"/>
      <c r="I905" s="179"/>
      <c r="J905" s="180"/>
      <c r="K905" s="188"/>
    </row>
    <row r="906" ht="37.5" customHeight="1">
      <c r="B906" s="174" t="str">
        <f t="shared" si="7"/>
        <v>Unused</v>
      </c>
      <c r="C906" s="181" t="s">
        <v>1077</v>
      </c>
      <c r="D906" s="183"/>
      <c r="E906" s="183"/>
      <c r="F906" s="183"/>
      <c r="G906" s="183"/>
      <c r="H906" s="184"/>
      <c r="I906" s="185"/>
      <c r="J906" s="180"/>
      <c r="K906" s="188"/>
    </row>
    <row r="907" ht="37.5" customHeight="1">
      <c r="B907" s="174" t="str">
        <f t="shared" si="7"/>
        <v>Unused</v>
      </c>
      <c r="C907" s="175" t="s">
        <v>1078</v>
      </c>
      <c r="D907" s="177"/>
      <c r="E907" s="177"/>
      <c r="F907" s="177"/>
      <c r="G907" s="177"/>
      <c r="H907" s="178"/>
      <c r="I907" s="179"/>
      <c r="J907" s="180"/>
      <c r="K907" s="188"/>
    </row>
    <row r="908" ht="37.5" customHeight="1">
      <c r="B908" s="174" t="str">
        <f t="shared" si="7"/>
        <v>Unused</v>
      </c>
      <c r="C908" s="181" t="s">
        <v>1079</v>
      </c>
      <c r="D908" s="183"/>
      <c r="E908" s="183"/>
      <c r="F908" s="183"/>
      <c r="G908" s="183"/>
      <c r="H908" s="184"/>
      <c r="I908" s="185"/>
      <c r="J908" s="180"/>
      <c r="K908" s="188"/>
    </row>
    <row r="909" ht="37.5" customHeight="1">
      <c r="B909" s="174" t="str">
        <f t="shared" si="7"/>
        <v>Unused</v>
      </c>
      <c r="C909" s="175" t="s">
        <v>1080</v>
      </c>
      <c r="D909" s="177"/>
      <c r="E909" s="177"/>
      <c r="F909" s="177"/>
      <c r="G909" s="177"/>
      <c r="H909" s="178"/>
      <c r="I909" s="179"/>
      <c r="J909" s="180"/>
      <c r="K909" s="188"/>
    </row>
    <row r="910" ht="37.5" customHeight="1">
      <c r="B910" s="174" t="str">
        <f t="shared" si="7"/>
        <v>Unused</v>
      </c>
      <c r="C910" s="181" t="s">
        <v>1081</v>
      </c>
      <c r="D910" s="183"/>
      <c r="E910" s="183"/>
      <c r="F910" s="183"/>
      <c r="G910" s="183"/>
      <c r="H910" s="184"/>
      <c r="I910" s="185"/>
      <c r="J910" s="180"/>
      <c r="K910" s="188"/>
    </row>
    <row r="911" ht="37.5" customHeight="1">
      <c r="B911" s="174" t="str">
        <f t="shared" si="7"/>
        <v>Unused</v>
      </c>
      <c r="C911" s="175" t="s">
        <v>1082</v>
      </c>
      <c r="D911" s="177"/>
      <c r="E911" s="177"/>
      <c r="F911" s="177"/>
      <c r="G911" s="177"/>
      <c r="H911" s="178"/>
      <c r="I911" s="179"/>
      <c r="J911" s="180"/>
      <c r="K911" s="188"/>
    </row>
    <row r="912" ht="37.5" customHeight="1">
      <c r="B912" s="174" t="str">
        <f t="shared" si="7"/>
        <v>Unused</v>
      </c>
      <c r="C912" s="181" t="s">
        <v>1083</v>
      </c>
      <c r="D912" s="183"/>
      <c r="E912" s="183"/>
      <c r="F912" s="183"/>
      <c r="G912" s="183"/>
      <c r="H912" s="184"/>
      <c r="I912" s="185"/>
      <c r="J912" s="180"/>
      <c r="K912" s="188"/>
    </row>
    <row r="913" ht="37.5" customHeight="1">
      <c r="B913" s="174" t="str">
        <f t="shared" si="7"/>
        <v>Unused</v>
      </c>
      <c r="C913" s="175" t="s">
        <v>1084</v>
      </c>
      <c r="D913" s="177"/>
      <c r="E913" s="177"/>
      <c r="F913" s="177"/>
      <c r="G913" s="177"/>
      <c r="H913" s="178"/>
      <c r="I913" s="179"/>
      <c r="J913" s="180"/>
      <c r="K913" s="188"/>
    </row>
    <row r="914" ht="37.5" customHeight="1">
      <c r="B914" s="174" t="str">
        <f t="shared" si="7"/>
        <v>Unused</v>
      </c>
      <c r="C914" s="181" t="s">
        <v>1085</v>
      </c>
      <c r="D914" s="183"/>
      <c r="E914" s="183"/>
      <c r="F914" s="183"/>
      <c r="G914" s="183"/>
      <c r="H914" s="184"/>
      <c r="I914" s="185"/>
      <c r="J914" s="180"/>
      <c r="K914" s="188"/>
    </row>
    <row r="915" ht="37.5" customHeight="1">
      <c r="B915" s="174" t="str">
        <f t="shared" si="7"/>
        <v>Unused</v>
      </c>
      <c r="C915" s="175" t="s">
        <v>1086</v>
      </c>
      <c r="D915" s="177"/>
      <c r="E915" s="177"/>
      <c r="F915" s="177"/>
      <c r="G915" s="177"/>
      <c r="H915" s="178"/>
      <c r="I915" s="179"/>
      <c r="J915" s="180"/>
      <c r="K915" s="188"/>
    </row>
    <row r="916" ht="37.5" customHeight="1">
      <c r="B916" s="174" t="str">
        <f t="shared" si="7"/>
        <v>Unused</v>
      </c>
      <c r="C916" s="181" t="s">
        <v>1087</v>
      </c>
      <c r="D916" s="183"/>
      <c r="E916" s="183"/>
      <c r="F916" s="183"/>
      <c r="G916" s="183"/>
      <c r="H916" s="184"/>
      <c r="I916" s="185"/>
      <c r="J916" s="180"/>
      <c r="K916" s="188"/>
    </row>
    <row r="917" ht="37.5" customHeight="1">
      <c r="B917" s="174" t="str">
        <f t="shared" si="7"/>
        <v>Unused</v>
      </c>
      <c r="C917" s="175" t="s">
        <v>1088</v>
      </c>
      <c r="D917" s="177"/>
      <c r="E917" s="177"/>
      <c r="F917" s="177"/>
      <c r="G917" s="177"/>
      <c r="H917" s="178"/>
      <c r="I917" s="179"/>
      <c r="J917" s="180"/>
      <c r="K917" s="188"/>
    </row>
    <row r="918" ht="37.5" customHeight="1">
      <c r="B918" s="174" t="str">
        <f t="shared" si="7"/>
        <v>Unused</v>
      </c>
      <c r="C918" s="181" t="s">
        <v>1089</v>
      </c>
      <c r="D918" s="183"/>
      <c r="E918" s="183"/>
      <c r="F918" s="183"/>
      <c r="G918" s="183"/>
      <c r="H918" s="184"/>
      <c r="I918" s="185"/>
      <c r="J918" s="180"/>
      <c r="K918" s="188"/>
    </row>
    <row r="919" ht="37.5" customHeight="1">
      <c r="B919" s="174" t="str">
        <f t="shared" si="7"/>
        <v>Unused</v>
      </c>
      <c r="C919" s="175" t="s">
        <v>1090</v>
      </c>
      <c r="D919" s="177"/>
      <c r="E919" s="177"/>
      <c r="F919" s="177"/>
      <c r="G919" s="177"/>
      <c r="H919" s="178"/>
      <c r="I919" s="179"/>
      <c r="J919" s="180"/>
      <c r="K919" s="188"/>
    </row>
    <row r="920" ht="37.5" customHeight="1">
      <c r="B920" s="174" t="str">
        <f t="shared" si="7"/>
        <v>Unused</v>
      </c>
      <c r="C920" s="181" t="s">
        <v>1091</v>
      </c>
      <c r="D920" s="183"/>
      <c r="E920" s="183"/>
      <c r="F920" s="183"/>
      <c r="G920" s="183"/>
      <c r="H920" s="184"/>
      <c r="I920" s="185"/>
      <c r="J920" s="180"/>
      <c r="K920" s="188"/>
    </row>
    <row r="921" ht="37.5" customHeight="1">
      <c r="B921" s="174" t="str">
        <f t="shared" si="7"/>
        <v>Unused</v>
      </c>
      <c r="C921" s="175" t="s">
        <v>1092</v>
      </c>
      <c r="D921" s="177"/>
      <c r="E921" s="177"/>
      <c r="F921" s="177"/>
      <c r="G921" s="177"/>
      <c r="H921" s="178"/>
      <c r="I921" s="179"/>
      <c r="J921" s="180"/>
      <c r="K921" s="188"/>
    </row>
    <row r="922" ht="37.5" customHeight="1">
      <c r="B922" s="174" t="str">
        <f t="shared" si="7"/>
        <v>Unused</v>
      </c>
      <c r="C922" s="181" t="s">
        <v>1093</v>
      </c>
      <c r="D922" s="183"/>
      <c r="E922" s="183"/>
      <c r="F922" s="183"/>
      <c r="G922" s="183"/>
      <c r="H922" s="184"/>
      <c r="I922" s="185"/>
      <c r="J922" s="180"/>
      <c r="K922" s="188"/>
    </row>
    <row r="923" ht="37.5" customHeight="1">
      <c r="B923" s="174" t="str">
        <f t="shared" si="7"/>
        <v>Unused</v>
      </c>
      <c r="C923" s="175" t="s">
        <v>1094</v>
      </c>
      <c r="D923" s="177"/>
      <c r="E923" s="177"/>
      <c r="F923" s="177"/>
      <c r="G923" s="177"/>
      <c r="H923" s="178"/>
      <c r="I923" s="179"/>
      <c r="J923" s="180"/>
      <c r="K923" s="188"/>
    </row>
    <row r="924" ht="37.5" customHeight="1">
      <c r="B924" s="174" t="str">
        <f t="shared" si="7"/>
        <v>Unused</v>
      </c>
      <c r="C924" s="181" t="s">
        <v>1095</v>
      </c>
      <c r="D924" s="183"/>
      <c r="E924" s="183"/>
      <c r="F924" s="183"/>
      <c r="G924" s="183"/>
      <c r="H924" s="184"/>
      <c r="I924" s="185"/>
      <c r="J924" s="180"/>
      <c r="K924" s="188"/>
    </row>
    <row r="925" ht="37.5" customHeight="1">
      <c r="B925" s="174" t="str">
        <f t="shared" si="7"/>
        <v>Unused</v>
      </c>
      <c r="C925" s="175" t="s">
        <v>1096</v>
      </c>
      <c r="D925" s="177"/>
      <c r="E925" s="177"/>
      <c r="F925" s="177"/>
      <c r="G925" s="177"/>
      <c r="H925" s="178"/>
      <c r="I925" s="179"/>
      <c r="J925" s="180"/>
      <c r="K925" s="188"/>
    </row>
    <row r="926" ht="37.5" customHeight="1">
      <c r="B926" s="174" t="str">
        <f t="shared" si="7"/>
        <v>Unused</v>
      </c>
      <c r="C926" s="181" t="s">
        <v>1097</v>
      </c>
      <c r="D926" s="183"/>
      <c r="E926" s="183"/>
      <c r="F926" s="183"/>
      <c r="G926" s="183"/>
      <c r="H926" s="184"/>
      <c r="I926" s="185"/>
      <c r="J926" s="180"/>
      <c r="K926" s="188"/>
    </row>
    <row r="927" ht="37.5" customHeight="1">
      <c r="B927" s="174" t="str">
        <f t="shared" si="7"/>
        <v>Unused</v>
      </c>
      <c r="C927" s="175" t="s">
        <v>1098</v>
      </c>
      <c r="D927" s="177"/>
      <c r="E927" s="177"/>
      <c r="F927" s="177"/>
      <c r="G927" s="177"/>
      <c r="H927" s="178"/>
      <c r="I927" s="179"/>
      <c r="J927" s="180"/>
      <c r="K927" s="188"/>
    </row>
    <row r="928" ht="37.5" customHeight="1">
      <c r="B928" s="174" t="str">
        <f t="shared" si="7"/>
        <v>Unused</v>
      </c>
      <c r="C928" s="181" t="s">
        <v>1099</v>
      </c>
      <c r="D928" s="183"/>
      <c r="E928" s="183"/>
      <c r="F928" s="183"/>
      <c r="G928" s="183"/>
      <c r="H928" s="184"/>
      <c r="I928" s="185"/>
      <c r="J928" s="180"/>
      <c r="K928" s="188"/>
    </row>
    <row r="929" ht="37.5" customHeight="1">
      <c r="B929" s="174" t="str">
        <f t="shared" si="7"/>
        <v>Unused</v>
      </c>
      <c r="C929" s="175" t="s">
        <v>1100</v>
      </c>
      <c r="D929" s="177"/>
      <c r="E929" s="177"/>
      <c r="F929" s="177"/>
      <c r="G929" s="177"/>
      <c r="H929" s="178"/>
      <c r="I929" s="179"/>
      <c r="J929" s="180"/>
      <c r="K929" s="188"/>
    </row>
    <row r="930" ht="37.5" customHeight="1">
      <c r="B930" s="174" t="str">
        <f t="shared" si="7"/>
        <v>Unused</v>
      </c>
      <c r="C930" s="181" t="s">
        <v>1101</v>
      </c>
      <c r="D930" s="183"/>
      <c r="E930" s="183"/>
      <c r="F930" s="183"/>
      <c r="G930" s="183"/>
      <c r="H930" s="184"/>
      <c r="I930" s="185"/>
      <c r="J930" s="180"/>
      <c r="K930" s="188"/>
    </row>
    <row r="931" ht="37.5" customHeight="1">
      <c r="B931" s="174" t="str">
        <f t="shared" si="7"/>
        <v>Unused</v>
      </c>
      <c r="C931" s="175" t="s">
        <v>1102</v>
      </c>
      <c r="D931" s="177"/>
      <c r="E931" s="177"/>
      <c r="F931" s="177"/>
      <c r="G931" s="177"/>
      <c r="H931" s="178"/>
      <c r="I931" s="179"/>
      <c r="J931" s="180"/>
      <c r="K931" s="188"/>
    </row>
    <row r="932" ht="37.5" customHeight="1">
      <c r="B932" s="174" t="str">
        <f t="shared" si="7"/>
        <v>Unused</v>
      </c>
      <c r="C932" s="181" t="s">
        <v>1103</v>
      </c>
      <c r="D932" s="183"/>
      <c r="E932" s="183"/>
      <c r="F932" s="183"/>
      <c r="G932" s="183"/>
      <c r="H932" s="184"/>
      <c r="I932" s="185"/>
      <c r="J932" s="180"/>
      <c r="K932" s="188"/>
    </row>
    <row r="933" ht="37.5" customHeight="1">
      <c r="B933" s="174" t="str">
        <f t="shared" si="7"/>
        <v>Unused</v>
      </c>
      <c r="C933" s="175" t="s">
        <v>1104</v>
      </c>
      <c r="D933" s="177"/>
      <c r="E933" s="177"/>
      <c r="F933" s="177"/>
      <c r="G933" s="177"/>
      <c r="H933" s="178"/>
      <c r="I933" s="179"/>
      <c r="J933" s="180"/>
      <c r="K933" s="188"/>
    </row>
    <row r="934" ht="37.5" customHeight="1">
      <c r="B934" s="174" t="str">
        <f t="shared" si="7"/>
        <v>Unused</v>
      </c>
      <c r="C934" s="181" t="s">
        <v>1105</v>
      </c>
      <c r="D934" s="183"/>
      <c r="E934" s="183"/>
      <c r="F934" s="183"/>
      <c r="G934" s="183"/>
      <c r="H934" s="184"/>
      <c r="I934" s="185"/>
      <c r="J934" s="180"/>
      <c r="K934" s="188"/>
    </row>
    <row r="935" ht="37.5" customHeight="1">
      <c r="B935" s="174" t="str">
        <f t="shared" si="7"/>
        <v>Unused</v>
      </c>
      <c r="C935" s="175" t="s">
        <v>1106</v>
      </c>
      <c r="D935" s="177"/>
      <c r="E935" s="177"/>
      <c r="F935" s="177"/>
      <c r="G935" s="177"/>
      <c r="H935" s="178"/>
      <c r="I935" s="179"/>
      <c r="J935" s="180"/>
      <c r="K935" s="188"/>
    </row>
    <row r="936" ht="37.5" customHeight="1">
      <c r="B936" s="174" t="str">
        <f t="shared" si="7"/>
        <v>Unused</v>
      </c>
      <c r="C936" s="181" t="s">
        <v>1107</v>
      </c>
      <c r="D936" s="183"/>
      <c r="E936" s="183"/>
      <c r="F936" s="183"/>
      <c r="G936" s="183"/>
      <c r="H936" s="184"/>
      <c r="I936" s="185"/>
      <c r="J936" s="180"/>
      <c r="K936" s="188"/>
    </row>
    <row r="937" ht="37.5" customHeight="1">
      <c r="B937" s="174" t="str">
        <f t="shared" si="7"/>
        <v>Unused</v>
      </c>
      <c r="C937" s="175" t="s">
        <v>1108</v>
      </c>
      <c r="D937" s="177"/>
      <c r="E937" s="177"/>
      <c r="F937" s="177"/>
      <c r="G937" s="177"/>
      <c r="H937" s="178"/>
      <c r="I937" s="179"/>
      <c r="J937" s="180"/>
      <c r="K937" s="188"/>
    </row>
    <row r="938" ht="37.5" customHeight="1">
      <c r="B938" s="174" t="str">
        <f t="shared" si="7"/>
        <v>Unused</v>
      </c>
      <c r="C938" s="181" t="s">
        <v>1109</v>
      </c>
      <c r="D938" s="183"/>
      <c r="E938" s="183"/>
      <c r="F938" s="183"/>
      <c r="G938" s="183"/>
      <c r="H938" s="184"/>
      <c r="I938" s="185"/>
      <c r="J938" s="180"/>
      <c r="K938" s="188"/>
    </row>
    <row r="939" ht="37.5" customHeight="1">
      <c r="B939" s="174" t="str">
        <f t="shared" si="7"/>
        <v>Unused</v>
      </c>
      <c r="C939" s="175" t="s">
        <v>1110</v>
      </c>
      <c r="D939" s="177"/>
      <c r="E939" s="177"/>
      <c r="F939" s="177"/>
      <c r="G939" s="177"/>
      <c r="H939" s="178"/>
      <c r="I939" s="179"/>
      <c r="J939" s="180"/>
      <c r="K939" s="188"/>
    </row>
    <row r="940" ht="37.5" customHeight="1">
      <c r="B940" s="174" t="str">
        <f t="shared" si="7"/>
        <v>Unused</v>
      </c>
      <c r="C940" s="181" t="s">
        <v>1111</v>
      </c>
      <c r="D940" s="183"/>
      <c r="E940" s="183"/>
      <c r="F940" s="183"/>
      <c r="G940" s="183"/>
      <c r="H940" s="184"/>
      <c r="I940" s="185"/>
      <c r="J940" s="180"/>
      <c r="K940" s="188"/>
    </row>
    <row r="941" ht="37.5" customHeight="1">
      <c r="B941" s="174" t="str">
        <f t="shared" si="7"/>
        <v>Unused</v>
      </c>
      <c r="C941" s="175" t="s">
        <v>1112</v>
      </c>
      <c r="D941" s="177"/>
      <c r="E941" s="177"/>
      <c r="F941" s="177"/>
      <c r="G941" s="177"/>
      <c r="H941" s="178"/>
      <c r="I941" s="179"/>
      <c r="J941" s="180"/>
      <c r="K941" s="188"/>
    </row>
    <row r="942" ht="37.5" customHeight="1">
      <c r="B942" s="174" t="str">
        <f t="shared" si="7"/>
        <v>Unused</v>
      </c>
      <c r="C942" s="181" t="s">
        <v>1113</v>
      </c>
      <c r="D942" s="183"/>
      <c r="E942" s="183"/>
      <c r="F942" s="183"/>
      <c r="G942" s="183"/>
      <c r="H942" s="184"/>
      <c r="I942" s="185"/>
      <c r="J942" s="180"/>
      <c r="K942" s="188"/>
    </row>
    <row r="943" ht="37.5" customHeight="1">
      <c r="B943" s="174" t="str">
        <f t="shared" si="7"/>
        <v>Unused</v>
      </c>
      <c r="C943" s="175" t="s">
        <v>1114</v>
      </c>
      <c r="D943" s="177"/>
      <c r="E943" s="177"/>
      <c r="F943" s="177"/>
      <c r="G943" s="177"/>
      <c r="H943" s="178"/>
      <c r="I943" s="179"/>
      <c r="J943" s="180"/>
      <c r="K943" s="188"/>
    </row>
    <row r="944" ht="37.5" customHeight="1">
      <c r="B944" s="174" t="str">
        <f t="shared" si="7"/>
        <v>Unused</v>
      </c>
      <c r="C944" s="181" t="s">
        <v>1115</v>
      </c>
      <c r="D944" s="183"/>
      <c r="E944" s="183"/>
      <c r="F944" s="183"/>
      <c r="G944" s="183"/>
      <c r="H944" s="184"/>
      <c r="I944" s="185"/>
      <c r="J944" s="180"/>
      <c r="K944" s="188"/>
    </row>
    <row r="945" ht="37.5" customHeight="1">
      <c r="B945" s="174" t="str">
        <f t="shared" si="7"/>
        <v>Unused</v>
      </c>
      <c r="C945" s="175" t="s">
        <v>1116</v>
      </c>
      <c r="D945" s="177"/>
      <c r="E945" s="177"/>
      <c r="F945" s="177"/>
      <c r="G945" s="177"/>
      <c r="H945" s="178"/>
      <c r="I945" s="179"/>
      <c r="J945" s="180"/>
      <c r="K945" s="188"/>
    </row>
    <row r="946" ht="37.5" customHeight="1">
      <c r="B946" s="174" t="str">
        <f t="shared" si="7"/>
        <v>Unused</v>
      </c>
      <c r="C946" s="181" t="s">
        <v>1117</v>
      </c>
      <c r="D946" s="183"/>
      <c r="E946" s="183"/>
      <c r="F946" s="183"/>
      <c r="G946" s="183"/>
      <c r="H946" s="184"/>
      <c r="I946" s="185"/>
      <c r="J946" s="180"/>
      <c r="K946" s="188"/>
    </row>
    <row r="947" ht="37.5" customHeight="1">
      <c r="B947" s="174" t="str">
        <f t="shared" si="7"/>
        <v>Unused</v>
      </c>
      <c r="C947" s="175" t="s">
        <v>1118</v>
      </c>
      <c r="D947" s="177"/>
      <c r="E947" s="177"/>
      <c r="F947" s="177"/>
      <c r="G947" s="177"/>
      <c r="H947" s="178"/>
      <c r="I947" s="179"/>
      <c r="J947" s="180"/>
      <c r="K947" s="188"/>
    </row>
    <row r="948" ht="37.5" customHeight="1">
      <c r="B948" s="174" t="str">
        <f t="shared" si="7"/>
        <v>Unused</v>
      </c>
      <c r="C948" s="181" t="s">
        <v>1119</v>
      </c>
      <c r="D948" s="183"/>
      <c r="E948" s="183"/>
      <c r="F948" s="183"/>
      <c r="G948" s="183"/>
      <c r="H948" s="184"/>
      <c r="I948" s="185"/>
      <c r="J948" s="180"/>
      <c r="K948" s="188"/>
    </row>
    <row r="949" ht="37.5" customHeight="1">
      <c r="B949" s="174" t="str">
        <f t="shared" si="7"/>
        <v>Unused</v>
      </c>
      <c r="C949" s="175" t="s">
        <v>1120</v>
      </c>
      <c r="D949" s="177"/>
      <c r="E949" s="177"/>
      <c r="F949" s="177"/>
      <c r="G949" s="177"/>
      <c r="H949" s="178"/>
      <c r="I949" s="179"/>
      <c r="J949" s="180"/>
      <c r="K949" s="188"/>
    </row>
    <row r="950" ht="37.5" customHeight="1">
      <c r="B950" s="174" t="str">
        <f t="shared" si="7"/>
        <v>Unused</v>
      </c>
      <c r="C950" s="181" t="s">
        <v>1121</v>
      </c>
      <c r="D950" s="183"/>
      <c r="E950" s="183"/>
      <c r="F950" s="183"/>
      <c r="G950" s="183"/>
      <c r="H950" s="184"/>
      <c r="I950" s="185"/>
      <c r="J950" s="180"/>
      <c r="K950" s="188"/>
    </row>
    <row r="951" ht="37.5" customHeight="1">
      <c r="B951" s="174" t="str">
        <f t="shared" si="7"/>
        <v>Unused</v>
      </c>
      <c r="C951" s="175" t="s">
        <v>1122</v>
      </c>
      <c r="D951" s="177"/>
      <c r="E951" s="177"/>
      <c r="F951" s="177"/>
      <c r="G951" s="177"/>
      <c r="H951" s="178"/>
      <c r="I951" s="179"/>
      <c r="J951" s="180"/>
      <c r="K951" s="188"/>
    </row>
    <row r="952" ht="37.5" customHeight="1">
      <c r="B952" s="174" t="str">
        <f t="shared" si="7"/>
        <v>Unused</v>
      </c>
      <c r="C952" s="181" t="s">
        <v>1123</v>
      </c>
      <c r="D952" s="183"/>
      <c r="E952" s="183"/>
      <c r="F952" s="183"/>
      <c r="G952" s="183"/>
      <c r="H952" s="184"/>
      <c r="I952" s="185"/>
      <c r="J952" s="180"/>
      <c r="K952" s="188"/>
    </row>
    <row r="953" ht="37.5" customHeight="1">
      <c r="B953" s="174" t="str">
        <f t="shared" si="7"/>
        <v>Unused</v>
      </c>
      <c r="C953" s="175" t="s">
        <v>1124</v>
      </c>
      <c r="D953" s="177"/>
      <c r="E953" s="177"/>
      <c r="F953" s="177"/>
      <c r="G953" s="177"/>
      <c r="H953" s="178"/>
      <c r="I953" s="179"/>
      <c r="J953" s="180"/>
      <c r="K953" s="188"/>
    </row>
    <row r="954" ht="37.5" customHeight="1">
      <c r="B954" s="174" t="str">
        <f t="shared" si="7"/>
        <v>Unused</v>
      </c>
      <c r="C954" s="181" t="s">
        <v>1125</v>
      </c>
      <c r="D954" s="183"/>
      <c r="E954" s="183"/>
      <c r="F954" s="183"/>
      <c r="G954" s="183"/>
      <c r="H954" s="184"/>
      <c r="I954" s="185"/>
      <c r="J954" s="180"/>
      <c r="K954" s="188"/>
    </row>
    <row r="955" ht="37.5" customHeight="1">
      <c r="B955" s="174" t="str">
        <f t="shared" si="7"/>
        <v>Unused</v>
      </c>
      <c r="C955" s="175" t="s">
        <v>1126</v>
      </c>
      <c r="D955" s="177"/>
      <c r="E955" s="177"/>
      <c r="F955" s="177"/>
      <c r="G955" s="177"/>
      <c r="H955" s="178"/>
      <c r="I955" s="179"/>
      <c r="J955" s="180"/>
      <c r="K955" s="188"/>
    </row>
    <row r="956" ht="37.5" customHeight="1">
      <c r="B956" s="174" t="str">
        <f t="shared" si="7"/>
        <v>Unused</v>
      </c>
      <c r="C956" s="181" t="s">
        <v>1127</v>
      </c>
      <c r="D956" s="183"/>
      <c r="E956" s="183"/>
      <c r="F956" s="183"/>
      <c r="G956" s="183"/>
      <c r="H956" s="184"/>
      <c r="I956" s="185"/>
      <c r="J956" s="180"/>
      <c r="K956" s="188"/>
    </row>
    <row r="957" ht="37.5" customHeight="1">
      <c r="B957" s="174" t="str">
        <f t="shared" si="7"/>
        <v>Unused</v>
      </c>
      <c r="C957" s="175" t="s">
        <v>1128</v>
      </c>
      <c r="D957" s="177"/>
      <c r="E957" s="177"/>
      <c r="F957" s="177"/>
      <c r="G957" s="177"/>
      <c r="H957" s="178"/>
      <c r="I957" s="179"/>
      <c r="J957" s="180"/>
      <c r="K957" s="188"/>
    </row>
    <row r="958" ht="37.5" customHeight="1">
      <c r="B958" s="174" t="str">
        <f t="shared" si="7"/>
        <v>Unused</v>
      </c>
      <c r="C958" s="181" t="s">
        <v>1129</v>
      </c>
      <c r="D958" s="183"/>
      <c r="E958" s="183"/>
      <c r="F958" s="183"/>
      <c r="G958" s="183"/>
      <c r="H958" s="184"/>
      <c r="I958" s="185"/>
      <c r="J958" s="180"/>
      <c r="K958" s="188"/>
    </row>
    <row r="959" ht="37.5" customHeight="1">
      <c r="B959" s="174" t="str">
        <f t="shared" si="7"/>
        <v>Unused</v>
      </c>
      <c r="C959" s="175" t="s">
        <v>1130</v>
      </c>
      <c r="D959" s="177"/>
      <c r="E959" s="177"/>
      <c r="F959" s="177"/>
      <c r="G959" s="177"/>
      <c r="H959" s="178"/>
      <c r="I959" s="179"/>
      <c r="J959" s="180"/>
      <c r="K959" s="188"/>
    </row>
    <row r="960" ht="37.5" customHeight="1">
      <c r="B960" s="174" t="str">
        <f t="shared" si="7"/>
        <v>Unused</v>
      </c>
      <c r="C960" s="181" t="s">
        <v>1131</v>
      </c>
      <c r="D960" s="183"/>
      <c r="E960" s="183"/>
      <c r="F960" s="183"/>
      <c r="G960" s="183"/>
      <c r="H960" s="184"/>
      <c r="I960" s="185"/>
      <c r="J960" s="180"/>
      <c r="K960" s="188"/>
    </row>
    <row r="961" ht="37.5" customHeight="1">
      <c r="B961" s="174" t="str">
        <f t="shared" si="7"/>
        <v>Unused</v>
      </c>
      <c r="C961" s="175" t="s">
        <v>1132</v>
      </c>
      <c r="D961" s="177"/>
      <c r="E961" s="177"/>
      <c r="F961" s="177"/>
      <c r="G961" s="177"/>
      <c r="H961" s="178"/>
      <c r="I961" s="179"/>
      <c r="J961" s="180"/>
      <c r="K961" s="188"/>
    </row>
    <row r="962" ht="37.5" customHeight="1">
      <c r="B962" s="174" t="str">
        <f t="shared" si="7"/>
        <v>Unused</v>
      </c>
      <c r="C962" s="181" t="s">
        <v>1133</v>
      </c>
      <c r="D962" s="183"/>
      <c r="E962" s="183"/>
      <c r="F962" s="183"/>
      <c r="G962" s="183"/>
      <c r="H962" s="184"/>
      <c r="I962" s="185"/>
      <c r="J962" s="180"/>
      <c r="K962" s="188"/>
    </row>
    <row r="963" ht="37.5" customHeight="1">
      <c r="B963" s="174" t="str">
        <f t="shared" si="7"/>
        <v>Unused</v>
      </c>
      <c r="C963" s="175" t="s">
        <v>1134</v>
      </c>
      <c r="D963" s="177"/>
      <c r="E963" s="177"/>
      <c r="F963" s="177"/>
      <c r="G963" s="177"/>
      <c r="H963" s="178"/>
      <c r="I963" s="179"/>
      <c r="J963" s="180"/>
      <c r="K963" s="188"/>
    </row>
    <row r="964" ht="37.5" customHeight="1">
      <c r="B964" s="174" t="str">
        <f t="shared" si="7"/>
        <v>Unused</v>
      </c>
      <c r="C964" s="181" t="s">
        <v>1135</v>
      </c>
      <c r="D964" s="183"/>
      <c r="E964" s="183"/>
      <c r="F964" s="183"/>
      <c r="G964" s="183"/>
      <c r="H964" s="184"/>
      <c r="I964" s="185"/>
      <c r="J964" s="180"/>
      <c r="K964" s="188"/>
    </row>
    <row r="965" ht="37.5" customHeight="1">
      <c r="B965" s="174" t="str">
        <f t="shared" si="7"/>
        <v>Unused</v>
      </c>
      <c r="C965" s="175" t="s">
        <v>1136</v>
      </c>
      <c r="D965" s="177"/>
      <c r="E965" s="177"/>
      <c r="F965" s="177"/>
      <c r="G965" s="177"/>
      <c r="H965" s="178"/>
      <c r="I965" s="179"/>
      <c r="J965" s="180"/>
      <c r="K965" s="188"/>
    </row>
    <row r="966" ht="37.5" customHeight="1">
      <c r="B966" s="174" t="str">
        <f t="shared" si="7"/>
        <v>Unused</v>
      </c>
      <c r="C966" s="181" t="s">
        <v>1137</v>
      </c>
      <c r="D966" s="183"/>
      <c r="E966" s="183"/>
      <c r="F966" s="183"/>
      <c r="G966" s="183"/>
      <c r="H966" s="184"/>
      <c r="I966" s="185"/>
      <c r="J966" s="180"/>
      <c r="K966" s="188"/>
    </row>
    <row r="967" ht="37.5" customHeight="1">
      <c r="B967" s="174" t="str">
        <f t="shared" si="7"/>
        <v>Unused</v>
      </c>
      <c r="C967" s="175" t="s">
        <v>1138</v>
      </c>
      <c r="D967" s="177"/>
      <c r="E967" s="177"/>
      <c r="F967" s="177"/>
      <c r="G967" s="177"/>
      <c r="H967" s="178"/>
      <c r="I967" s="179"/>
      <c r="J967" s="180"/>
      <c r="K967" s="188"/>
    </row>
    <row r="968" ht="37.5" customHeight="1">
      <c r="B968" s="174" t="str">
        <f t="shared" si="7"/>
        <v>Unused</v>
      </c>
      <c r="C968" s="181" t="s">
        <v>1139</v>
      </c>
      <c r="D968" s="183"/>
      <c r="E968" s="183"/>
      <c r="F968" s="183"/>
      <c r="G968" s="183"/>
      <c r="H968" s="184"/>
      <c r="I968" s="185"/>
      <c r="J968" s="180"/>
      <c r="K968" s="188"/>
    </row>
    <row r="969" ht="37.5" customHeight="1">
      <c r="B969" s="174" t="str">
        <f t="shared" si="7"/>
        <v>Unused</v>
      </c>
      <c r="C969" s="175" t="s">
        <v>1140</v>
      </c>
      <c r="D969" s="177"/>
      <c r="E969" s="177"/>
      <c r="F969" s="177"/>
      <c r="G969" s="177"/>
      <c r="H969" s="178"/>
      <c r="I969" s="179"/>
      <c r="J969" s="180"/>
      <c r="K969" s="188"/>
    </row>
    <row r="970" ht="37.5" customHeight="1">
      <c r="B970" s="174" t="str">
        <f t="shared" si="7"/>
        <v>Unused</v>
      </c>
      <c r="C970" s="181" t="s">
        <v>1141</v>
      </c>
      <c r="D970" s="183"/>
      <c r="E970" s="183"/>
      <c r="F970" s="183"/>
      <c r="G970" s="183"/>
      <c r="H970" s="184"/>
      <c r="I970" s="185"/>
      <c r="J970" s="180"/>
      <c r="K970" s="188"/>
    </row>
    <row r="971" ht="37.5" customHeight="1">
      <c r="B971" s="174" t="str">
        <f t="shared" si="7"/>
        <v>Unused</v>
      </c>
      <c r="C971" s="175" t="s">
        <v>1142</v>
      </c>
      <c r="D971" s="177"/>
      <c r="E971" s="177"/>
      <c r="F971" s="177"/>
      <c r="G971" s="177"/>
      <c r="H971" s="178"/>
      <c r="I971" s="179"/>
      <c r="J971" s="180"/>
      <c r="K971" s="188"/>
    </row>
    <row r="972" ht="37.5" customHeight="1">
      <c r="B972" s="174" t="str">
        <f t="shared" si="7"/>
        <v>Unused</v>
      </c>
      <c r="C972" s="181" t="s">
        <v>1143</v>
      </c>
      <c r="D972" s="183"/>
      <c r="E972" s="183"/>
      <c r="F972" s="183"/>
      <c r="G972" s="183"/>
      <c r="H972" s="184"/>
      <c r="I972" s="185"/>
      <c r="J972" s="180"/>
      <c r="K972" s="188"/>
    </row>
    <row r="973" ht="37.5" customHeight="1">
      <c r="B973" s="174" t="str">
        <f t="shared" si="7"/>
        <v>Unused</v>
      </c>
      <c r="C973" s="175" t="s">
        <v>1144</v>
      </c>
      <c r="D973" s="177"/>
      <c r="E973" s="177"/>
      <c r="F973" s="177"/>
      <c r="G973" s="177"/>
      <c r="H973" s="178"/>
      <c r="I973" s="179"/>
      <c r="J973" s="180"/>
      <c r="K973" s="188"/>
    </row>
    <row r="974" ht="37.5" customHeight="1">
      <c r="B974" s="174" t="str">
        <f t="shared" si="7"/>
        <v>Unused</v>
      </c>
      <c r="C974" s="181" t="s">
        <v>1145</v>
      </c>
      <c r="D974" s="183"/>
      <c r="E974" s="183"/>
      <c r="F974" s="183"/>
      <c r="G974" s="183"/>
      <c r="H974" s="184"/>
      <c r="I974" s="185"/>
      <c r="J974" s="180"/>
      <c r="K974" s="188"/>
    </row>
    <row r="975" ht="37.5" customHeight="1">
      <c r="B975" s="174" t="str">
        <f t="shared" si="7"/>
        <v>Unused</v>
      </c>
      <c r="C975" s="175" t="s">
        <v>1146</v>
      </c>
      <c r="D975" s="177"/>
      <c r="E975" s="177"/>
      <c r="F975" s="177"/>
      <c r="G975" s="177"/>
      <c r="H975" s="178"/>
      <c r="I975" s="179"/>
      <c r="J975" s="180"/>
      <c r="K975" s="188"/>
    </row>
    <row r="976" ht="37.5" customHeight="1">
      <c r="B976" s="174" t="str">
        <f t="shared" si="7"/>
        <v>Unused</v>
      </c>
      <c r="C976" s="181" t="s">
        <v>1147</v>
      </c>
      <c r="D976" s="183"/>
      <c r="E976" s="183"/>
      <c r="F976" s="183"/>
      <c r="G976" s="183"/>
      <c r="H976" s="184"/>
      <c r="I976" s="185"/>
      <c r="J976" s="180"/>
      <c r="K976" s="188"/>
    </row>
    <row r="977" ht="37.5" customHeight="1">
      <c r="B977" s="174" t="str">
        <f t="shared" si="7"/>
        <v>Unused</v>
      </c>
      <c r="C977" s="175" t="s">
        <v>1148</v>
      </c>
      <c r="D977" s="177"/>
      <c r="E977" s="177"/>
      <c r="F977" s="177"/>
      <c r="G977" s="177"/>
      <c r="H977" s="178"/>
      <c r="I977" s="179"/>
      <c r="J977" s="180"/>
      <c r="K977" s="188"/>
    </row>
    <row r="978" ht="37.5" customHeight="1">
      <c r="B978" s="174" t="str">
        <f t="shared" si="7"/>
        <v>Unused</v>
      </c>
      <c r="C978" s="181" t="s">
        <v>1149</v>
      </c>
      <c r="D978" s="183"/>
      <c r="E978" s="183"/>
      <c r="F978" s="183"/>
      <c r="G978" s="183"/>
      <c r="H978" s="184"/>
      <c r="I978" s="185"/>
      <c r="J978" s="180"/>
      <c r="K978" s="188"/>
    </row>
    <row r="979" ht="37.5" customHeight="1">
      <c r="B979" s="174" t="str">
        <f t="shared" si="7"/>
        <v>Unused</v>
      </c>
      <c r="C979" s="175" t="s">
        <v>1150</v>
      </c>
      <c r="D979" s="177"/>
      <c r="E979" s="177"/>
      <c r="F979" s="177"/>
      <c r="G979" s="177"/>
      <c r="H979" s="178"/>
      <c r="I979" s="179"/>
      <c r="J979" s="180"/>
      <c r="K979" s="188"/>
    </row>
    <row r="980" ht="37.5" customHeight="1">
      <c r="B980" s="174" t="str">
        <f t="shared" si="7"/>
        <v>Unused</v>
      </c>
      <c r="C980" s="181" t="s">
        <v>1151</v>
      </c>
      <c r="D980" s="183"/>
      <c r="E980" s="183"/>
      <c r="F980" s="183"/>
      <c r="G980" s="183"/>
      <c r="H980" s="184"/>
      <c r="I980" s="185"/>
      <c r="J980" s="180"/>
      <c r="K980" s="188"/>
    </row>
    <row r="981" ht="37.5" customHeight="1">
      <c r="B981" s="174" t="str">
        <f t="shared" si="7"/>
        <v>Unused</v>
      </c>
      <c r="C981" s="175" t="s">
        <v>1152</v>
      </c>
      <c r="D981" s="177"/>
      <c r="E981" s="177"/>
      <c r="F981" s="177"/>
      <c r="G981" s="177"/>
      <c r="H981" s="178"/>
      <c r="I981" s="179"/>
      <c r="J981" s="180"/>
      <c r="K981" s="188"/>
    </row>
    <row r="982" ht="37.5" customHeight="1">
      <c r="B982" s="174" t="str">
        <f t="shared" si="7"/>
        <v>Unused</v>
      </c>
      <c r="C982" s="181" t="s">
        <v>1153</v>
      </c>
      <c r="D982" s="183"/>
      <c r="E982" s="183"/>
      <c r="F982" s="183"/>
      <c r="G982" s="183"/>
      <c r="H982" s="184"/>
      <c r="I982" s="185"/>
      <c r="J982" s="180"/>
      <c r="K982" s="188"/>
    </row>
    <row r="983" ht="37.5" customHeight="1">
      <c r="B983" s="174" t="str">
        <f t="shared" si="7"/>
        <v>Unused</v>
      </c>
      <c r="C983" s="175" t="s">
        <v>1154</v>
      </c>
      <c r="D983" s="177"/>
      <c r="E983" s="177"/>
      <c r="F983" s="177"/>
      <c r="G983" s="177"/>
      <c r="H983" s="178"/>
      <c r="I983" s="179"/>
      <c r="J983" s="180"/>
      <c r="K983" s="188"/>
    </row>
    <row r="984" ht="37.5" customHeight="1">
      <c r="B984" s="174" t="str">
        <f t="shared" si="7"/>
        <v>Unused</v>
      </c>
      <c r="C984" s="181" t="s">
        <v>1155</v>
      </c>
      <c r="D984" s="183"/>
      <c r="E984" s="183"/>
      <c r="F984" s="183"/>
      <c r="G984" s="183"/>
      <c r="H984" s="184"/>
      <c r="I984" s="185"/>
      <c r="J984" s="180"/>
      <c r="K984" s="188"/>
    </row>
    <row r="985" ht="37.5" customHeight="1">
      <c r="B985" s="174" t="str">
        <f t="shared" si="7"/>
        <v>Unused</v>
      </c>
      <c r="C985" s="175" t="s">
        <v>1156</v>
      </c>
      <c r="D985" s="177"/>
      <c r="E985" s="177"/>
      <c r="F985" s="177"/>
      <c r="G985" s="177"/>
      <c r="H985" s="178"/>
      <c r="I985" s="179"/>
      <c r="J985" s="180"/>
      <c r="K985" s="188"/>
    </row>
    <row r="986" ht="37.5" customHeight="1">
      <c r="B986" s="174" t="str">
        <f t="shared" si="7"/>
        <v>Unused</v>
      </c>
      <c r="C986" s="181" t="s">
        <v>1157</v>
      </c>
      <c r="D986" s="183"/>
      <c r="E986" s="183"/>
      <c r="F986" s="183"/>
      <c r="G986" s="183"/>
      <c r="H986" s="184"/>
      <c r="I986" s="185"/>
      <c r="J986" s="180"/>
      <c r="K986" s="188"/>
    </row>
    <row r="987" ht="37.5" customHeight="1">
      <c r="B987" s="174" t="str">
        <f t="shared" si="7"/>
        <v>Unused</v>
      </c>
      <c r="C987" s="175" t="s">
        <v>1158</v>
      </c>
      <c r="D987" s="177"/>
      <c r="E987" s="177"/>
      <c r="F987" s="177"/>
      <c r="G987" s="177"/>
      <c r="H987" s="178"/>
      <c r="I987" s="179"/>
      <c r="J987" s="180"/>
      <c r="K987" s="188"/>
    </row>
    <row r="988" ht="37.5" customHeight="1">
      <c r="B988" s="174" t="str">
        <f t="shared" si="7"/>
        <v>Unused</v>
      </c>
      <c r="C988" s="181" t="s">
        <v>1159</v>
      </c>
      <c r="D988" s="183"/>
      <c r="E988" s="183"/>
      <c r="F988" s="183"/>
      <c r="G988" s="183"/>
      <c r="H988" s="184"/>
      <c r="I988" s="185"/>
      <c r="J988" s="180"/>
      <c r="K988" s="188"/>
    </row>
    <row r="989" ht="37.5" customHeight="1">
      <c r="B989" s="174" t="str">
        <f t="shared" si="7"/>
        <v>Unused</v>
      </c>
      <c r="C989" s="175" t="s">
        <v>1160</v>
      </c>
      <c r="D989" s="177"/>
      <c r="E989" s="177"/>
      <c r="F989" s="177"/>
      <c r="G989" s="177"/>
      <c r="H989" s="178"/>
      <c r="I989" s="179"/>
      <c r="J989" s="180"/>
      <c r="K989" s="188"/>
    </row>
    <row r="990" ht="37.5" customHeight="1">
      <c r="B990" s="174" t="str">
        <f t="shared" si="7"/>
        <v>Unused</v>
      </c>
      <c r="C990" s="181" t="s">
        <v>1161</v>
      </c>
      <c r="D990" s="183"/>
      <c r="E990" s="183"/>
      <c r="F990" s="183"/>
      <c r="G990" s="183"/>
      <c r="H990" s="184"/>
      <c r="I990" s="185"/>
      <c r="J990" s="180"/>
      <c r="K990" s="188"/>
    </row>
    <row r="991" ht="37.5" customHeight="1">
      <c r="B991" s="174" t="str">
        <f t="shared" si="7"/>
        <v>Unused</v>
      </c>
      <c r="C991" s="175" t="s">
        <v>1162</v>
      </c>
      <c r="D991" s="177"/>
      <c r="E991" s="177"/>
      <c r="F991" s="177"/>
      <c r="G991" s="177"/>
      <c r="H991" s="178"/>
      <c r="I991" s="179"/>
      <c r="J991" s="180"/>
      <c r="K991" s="188"/>
    </row>
    <row r="992" ht="37.5" customHeight="1">
      <c r="B992" s="174" t="str">
        <f t="shared" si="7"/>
        <v>Unused</v>
      </c>
      <c r="C992" s="181" t="s">
        <v>1163</v>
      </c>
      <c r="D992" s="183"/>
      <c r="E992" s="183"/>
      <c r="F992" s="183"/>
      <c r="G992" s="183"/>
      <c r="H992" s="184"/>
      <c r="I992" s="185"/>
      <c r="J992" s="180"/>
      <c r="K992" s="188"/>
    </row>
    <row r="993" ht="37.5" customHeight="1">
      <c r="B993" s="174" t="str">
        <f t="shared" si="7"/>
        <v>Unused</v>
      </c>
      <c r="C993" s="175" t="s">
        <v>1164</v>
      </c>
      <c r="D993" s="177"/>
      <c r="E993" s="177"/>
      <c r="F993" s="177"/>
      <c r="G993" s="177"/>
      <c r="H993" s="178"/>
      <c r="I993" s="179"/>
      <c r="J993" s="180"/>
      <c r="K993" s="188"/>
    </row>
    <row r="994" ht="37.5" customHeight="1">
      <c r="B994" s="174" t="str">
        <f t="shared" si="7"/>
        <v>Unused</v>
      </c>
      <c r="C994" s="181" t="s">
        <v>1165</v>
      </c>
      <c r="D994" s="183"/>
      <c r="E994" s="183"/>
      <c r="F994" s="183"/>
      <c r="G994" s="183"/>
      <c r="H994" s="184"/>
      <c r="I994" s="185"/>
      <c r="J994" s="180"/>
      <c r="K994" s="188"/>
    </row>
    <row r="995" ht="37.5" customHeight="1">
      <c r="B995" s="174" t="str">
        <f t="shared" si="7"/>
        <v>Unused</v>
      </c>
      <c r="C995" s="175" t="s">
        <v>1166</v>
      </c>
      <c r="D995" s="177"/>
      <c r="E995" s="177"/>
      <c r="F995" s="177"/>
      <c r="G995" s="177"/>
      <c r="H995" s="178"/>
      <c r="I995" s="179"/>
      <c r="J995" s="180"/>
      <c r="K995" s="188"/>
    </row>
    <row r="996" ht="37.5" customHeight="1">
      <c r="B996" s="174" t="str">
        <f t="shared" si="7"/>
        <v>Unused</v>
      </c>
      <c r="C996" s="181" t="s">
        <v>1167</v>
      </c>
      <c r="D996" s="183"/>
      <c r="E996" s="183"/>
      <c r="F996" s="183"/>
      <c r="G996" s="183"/>
      <c r="H996" s="184"/>
      <c r="I996" s="185"/>
      <c r="J996" s="180"/>
      <c r="K996" s="188"/>
    </row>
    <row r="997" ht="37.5" customHeight="1">
      <c r="B997" s="174" t="str">
        <f t="shared" si="7"/>
        <v>Unused</v>
      </c>
      <c r="C997" s="175" t="s">
        <v>1168</v>
      </c>
      <c r="D997" s="177"/>
      <c r="E997" s="177"/>
      <c r="F997" s="177"/>
      <c r="G997" s="177"/>
      <c r="H997" s="178"/>
      <c r="I997" s="179"/>
      <c r="J997" s="180"/>
      <c r="K997" s="188"/>
    </row>
    <row r="998" ht="37.5" customHeight="1">
      <c r="B998" s="174" t="str">
        <f t="shared" si="7"/>
        <v>Unused</v>
      </c>
      <c r="C998" s="181" t="s">
        <v>1169</v>
      </c>
      <c r="D998" s="183"/>
      <c r="E998" s="183"/>
      <c r="F998" s="183"/>
      <c r="G998" s="183"/>
      <c r="H998" s="184"/>
      <c r="I998" s="185"/>
      <c r="J998" s="180"/>
      <c r="K998" s="188"/>
    </row>
    <row r="999" ht="37.5" customHeight="1">
      <c r="B999" s="174" t="str">
        <f t="shared" si="7"/>
        <v>Unused</v>
      </c>
      <c r="C999" s="175" t="s">
        <v>1170</v>
      </c>
      <c r="D999" s="177"/>
      <c r="E999" s="177"/>
      <c r="F999" s="177"/>
      <c r="G999" s="177"/>
      <c r="H999" s="178"/>
      <c r="I999" s="179"/>
      <c r="J999" s="180"/>
      <c r="K999" s="188"/>
    </row>
    <row r="1000" ht="37.5" customHeight="1">
      <c r="B1000" s="174" t="str">
        <f t="shared" si="7"/>
        <v>Unused</v>
      </c>
      <c r="C1000" s="181" t="s">
        <v>1171</v>
      </c>
      <c r="D1000" s="183"/>
      <c r="E1000" s="183"/>
      <c r="F1000" s="183"/>
      <c r="G1000" s="183"/>
      <c r="H1000" s="184"/>
      <c r="I1000" s="185"/>
      <c r="J1000" s="180"/>
      <c r="K1000" s="188"/>
    </row>
    <row r="1001" ht="37.5" customHeight="1">
      <c r="B1001" s="174" t="str">
        <f t="shared" si="7"/>
        <v>Unused</v>
      </c>
      <c r="C1001" s="175" t="s">
        <v>1172</v>
      </c>
      <c r="D1001" s="177"/>
      <c r="E1001" s="177"/>
      <c r="F1001" s="177"/>
      <c r="G1001" s="177"/>
      <c r="H1001" s="178"/>
      <c r="I1001" s="179"/>
      <c r="J1001" s="180"/>
      <c r="K1001" s="188"/>
    </row>
    <row r="1002" ht="37.5" customHeight="1">
      <c r="B1002" s="174" t="str">
        <f t="shared" si="7"/>
        <v>Unused</v>
      </c>
      <c r="C1002" s="181" t="s">
        <v>1173</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148</v>
      </c>
      <c r="C2" s="47"/>
      <c r="D2" s="49"/>
      <c r="E2" s="195" t="s">
        <v>149</v>
      </c>
      <c r="F2" s="47"/>
      <c r="G2" s="47"/>
      <c r="H2" s="47"/>
      <c r="I2" s="47"/>
      <c r="J2" s="47"/>
      <c r="K2" s="47"/>
      <c r="L2" s="47"/>
      <c r="N2" s="116" t="s">
        <v>49</v>
      </c>
      <c r="AG2" s="132" t="s">
        <v>159</v>
      </c>
      <c r="AH2" s="21"/>
      <c r="AI2" s="196" t="s">
        <v>1174</v>
      </c>
      <c r="AJ2" s="196" t="s">
        <v>1175</v>
      </c>
      <c r="AK2" s="196" t="s">
        <v>1176</v>
      </c>
      <c r="AL2" s="196" t="s">
        <v>1177</v>
      </c>
      <c r="AM2" s="196" t="s">
        <v>1178</v>
      </c>
      <c r="AN2" s="196" t="s">
        <v>1179</v>
      </c>
      <c r="AO2" s="196" t="s">
        <v>1180</v>
      </c>
      <c r="AP2" s="196" t="s">
        <v>1181</v>
      </c>
    </row>
    <row r="3" ht="37.5" customHeight="1">
      <c r="B3" s="197" t="s">
        <v>154</v>
      </c>
      <c r="C3" s="47"/>
      <c r="D3" s="49"/>
      <c r="E3" s="198" t="s">
        <v>1182</v>
      </c>
      <c r="F3" s="47"/>
      <c r="G3" s="47"/>
      <c r="H3" s="47"/>
      <c r="I3" s="47"/>
      <c r="J3" s="47"/>
      <c r="K3" s="47"/>
      <c r="L3" s="47"/>
      <c r="N3" s="62" t="s">
        <v>49</v>
      </c>
      <c r="P3" s="63">
        <f>IFERROR(__xludf.DUMMYFUNCTION("IFERROR(QUERY(B25:M1008, ""SELECT COUNT(B) WHERE B&lt;&gt;'Unused' LABEL COUNT(B) ''""), 0)"),11.0)</f>
        <v>11</v>
      </c>
      <c r="AG3" s="26"/>
      <c r="AH3" s="27"/>
      <c r="AI3" s="199" t="b">
        <f>NOT(OR(AJ3, AK3, AL3, AM3))</f>
        <v>0</v>
      </c>
      <c r="AJ3" s="199" t="b">
        <f>General!D20="Yes"</f>
        <v>1</v>
      </c>
      <c r="AK3" s="199" t="b">
        <f>General!D21="Yes"</f>
        <v>1</v>
      </c>
      <c r="AL3" s="199" t="b">
        <f>General!D22="Yes"</f>
        <v>1</v>
      </c>
      <c r="AM3" s="199" t="b">
        <f>General!D23="Yes"</f>
        <v>1</v>
      </c>
      <c r="AN3" s="199" t="b">
        <f>General!D24="Yes"</f>
        <v>1</v>
      </c>
      <c r="AO3" s="199" t="b">
        <f>General!D25="Yes"</f>
        <v>1</v>
      </c>
      <c r="AP3" s="199" t="b">
        <f>General!D18="Yes"</f>
        <v>1</v>
      </c>
    </row>
    <row r="4" ht="37.5" customHeight="1">
      <c r="B4" s="200" t="s">
        <v>1183</v>
      </c>
      <c r="C4" s="47"/>
      <c r="D4" s="49"/>
      <c r="E4" s="201" t="s">
        <v>1184</v>
      </c>
      <c r="F4" s="47"/>
      <c r="G4" s="47"/>
      <c r="H4" s="47"/>
      <c r="I4" s="47"/>
      <c r="J4" s="47"/>
      <c r="K4" s="47"/>
      <c r="L4" s="47"/>
      <c r="N4" s="62" t="s">
        <v>50</v>
      </c>
      <c r="P4" s="66">
        <f>IFERROR(__xludf.DUMMYFUNCTION("IFERROR(QUERY(B25:M1008, ""SELECT COUNT(B) WHERE B&lt;&gt;'Unused' AND M='Yes' LABEL COUNT(B) ''""), 0)"),6.0)</f>
        <v>6</v>
      </c>
    </row>
    <row r="5" ht="86.25" customHeight="1">
      <c r="B5" s="202" t="s">
        <v>1185</v>
      </c>
      <c r="C5" s="47"/>
      <c r="D5" s="49"/>
      <c r="E5" s="203" t="s">
        <v>1186</v>
      </c>
      <c r="F5" s="47"/>
      <c r="G5" s="47"/>
      <c r="H5" s="47"/>
      <c r="I5" s="47"/>
      <c r="J5" s="47"/>
      <c r="K5" s="47"/>
      <c r="L5" s="47"/>
      <c r="N5" s="62" t="s">
        <v>51</v>
      </c>
      <c r="P5" s="63">
        <f>IFERROR(__xludf.DUMMYFUNCTION("IFERROR(QUERY(B25:M1008, ""SELECT COUNT(B) WHERE B&lt;&gt;'Unused' AND M='No' LABEL COUNT(B) ''""), 0)"),5.0)</f>
        <v>5</v>
      </c>
      <c r="AE5" s="204"/>
      <c r="AF5" s="204"/>
    </row>
    <row r="6" ht="52.5" customHeight="1">
      <c r="B6" s="200" t="s">
        <v>1187</v>
      </c>
      <c r="C6" s="47"/>
      <c r="D6" s="49"/>
      <c r="E6" s="201" t="s">
        <v>1188</v>
      </c>
      <c r="F6" s="47"/>
      <c r="G6" s="47"/>
      <c r="H6" s="47"/>
      <c r="I6" s="47"/>
      <c r="J6" s="47"/>
      <c r="K6" s="47"/>
      <c r="L6" s="47"/>
      <c r="AE6" s="204"/>
      <c r="AF6" s="204"/>
    </row>
    <row r="7" ht="86.25" customHeight="1">
      <c r="B7" s="202" t="s">
        <v>1189</v>
      </c>
      <c r="C7" s="47"/>
      <c r="D7" s="49"/>
      <c r="E7" s="198" t="s">
        <v>1190</v>
      </c>
      <c r="F7" s="47"/>
      <c r="G7" s="47"/>
      <c r="H7" s="47"/>
      <c r="I7" s="47"/>
      <c r="J7" s="47"/>
      <c r="K7" s="47"/>
      <c r="L7" s="47"/>
    </row>
    <row r="8" ht="86.25" customHeight="1">
      <c r="B8" s="200" t="s">
        <v>1191</v>
      </c>
      <c r="C8" s="47"/>
      <c r="D8" s="49"/>
      <c r="E8" s="201" t="s">
        <v>1192</v>
      </c>
      <c r="F8" s="47"/>
      <c r="G8" s="47"/>
      <c r="H8" s="47"/>
      <c r="I8" s="47"/>
      <c r="J8" s="47"/>
      <c r="K8" s="47"/>
      <c r="L8" s="47"/>
    </row>
    <row r="9" ht="75.0" customHeight="1">
      <c r="B9" s="202" t="s">
        <v>1193</v>
      </c>
      <c r="C9" s="47"/>
      <c r="D9" s="49"/>
      <c r="E9" s="198" t="s">
        <v>1194</v>
      </c>
      <c r="F9" s="47"/>
      <c r="G9" s="47"/>
      <c r="H9" s="47"/>
      <c r="I9" s="47"/>
      <c r="J9" s="47"/>
      <c r="K9" s="47"/>
      <c r="L9" s="47"/>
    </row>
    <row r="10" ht="37.5" customHeight="1">
      <c r="B10" s="200" t="s">
        <v>1195</v>
      </c>
      <c r="C10" s="47"/>
      <c r="D10" s="49"/>
      <c r="E10" s="201" t="s">
        <v>1196</v>
      </c>
      <c r="F10" s="47"/>
      <c r="G10" s="47"/>
      <c r="H10" s="47"/>
      <c r="I10" s="47"/>
      <c r="J10" s="47"/>
      <c r="K10" s="47"/>
      <c r="L10" s="47"/>
    </row>
    <row r="11" ht="37.5" customHeight="1">
      <c r="B11" s="202" t="s">
        <v>1197</v>
      </c>
      <c r="C11" s="47"/>
      <c r="D11" s="49"/>
      <c r="E11" s="198" t="s">
        <v>1198</v>
      </c>
      <c r="F11" s="47"/>
      <c r="G11" s="47"/>
      <c r="H11" s="47"/>
      <c r="I11" s="47"/>
      <c r="J11" s="47"/>
      <c r="K11" s="47"/>
      <c r="L11" s="47"/>
    </row>
    <row r="12" ht="37.5" customHeight="1">
      <c r="B12" s="200" t="s">
        <v>1199</v>
      </c>
      <c r="C12" s="47"/>
      <c r="D12" s="49"/>
      <c r="E12" s="201" t="s">
        <v>1200</v>
      </c>
      <c r="F12" s="47"/>
      <c r="G12" s="47"/>
      <c r="H12" s="47"/>
      <c r="I12" s="47"/>
      <c r="J12" s="47"/>
      <c r="K12" s="47"/>
      <c r="L12" s="47"/>
    </row>
    <row r="13" ht="37.5" customHeight="1">
      <c r="B13" s="202" t="s">
        <v>1201</v>
      </c>
      <c r="C13" s="47"/>
      <c r="D13" s="49"/>
      <c r="E13" s="198" t="s">
        <v>1202</v>
      </c>
      <c r="F13" s="47"/>
      <c r="G13" s="47"/>
      <c r="H13" s="47"/>
      <c r="I13" s="47"/>
      <c r="J13" s="47"/>
      <c r="K13" s="47"/>
      <c r="L13" s="47"/>
    </row>
    <row r="14">
      <c r="G14" s="187"/>
      <c r="H14" s="187"/>
      <c r="I14" s="187"/>
      <c r="J14" s="187"/>
      <c r="K14" s="187"/>
    </row>
    <row r="15" ht="37.5" customHeight="1">
      <c r="B15" s="205" t="s">
        <v>1203</v>
      </c>
      <c r="C15" s="32"/>
      <c r="D15" s="32"/>
      <c r="E15" s="32"/>
      <c r="F15" s="32"/>
      <c r="G15" s="32"/>
      <c r="H15" s="32"/>
      <c r="I15" s="32"/>
      <c r="J15" s="32"/>
      <c r="K15" s="32"/>
      <c r="L15" s="32"/>
      <c r="M15" s="32"/>
      <c r="N15" s="32"/>
      <c r="O15" s="32"/>
      <c r="P15" s="32"/>
      <c r="Q15" s="32"/>
      <c r="R15" s="30"/>
      <c r="S15" s="206" t="s">
        <v>1204</v>
      </c>
      <c r="T15" s="207"/>
      <c r="U15" s="207"/>
      <c r="V15" s="207"/>
      <c r="W15" s="208"/>
    </row>
    <row r="16" ht="37.5" customHeight="1">
      <c r="B16" s="209" t="str">
        <f>IFERROR(__xludf.DUMMYFUNCTION("IF(IFERROR(QUERY(P18:R21, ""SELECT P WHERE P&lt;&gt;'Valid' AND P&lt;&gt;'Unused' AND P&lt;&gt;''""), ""Valid"")=""Valid"", ""Valid"", ""Errored"")"),"Valid")</f>
        <v>Valid</v>
      </c>
      <c r="C16" s="208"/>
      <c r="D16" s="210" t="s">
        <v>1189</v>
      </c>
      <c r="E16" s="32"/>
      <c r="F16" s="32"/>
      <c r="G16" s="30"/>
      <c r="H16" s="210" t="s">
        <v>1191</v>
      </c>
      <c r="I16" s="32"/>
      <c r="J16" s="32"/>
      <c r="K16" s="30"/>
      <c r="L16" s="210" t="s">
        <v>1193</v>
      </c>
      <c r="M16" s="32"/>
      <c r="N16" s="32"/>
      <c r="O16" s="32"/>
      <c r="P16" s="211"/>
      <c r="Q16" s="207"/>
      <c r="R16" s="208"/>
      <c r="S16" s="212"/>
      <c r="W16" s="213"/>
    </row>
    <row r="17" ht="37.5" customHeight="1">
      <c r="B17" s="214"/>
      <c r="C17" s="215"/>
      <c r="D17" s="216" t="s">
        <v>1205</v>
      </c>
      <c r="E17" s="216" t="s">
        <v>1206</v>
      </c>
      <c r="F17" s="216" t="s">
        <v>1207</v>
      </c>
      <c r="G17" s="216" t="s">
        <v>1208</v>
      </c>
      <c r="H17" s="216" t="s">
        <v>1205</v>
      </c>
      <c r="I17" s="216" t="s">
        <v>1206</v>
      </c>
      <c r="J17" s="216" t="s">
        <v>1207</v>
      </c>
      <c r="K17" s="216" t="s">
        <v>1208</v>
      </c>
      <c r="L17" s="217" t="s">
        <v>1209</v>
      </c>
      <c r="M17" s="217" t="s">
        <v>1210</v>
      </c>
      <c r="N17" s="217" t="s">
        <v>1211</v>
      </c>
      <c r="O17" s="217" t="s">
        <v>1212</v>
      </c>
      <c r="P17" s="214"/>
      <c r="Q17" s="218"/>
      <c r="R17" s="215"/>
      <c r="S17" s="212"/>
      <c r="W17" s="213"/>
    </row>
    <row r="18" ht="37.5" customHeight="1">
      <c r="B18" s="210" t="s">
        <v>1213</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1214</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1215</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1216</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154</v>
      </c>
      <c r="E23" s="236" t="s">
        <v>1217</v>
      </c>
      <c r="F23" s="234"/>
      <c r="G23" s="234"/>
      <c r="H23" s="237"/>
      <c r="I23" s="236" t="s">
        <v>1218</v>
      </c>
      <c r="J23" s="234"/>
      <c r="K23" s="234"/>
      <c r="L23" s="237"/>
      <c r="M23" s="216" t="s">
        <v>1187</v>
      </c>
      <c r="N23" s="238" t="s">
        <v>1219</v>
      </c>
      <c r="O23" s="239"/>
      <c r="P23" s="239"/>
      <c r="Q23" s="240"/>
      <c r="R23" s="238" t="s">
        <v>1220</v>
      </c>
      <c r="S23" s="239"/>
      <c r="T23" s="239"/>
      <c r="U23" s="240"/>
      <c r="V23" s="238" t="s">
        <v>1221</v>
      </c>
      <c r="W23" s="239"/>
      <c r="X23" s="239"/>
      <c r="Y23" s="240"/>
      <c r="Z23" s="172" t="s">
        <v>1222</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1205</v>
      </c>
      <c r="O24" s="216" t="s">
        <v>1206</v>
      </c>
      <c r="P24" s="216" t="s">
        <v>1207</v>
      </c>
      <c r="Q24" s="216" t="s">
        <v>1208</v>
      </c>
      <c r="R24" s="217" t="s">
        <v>1205</v>
      </c>
      <c r="S24" s="217" t="s">
        <v>1206</v>
      </c>
      <c r="T24" s="217" t="s">
        <v>1207</v>
      </c>
      <c r="U24" s="217" t="s">
        <v>1208</v>
      </c>
      <c r="V24" s="217" t="s">
        <v>1209</v>
      </c>
      <c r="W24" s="217" t="s">
        <v>1210</v>
      </c>
      <c r="X24" s="217" t="s">
        <v>1211</v>
      </c>
      <c r="Y24" s="245" t="s">
        <v>1212</v>
      </c>
      <c r="Z24" s="246" t="s">
        <v>1223</v>
      </c>
      <c r="AA24" s="244"/>
      <c r="AB24" s="247" t="s">
        <v>1224</v>
      </c>
      <c r="AC24" s="242"/>
      <c r="AD24" s="242"/>
      <c r="AE24" s="242"/>
      <c r="AF24" s="244"/>
      <c r="AG24" s="217" t="s">
        <v>1209</v>
      </c>
      <c r="AH24" s="248" t="s">
        <v>1210</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1225</v>
      </c>
      <c r="E25" s="251" t="s">
        <v>1226</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1227</v>
      </c>
      <c r="AA25" s="237"/>
      <c r="AB25" s="260" t="s">
        <v>1228</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1229</v>
      </c>
      <c r="AA26" s="261"/>
      <c r="AB26" s="260" t="s">
        <v>1230</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1231</v>
      </c>
      <c r="E28" s="286" t="s">
        <v>1232</v>
      </c>
      <c r="F28" s="234"/>
      <c r="G28" s="234"/>
      <c r="H28" s="237"/>
      <c r="I28" s="287"/>
      <c r="J28" s="234"/>
      <c r="K28" s="234"/>
      <c r="L28" s="237"/>
      <c r="M28" s="288" t="s">
        <v>77</v>
      </c>
      <c r="N28" s="289">
        <v>-3.0</v>
      </c>
      <c r="O28" s="290">
        <v>3.0</v>
      </c>
      <c r="P28" s="290">
        <v>12.0</v>
      </c>
      <c r="Q28" s="291">
        <v>5.0</v>
      </c>
      <c r="R28" s="292">
        <v>-2.0</v>
      </c>
      <c r="S28" s="290">
        <v>1.0</v>
      </c>
      <c r="T28" s="290">
        <v>-3.0</v>
      </c>
      <c r="U28" s="291">
        <v>1.5</v>
      </c>
      <c r="V28" s="292">
        <v>1.0</v>
      </c>
      <c r="W28" s="290">
        <v>3.0</v>
      </c>
      <c r="X28" s="290"/>
      <c r="Y28" s="293"/>
      <c r="Z28" s="294" t="s">
        <v>1233</v>
      </c>
      <c r="AA28" s="237"/>
      <c r="AB28" s="288" t="s">
        <v>1234</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1235</v>
      </c>
      <c r="E31" s="251" t="s">
        <v>1236</v>
      </c>
      <c r="F31" s="234"/>
      <c r="G31" s="234"/>
      <c r="H31" s="237"/>
      <c r="I31" s="287"/>
      <c r="J31" s="234"/>
      <c r="K31" s="234"/>
      <c r="L31" s="237"/>
      <c r="M31" s="253" t="s">
        <v>62</v>
      </c>
      <c r="N31" s="254"/>
      <c r="O31" s="255"/>
      <c r="P31" s="255">
        <v>5.0</v>
      </c>
      <c r="Q31" s="256">
        <v>-5.0</v>
      </c>
      <c r="R31" s="257"/>
      <c r="S31" s="255"/>
      <c r="T31" s="255">
        <v>5.0</v>
      </c>
      <c r="U31" s="256">
        <v>-3.0</v>
      </c>
      <c r="V31" s="257"/>
      <c r="W31" s="255">
        <v>0.0</v>
      </c>
      <c r="X31" s="255"/>
      <c r="Y31" s="258"/>
      <c r="Z31" s="259"/>
      <c r="AA31" s="237"/>
      <c r="AB31" s="260"/>
      <c r="AF31" s="261"/>
      <c r="AG31" s="262"/>
      <c r="AH31" s="263"/>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272"/>
      <c r="AA32" s="261"/>
      <c r="AB32" s="260"/>
      <c r="AF32" s="261"/>
      <c r="AG32" s="273"/>
      <c r="AH32" s="274"/>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1237</v>
      </c>
      <c r="E34" s="286" t="s">
        <v>1238</v>
      </c>
      <c r="F34" s="234"/>
      <c r="G34" s="234"/>
      <c r="H34" s="237"/>
      <c r="I34" s="287"/>
      <c r="J34" s="234"/>
      <c r="K34" s="234"/>
      <c r="L34" s="237"/>
      <c r="M34" s="288" t="s">
        <v>77</v>
      </c>
      <c r="N34" s="289">
        <v>-3.0</v>
      </c>
      <c r="O34" s="290">
        <v>3.0</v>
      </c>
      <c r="P34" s="290">
        <v>12.0</v>
      </c>
      <c r="Q34" s="291">
        <v>5.0</v>
      </c>
      <c r="R34" s="292">
        <v>-2.0</v>
      </c>
      <c r="S34" s="290">
        <v>1.0</v>
      </c>
      <c r="T34" s="290">
        <v>-3.0</v>
      </c>
      <c r="U34" s="291">
        <v>1.5</v>
      </c>
      <c r="V34" s="292">
        <v>1.0</v>
      </c>
      <c r="W34" s="290">
        <v>3.0</v>
      </c>
      <c r="X34" s="290"/>
      <c r="Y34" s="293"/>
      <c r="Z34" s="294"/>
      <c r="AA34" s="237"/>
      <c r="AB34" s="288"/>
      <c r="AC34" s="234"/>
      <c r="AD34" s="234"/>
      <c r="AE34" s="234"/>
      <c r="AF34" s="237"/>
      <c r="AG34" s="295"/>
      <c r="AH34" s="296"/>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1239</v>
      </c>
      <c r="E37" s="307" t="s">
        <v>1240</v>
      </c>
      <c r="F37" s="234"/>
      <c r="G37" s="234"/>
      <c r="H37" s="237"/>
      <c r="I37" s="252"/>
      <c r="J37" s="234"/>
      <c r="K37" s="234"/>
      <c r="L37" s="237"/>
      <c r="M37" s="308" t="s">
        <v>62</v>
      </c>
      <c r="N37" s="309"/>
      <c r="O37" s="309"/>
      <c r="P37" s="310">
        <v>5.0</v>
      </c>
      <c r="Q37" s="311">
        <v>-5.0</v>
      </c>
      <c r="R37" s="309"/>
      <c r="S37" s="309"/>
      <c r="T37" s="310">
        <v>5.0</v>
      </c>
      <c r="U37" s="311">
        <v>-3.0</v>
      </c>
      <c r="V37" s="309"/>
      <c r="W37" s="310">
        <v>0.0</v>
      </c>
      <c r="X37" s="309"/>
      <c r="Y37" s="312"/>
      <c r="Z37" s="313"/>
      <c r="AA37" s="237"/>
      <c r="AB37" s="314"/>
      <c r="AC37" s="234"/>
      <c r="AD37" s="234"/>
      <c r="AE37" s="234"/>
      <c r="AF37" s="237"/>
      <c r="AG37" s="315"/>
      <c r="AH37" s="316"/>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70"/>
      <c r="W38" s="270"/>
      <c r="X38" s="270"/>
      <c r="Y38" s="165"/>
      <c r="Z38" s="317"/>
      <c r="AA38" s="261"/>
      <c r="AB38" s="318"/>
      <c r="AF38" s="261"/>
      <c r="AG38" s="319"/>
      <c r="AH38" s="320"/>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21"/>
      <c r="R39" s="279"/>
      <c r="S39" s="279"/>
      <c r="T39" s="279"/>
      <c r="U39" s="321"/>
      <c r="V39" s="279"/>
      <c r="W39" s="279"/>
      <c r="X39" s="279"/>
      <c r="Y39" s="168"/>
      <c r="Z39" s="281"/>
      <c r="AA39" s="244"/>
      <c r="AB39" s="282"/>
      <c r="AC39" s="242"/>
      <c r="AD39" s="242"/>
      <c r="AE39" s="242"/>
      <c r="AF39" s="244"/>
      <c r="AG39" s="322"/>
      <c r="AH39" s="323"/>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1241</v>
      </c>
      <c r="E40" s="324" t="s">
        <v>1242</v>
      </c>
      <c r="H40" s="261"/>
      <c r="I40" s="287"/>
      <c r="J40" s="234"/>
      <c r="K40" s="234"/>
      <c r="L40" s="237"/>
      <c r="M40" s="325" t="s">
        <v>77</v>
      </c>
      <c r="N40" s="326">
        <v>-3.0</v>
      </c>
      <c r="O40" s="326">
        <v>3.0</v>
      </c>
      <c r="P40" s="326">
        <v>12.0</v>
      </c>
      <c r="Q40" s="327">
        <v>5.0</v>
      </c>
      <c r="R40" s="326">
        <v>-2.0</v>
      </c>
      <c r="S40" s="326">
        <v>1.0</v>
      </c>
      <c r="T40" s="326">
        <v>-3.0</v>
      </c>
      <c r="U40" s="327">
        <v>1.5</v>
      </c>
      <c r="V40" s="326">
        <v>1.0</v>
      </c>
      <c r="W40" s="326">
        <v>3.0</v>
      </c>
      <c r="X40" s="328"/>
      <c r="Y40" s="329"/>
      <c r="Z40" s="330"/>
      <c r="AA40" s="261"/>
      <c r="AB40" s="331"/>
      <c r="AF40" s="261"/>
      <c r="AG40" s="332"/>
      <c r="AH40" s="333"/>
      <c r="AI40" s="59"/>
      <c r="AJ40" s="59"/>
      <c r="AK40" s="59"/>
      <c r="AL40" s="59"/>
      <c r="AM40" s="59"/>
      <c r="AN40" s="59"/>
      <c r="AO40" s="59"/>
      <c r="AP40" s="59"/>
      <c r="AQ40" s="59"/>
    </row>
    <row r="41" ht="22.5" customHeight="1">
      <c r="B41" s="265"/>
      <c r="D41" s="297"/>
      <c r="E41" s="265"/>
      <c r="H41" s="261"/>
      <c r="I41" s="265"/>
      <c r="L41" s="261"/>
      <c r="M41" s="261"/>
      <c r="N41" s="270"/>
      <c r="O41" s="270"/>
      <c r="P41" s="270"/>
      <c r="Q41" s="261"/>
      <c r="R41" s="270"/>
      <c r="S41" s="270"/>
      <c r="T41" s="270"/>
      <c r="U41" s="261"/>
      <c r="V41" s="270"/>
      <c r="W41" s="270"/>
      <c r="X41" s="270"/>
      <c r="Y41" s="165"/>
      <c r="Z41" s="298"/>
      <c r="AA41" s="261"/>
      <c r="AB41" s="299"/>
      <c r="AF41" s="261"/>
      <c r="AG41" s="334"/>
      <c r="AH41" s="335"/>
      <c r="AI41" s="59"/>
      <c r="AJ41" s="59"/>
      <c r="AK41" s="59"/>
      <c r="AL41" s="59"/>
      <c r="AM41" s="59"/>
      <c r="AN41" s="59"/>
      <c r="AO41" s="59"/>
      <c r="AP41" s="59"/>
      <c r="AQ41" s="59"/>
    </row>
    <row r="42" ht="22.5" customHeight="1">
      <c r="B42" s="241"/>
      <c r="C42" s="242"/>
      <c r="D42" s="302"/>
      <c r="E42" s="241"/>
      <c r="F42" s="242"/>
      <c r="G42" s="242"/>
      <c r="H42" s="244"/>
      <c r="I42" s="241"/>
      <c r="J42" s="242"/>
      <c r="K42" s="242"/>
      <c r="L42" s="244"/>
      <c r="M42" s="244"/>
      <c r="N42" s="279"/>
      <c r="O42" s="279"/>
      <c r="P42" s="279"/>
      <c r="Q42" s="321"/>
      <c r="R42" s="279"/>
      <c r="S42" s="279"/>
      <c r="T42" s="279"/>
      <c r="U42" s="321"/>
      <c r="V42" s="279"/>
      <c r="W42" s="279"/>
      <c r="X42" s="279"/>
      <c r="Y42" s="168"/>
      <c r="Z42" s="303"/>
      <c r="AA42" s="244"/>
      <c r="AB42" s="304"/>
      <c r="AC42" s="242"/>
      <c r="AD42" s="242"/>
      <c r="AE42" s="242"/>
      <c r="AF42" s="244"/>
      <c r="AG42" s="336"/>
      <c r="AH42" s="337"/>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1243</v>
      </c>
      <c r="E43" s="307" t="s">
        <v>1244</v>
      </c>
      <c r="F43" s="234"/>
      <c r="G43" s="234"/>
      <c r="H43" s="237"/>
      <c r="I43" s="252"/>
      <c r="J43" s="234"/>
      <c r="K43" s="234"/>
      <c r="L43" s="237"/>
      <c r="M43" s="308" t="s">
        <v>62</v>
      </c>
      <c r="N43" s="309"/>
      <c r="O43" s="309"/>
      <c r="P43" s="310">
        <v>5.0</v>
      </c>
      <c r="Q43" s="311">
        <v>-5.0</v>
      </c>
      <c r="R43" s="309"/>
      <c r="S43" s="309"/>
      <c r="T43" s="310">
        <v>5.0</v>
      </c>
      <c r="U43" s="311">
        <v>-3.0</v>
      </c>
      <c r="V43" s="309"/>
      <c r="W43" s="310">
        <v>0.0</v>
      </c>
      <c r="X43" s="309"/>
      <c r="Y43" s="312"/>
      <c r="Z43" s="313"/>
      <c r="AA43" s="237"/>
      <c r="AB43" s="314"/>
      <c r="AC43" s="234"/>
      <c r="AD43" s="234"/>
      <c r="AE43" s="234"/>
      <c r="AF43" s="237"/>
      <c r="AG43" s="315"/>
      <c r="AH43" s="316"/>
      <c r="AI43" s="59"/>
      <c r="AJ43" s="59"/>
      <c r="AK43" s="59"/>
      <c r="AL43" s="59"/>
      <c r="AM43" s="59"/>
      <c r="AN43" s="59"/>
      <c r="AO43" s="59"/>
      <c r="AP43" s="59"/>
      <c r="AQ43" s="59"/>
    </row>
    <row r="44" ht="22.5" customHeight="1">
      <c r="B44" s="265"/>
      <c r="D44" s="266"/>
      <c r="E44" s="265"/>
      <c r="H44" s="261"/>
      <c r="I44" s="265"/>
      <c r="L44" s="261"/>
      <c r="M44" s="261"/>
      <c r="N44" s="270"/>
      <c r="O44" s="270"/>
      <c r="P44" s="270"/>
      <c r="Q44" s="261"/>
      <c r="R44" s="270"/>
      <c r="S44" s="270"/>
      <c r="T44" s="270"/>
      <c r="U44" s="261"/>
      <c r="V44" s="270"/>
      <c r="W44" s="270"/>
      <c r="X44" s="270"/>
      <c r="Y44" s="165"/>
      <c r="Z44" s="317"/>
      <c r="AA44" s="261"/>
      <c r="AB44" s="318"/>
      <c r="AF44" s="261"/>
      <c r="AG44" s="319"/>
      <c r="AH44" s="320"/>
      <c r="AI44" s="59"/>
      <c r="AJ44" s="59"/>
      <c r="AK44" s="59"/>
      <c r="AL44" s="59"/>
      <c r="AM44" s="59"/>
      <c r="AN44" s="59"/>
      <c r="AO44" s="59"/>
      <c r="AP44" s="59"/>
      <c r="AQ44" s="59"/>
    </row>
    <row r="45" ht="22.5" customHeight="1">
      <c r="B45" s="241"/>
      <c r="C45" s="242"/>
      <c r="D45" s="275"/>
      <c r="E45" s="241"/>
      <c r="F45" s="242"/>
      <c r="G45" s="242"/>
      <c r="H45" s="244"/>
      <c r="I45" s="241"/>
      <c r="J45" s="242"/>
      <c r="K45" s="242"/>
      <c r="L45" s="244"/>
      <c r="M45" s="244"/>
      <c r="N45" s="279"/>
      <c r="O45" s="279"/>
      <c r="P45" s="279"/>
      <c r="Q45" s="321"/>
      <c r="R45" s="279"/>
      <c r="S45" s="279"/>
      <c r="T45" s="279"/>
      <c r="U45" s="321"/>
      <c r="V45" s="279"/>
      <c r="W45" s="279"/>
      <c r="X45" s="279"/>
      <c r="Y45" s="168"/>
      <c r="Z45" s="281"/>
      <c r="AA45" s="244"/>
      <c r="AB45" s="282"/>
      <c r="AC45" s="242"/>
      <c r="AD45" s="242"/>
      <c r="AE45" s="242"/>
      <c r="AF45" s="244"/>
      <c r="AG45" s="322"/>
      <c r="AH45" s="323"/>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1245</v>
      </c>
      <c r="E46" s="324" t="s">
        <v>1246</v>
      </c>
      <c r="H46" s="261"/>
      <c r="I46" s="287"/>
      <c r="J46" s="234"/>
      <c r="K46" s="234"/>
      <c r="L46" s="237"/>
      <c r="M46" s="325" t="s">
        <v>77</v>
      </c>
      <c r="N46" s="326">
        <v>-3.0</v>
      </c>
      <c r="O46" s="326">
        <v>3.0</v>
      </c>
      <c r="P46" s="326">
        <v>12.0</v>
      </c>
      <c r="Q46" s="327">
        <v>5.0</v>
      </c>
      <c r="R46" s="326">
        <v>-2.0</v>
      </c>
      <c r="S46" s="326">
        <v>1.0</v>
      </c>
      <c r="T46" s="326">
        <v>-3.0</v>
      </c>
      <c r="U46" s="327">
        <v>1.5</v>
      </c>
      <c r="V46" s="326">
        <v>1.0</v>
      </c>
      <c r="W46" s="326">
        <v>3.0</v>
      </c>
      <c r="X46" s="328"/>
      <c r="Y46" s="329"/>
      <c r="Z46" s="330"/>
      <c r="AA46" s="261"/>
      <c r="AB46" s="331"/>
      <c r="AF46" s="261"/>
      <c r="AG46" s="332"/>
      <c r="AH46" s="333"/>
      <c r="AI46" s="59"/>
      <c r="AJ46" s="59"/>
      <c r="AK46" s="59"/>
      <c r="AL46" s="59"/>
      <c r="AM46" s="59"/>
      <c r="AN46" s="59"/>
      <c r="AO46" s="59"/>
      <c r="AP46" s="59"/>
      <c r="AQ46" s="59"/>
    </row>
    <row r="47" ht="22.5" customHeight="1">
      <c r="B47" s="265"/>
      <c r="D47" s="297"/>
      <c r="E47" s="265"/>
      <c r="H47" s="261"/>
      <c r="I47" s="265"/>
      <c r="L47" s="261"/>
      <c r="M47" s="261"/>
      <c r="N47" s="270"/>
      <c r="O47" s="270"/>
      <c r="P47" s="270"/>
      <c r="Q47" s="261"/>
      <c r="R47" s="270"/>
      <c r="S47" s="270"/>
      <c r="T47" s="270"/>
      <c r="U47" s="261"/>
      <c r="V47" s="270"/>
      <c r="W47" s="270"/>
      <c r="X47" s="270"/>
      <c r="Y47" s="165"/>
      <c r="Z47" s="298"/>
      <c r="AA47" s="261"/>
      <c r="AB47" s="299"/>
      <c r="AF47" s="261"/>
      <c r="AG47" s="334"/>
      <c r="AH47" s="335"/>
      <c r="AI47" s="59"/>
      <c r="AJ47" s="59"/>
      <c r="AK47" s="59"/>
      <c r="AL47" s="59"/>
      <c r="AM47" s="59"/>
      <c r="AN47" s="59"/>
      <c r="AO47" s="59"/>
      <c r="AP47" s="59"/>
      <c r="AQ47" s="59"/>
    </row>
    <row r="48" ht="22.5" customHeight="1">
      <c r="B48" s="241"/>
      <c r="C48" s="242"/>
      <c r="D48" s="302"/>
      <c r="E48" s="241"/>
      <c r="F48" s="242"/>
      <c r="G48" s="242"/>
      <c r="H48" s="244"/>
      <c r="I48" s="241"/>
      <c r="J48" s="242"/>
      <c r="K48" s="242"/>
      <c r="L48" s="244"/>
      <c r="M48" s="244"/>
      <c r="N48" s="279"/>
      <c r="O48" s="279"/>
      <c r="P48" s="279"/>
      <c r="Q48" s="321"/>
      <c r="R48" s="279"/>
      <c r="S48" s="279"/>
      <c r="T48" s="279"/>
      <c r="U48" s="321"/>
      <c r="V48" s="279"/>
      <c r="W48" s="279"/>
      <c r="X48" s="279"/>
      <c r="Y48" s="168"/>
      <c r="Z48" s="303"/>
      <c r="AA48" s="244"/>
      <c r="AB48" s="304"/>
      <c r="AC48" s="242"/>
      <c r="AD48" s="242"/>
      <c r="AE48" s="242"/>
      <c r="AF48" s="244"/>
      <c r="AG48" s="336"/>
      <c r="AH48" s="337"/>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1247</v>
      </c>
      <c r="E49" s="307" t="s">
        <v>1248</v>
      </c>
      <c r="F49" s="234"/>
      <c r="G49" s="234"/>
      <c r="H49" s="237"/>
      <c r="I49" s="252"/>
      <c r="J49" s="234"/>
      <c r="K49" s="234"/>
      <c r="L49" s="237"/>
      <c r="M49" s="338" t="s">
        <v>62</v>
      </c>
      <c r="N49" s="309"/>
      <c r="O49" s="309"/>
      <c r="P49" s="310"/>
      <c r="Q49" s="311"/>
      <c r="R49" s="309"/>
      <c r="S49" s="309"/>
      <c r="T49" s="310"/>
      <c r="U49" s="311"/>
      <c r="V49" s="309"/>
      <c r="W49" s="310"/>
      <c r="X49" s="309"/>
      <c r="Y49" s="312"/>
      <c r="Z49" s="313"/>
      <c r="AA49" s="237"/>
      <c r="AB49" s="314"/>
      <c r="AC49" s="234"/>
      <c r="AD49" s="234"/>
      <c r="AE49" s="234"/>
      <c r="AF49" s="237"/>
      <c r="AG49" s="315"/>
      <c r="AH49" s="316"/>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17"/>
      <c r="AA50" s="261"/>
      <c r="AB50" s="318"/>
      <c r="AF50" s="261"/>
      <c r="AG50" s="319"/>
      <c r="AH50" s="320"/>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21"/>
      <c r="R51" s="279"/>
      <c r="S51" s="279"/>
      <c r="T51" s="279"/>
      <c r="U51" s="321"/>
      <c r="V51" s="279"/>
      <c r="W51" s="279"/>
      <c r="X51" s="279"/>
      <c r="Y51" s="168"/>
      <c r="Z51" s="281"/>
      <c r="AA51" s="244"/>
      <c r="AB51" s="282"/>
      <c r="AC51" s="242"/>
      <c r="AD51" s="242"/>
      <c r="AE51" s="242"/>
      <c r="AF51" s="244"/>
      <c r="AG51" s="322"/>
      <c r="AH51" s="323"/>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1249</v>
      </c>
      <c r="E52" s="324"/>
      <c r="H52" s="261"/>
      <c r="I52" s="288" t="s">
        <v>1250</v>
      </c>
      <c r="J52" s="234"/>
      <c r="K52" s="234"/>
      <c r="L52" s="237"/>
      <c r="M52" s="339" t="s">
        <v>62</v>
      </c>
      <c r="N52" s="326"/>
      <c r="O52" s="326"/>
      <c r="P52" s="326"/>
      <c r="Q52" s="327"/>
      <c r="R52" s="326"/>
      <c r="S52" s="326"/>
      <c r="T52" s="326"/>
      <c r="U52" s="327"/>
      <c r="V52" s="326"/>
      <c r="W52" s="326"/>
      <c r="X52" s="328"/>
      <c r="Y52" s="329"/>
      <c r="Z52" s="330"/>
      <c r="AA52" s="261"/>
      <c r="AB52" s="331"/>
      <c r="AF52" s="261"/>
      <c r="AG52" s="332"/>
      <c r="AH52" s="333"/>
      <c r="AI52" s="59"/>
      <c r="AJ52" s="59"/>
      <c r="AK52" s="59"/>
      <c r="AL52" s="59"/>
      <c r="AM52" s="59"/>
      <c r="AN52" s="59"/>
      <c r="AO52" s="59"/>
      <c r="AP52" s="59"/>
      <c r="AQ52" s="59"/>
    </row>
    <row r="53" ht="22.5" customHeight="1">
      <c r="B53" s="265"/>
      <c r="D53" s="297"/>
      <c r="E53" s="265"/>
      <c r="H53" s="261"/>
      <c r="I53" s="265"/>
      <c r="L53" s="261"/>
      <c r="M53" s="261"/>
      <c r="N53" s="270"/>
      <c r="O53" s="270"/>
      <c r="P53" s="270"/>
      <c r="Q53" s="261"/>
      <c r="R53" s="270"/>
      <c r="S53" s="270"/>
      <c r="T53" s="270"/>
      <c r="U53" s="261"/>
      <c r="V53" s="270"/>
      <c r="W53" s="270"/>
      <c r="X53" s="270"/>
      <c r="Y53" s="165"/>
      <c r="Z53" s="298"/>
      <c r="AA53" s="261"/>
      <c r="AB53" s="299"/>
      <c r="AF53" s="261"/>
      <c r="AG53" s="334"/>
      <c r="AH53" s="335"/>
      <c r="AI53" s="59"/>
      <c r="AJ53" s="59"/>
      <c r="AK53" s="59"/>
      <c r="AL53" s="59"/>
      <c r="AM53" s="59"/>
      <c r="AN53" s="59"/>
      <c r="AO53" s="59"/>
      <c r="AP53" s="59"/>
      <c r="AQ53" s="59"/>
    </row>
    <row r="54" ht="22.5" customHeight="1">
      <c r="B54" s="241"/>
      <c r="C54" s="242"/>
      <c r="D54" s="302"/>
      <c r="E54" s="241"/>
      <c r="F54" s="242"/>
      <c r="G54" s="242"/>
      <c r="H54" s="244"/>
      <c r="I54" s="241"/>
      <c r="J54" s="242"/>
      <c r="K54" s="242"/>
      <c r="L54" s="244"/>
      <c r="M54" s="244"/>
      <c r="N54" s="279"/>
      <c r="O54" s="279"/>
      <c r="P54" s="279"/>
      <c r="Q54" s="321"/>
      <c r="R54" s="279"/>
      <c r="S54" s="279"/>
      <c r="T54" s="279"/>
      <c r="U54" s="321"/>
      <c r="V54" s="279"/>
      <c r="W54" s="279"/>
      <c r="X54" s="279"/>
      <c r="Y54" s="168"/>
      <c r="Z54" s="303"/>
      <c r="AA54" s="244"/>
      <c r="AB54" s="304"/>
      <c r="AC54" s="242"/>
      <c r="AD54" s="242"/>
      <c r="AE54" s="242"/>
      <c r="AF54" s="244"/>
      <c r="AG54" s="336"/>
      <c r="AH54" s="337"/>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Valid</v>
      </c>
      <c r="C55" s="234"/>
      <c r="D55" s="250" t="s">
        <v>1251</v>
      </c>
      <c r="E55" s="251"/>
      <c r="F55" s="234"/>
      <c r="G55" s="234"/>
      <c r="H55" s="237"/>
      <c r="I55" s="251" t="s">
        <v>1252</v>
      </c>
      <c r="J55" s="234"/>
      <c r="K55" s="234"/>
      <c r="L55" s="237"/>
      <c r="M55" s="253" t="s">
        <v>77</v>
      </c>
      <c r="N55" s="340"/>
      <c r="O55" s="341"/>
      <c r="P55" s="341"/>
      <c r="Q55" s="342"/>
      <c r="R55" s="343"/>
      <c r="S55" s="341"/>
      <c r="T55" s="341"/>
      <c r="U55" s="342"/>
      <c r="V55" s="343"/>
      <c r="W55" s="341"/>
      <c r="X55" s="341"/>
      <c r="Y55" s="344"/>
      <c r="Z55" s="259"/>
      <c r="AA55" s="237"/>
      <c r="AB55" s="253"/>
      <c r="AC55" s="234"/>
      <c r="AD55" s="234"/>
      <c r="AE55" s="234"/>
      <c r="AF55" s="237"/>
      <c r="AG55" s="262"/>
      <c r="AH55" s="345"/>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46"/>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47"/>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1253</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48"/>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1254</v>
      </c>
      <c r="E61" s="251"/>
      <c r="F61" s="234"/>
      <c r="G61" s="234"/>
      <c r="H61" s="237"/>
      <c r="I61" s="251"/>
      <c r="J61" s="234"/>
      <c r="K61" s="234"/>
      <c r="L61" s="237"/>
      <c r="M61" s="253"/>
      <c r="N61" s="340"/>
      <c r="O61" s="341"/>
      <c r="P61" s="341"/>
      <c r="Q61" s="342"/>
      <c r="R61" s="343"/>
      <c r="S61" s="341"/>
      <c r="T61" s="341"/>
      <c r="U61" s="342"/>
      <c r="V61" s="343"/>
      <c r="W61" s="341"/>
      <c r="X61" s="341"/>
      <c r="Y61" s="344"/>
      <c r="Z61" s="259"/>
      <c r="AA61" s="237"/>
      <c r="AB61" s="253"/>
      <c r="AC61" s="234"/>
      <c r="AD61" s="234"/>
      <c r="AE61" s="234"/>
      <c r="AF61" s="237"/>
      <c r="AG61" s="262"/>
      <c r="AH61" s="345"/>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46"/>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47"/>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1255</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48"/>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1256</v>
      </c>
      <c r="E67" s="251"/>
      <c r="F67" s="234"/>
      <c r="G67" s="234"/>
      <c r="H67" s="237"/>
      <c r="I67" s="251"/>
      <c r="J67" s="234"/>
      <c r="K67" s="234"/>
      <c r="L67" s="237"/>
      <c r="M67" s="253"/>
      <c r="N67" s="340"/>
      <c r="O67" s="341"/>
      <c r="P67" s="341"/>
      <c r="Q67" s="342"/>
      <c r="R67" s="343"/>
      <c r="S67" s="341"/>
      <c r="T67" s="341"/>
      <c r="U67" s="342"/>
      <c r="V67" s="343"/>
      <c r="W67" s="341"/>
      <c r="X67" s="341"/>
      <c r="Y67" s="344"/>
      <c r="Z67" s="259"/>
      <c r="AA67" s="237"/>
      <c r="AB67" s="253"/>
      <c r="AC67" s="234"/>
      <c r="AD67" s="234"/>
      <c r="AE67" s="234"/>
      <c r="AF67" s="237"/>
      <c r="AG67" s="262"/>
      <c r="AH67" s="345"/>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46"/>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47"/>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1257</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48"/>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1258</v>
      </c>
      <c r="E73" s="251"/>
      <c r="F73" s="234"/>
      <c r="G73" s="234"/>
      <c r="H73" s="237"/>
      <c r="I73" s="251"/>
      <c r="J73" s="234"/>
      <c r="K73" s="234"/>
      <c r="L73" s="237"/>
      <c r="M73" s="253"/>
      <c r="N73" s="340"/>
      <c r="O73" s="341"/>
      <c r="P73" s="341"/>
      <c r="Q73" s="342"/>
      <c r="R73" s="343"/>
      <c r="S73" s="341"/>
      <c r="T73" s="341"/>
      <c r="U73" s="342"/>
      <c r="V73" s="343"/>
      <c r="W73" s="341"/>
      <c r="X73" s="341"/>
      <c r="Y73" s="344"/>
      <c r="Z73" s="259"/>
      <c r="AA73" s="237"/>
      <c r="AB73" s="253"/>
      <c r="AC73" s="234"/>
      <c r="AD73" s="234"/>
      <c r="AE73" s="234"/>
      <c r="AF73" s="237"/>
      <c r="AG73" s="262"/>
      <c r="AH73" s="345"/>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46"/>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47"/>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1259</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48"/>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1260</v>
      </c>
      <c r="E79" s="251"/>
      <c r="F79" s="234"/>
      <c r="G79" s="234"/>
      <c r="H79" s="237"/>
      <c r="I79" s="251"/>
      <c r="J79" s="234"/>
      <c r="K79" s="234"/>
      <c r="L79" s="237"/>
      <c r="M79" s="253"/>
      <c r="N79" s="340"/>
      <c r="O79" s="341"/>
      <c r="P79" s="341"/>
      <c r="Q79" s="342"/>
      <c r="R79" s="343"/>
      <c r="S79" s="341"/>
      <c r="T79" s="341"/>
      <c r="U79" s="342"/>
      <c r="V79" s="343"/>
      <c r="W79" s="341"/>
      <c r="X79" s="341"/>
      <c r="Y79" s="344"/>
      <c r="Z79" s="259"/>
      <c r="AA79" s="237"/>
      <c r="AB79" s="253"/>
      <c r="AC79" s="234"/>
      <c r="AD79" s="234"/>
      <c r="AE79" s="234"/>
      <c r="AF79" s="237"/>
      <c r="AG79" s="262"/>
      <c r="AH79" s="345"/>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46"/>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47"/>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1261</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48"/>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1262</v>
      </c>
      <c r="E85" s="251"/>
      <c r="F85" s="234"/>
      <c r="G85" s="234"/>
      <c r="H85" s="237"/>
      <c r="I85" s="251"/>
      <c r="J85" s="234"/>
      <c r="K85" s="234"/>
      <c r="L85" s="237"/>
      <c r="M85" s="253"/>
      <c r="N85" s="340"/>
      <c r="O85" s="341"/>
      <c r="P85" s="341"/>
      <c r="Q85" s="342"/>
      <c r="R85" s="343"/>
      <c r="S85" s="341"/>
      <c r="T85" s="341"/>
      <c r="U85" s="342"/>
      <c r="V85" s="343"/>
      <c r="W85" s="341"/>
      <c r="X85" s="341"/>
      <c r="Y85" s="344"/>
      <c r="Z85" s="259"/>
      <c r="AA85" s="237"/>
      <c r="AB85" s="253"/>
      <c r="AC85" s="234"/>
      <c r="AD85" s="234"/>
      <c r="AE85" s="234"/>
      <c r="AF85" s="237"/>
      <c r="AG85" s="262"/>
      <c r="AH85" s="345"/>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46"/>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47"/>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1263</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48"/>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1264</v>
      </c>
      <c r="E91" s="251"/>
      <c r="F91" s="234"/>
      <c r="G91" s="234"/>
      <c r="H91" s="237"/>
      <c r="I91" s="251"/>
      <c r="J91" s="234"/>
      <c r="K91" s="234"/>
      <c r="L91" s="237"/>
      <c r="M91" s="253"/>
      <c r="N91" s="340"/>
      <c r="O91" s="341"/>
      <c r="P91" s="341"/>
      <c r="Q91" s="342"/>
      <c r="R91" s="343"/>
      <c r="S91" s="341"/>
      <c r="T91" s="341"/>
      <c r="U91" s="342"/>
      <c r="V91" s="343"/>
      <c r="W91" s="341"/>
      <c r="X91" s="341"/>
      <c r="Y91" s="344"/>
      <c r="Z91" s="259"/>
      <c r="AA91" s="237"/>
      <c r="AB91" s="253"/>
      <c r="AC91" s="234"/>
      <c r="AD91" s="234"/>
      <c r="AE91" s="234"/>
      <c r="AF91" s="237"/>
      <c r="AG91" s="262"/>
      <c r="AH91" s="345"/>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46"/>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47"/>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1265</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48"/>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1266</v>
      </c>
      <c r="E97" s="251"/>
      <c r="F97" s="234"/>
      <c r="G97" s="234"/>
      <c r="H97" s="237"/>
      <c r="I97" s="251"/>
      <c r="J97" s="234"/>
      <c r="K97" s="234"/>
      <c r="L97" s="237"/>
      <c r="M97" s="253"/>
      <c r="N97" s="340"/>
      <c r="O97" s="341"/>
      <c r="P97" s="341"/>
      <c r="Q97" s="342"/>
      <c r="R97" s="343"/>
      <c r="S97" s="341"/>
      <c r="T97" s="341"/>
      <c r="U97" s="342"/>
      <c r="V97" s="343"/>
      <c r="W97" s="341"/>
      <c r="X97" s="341"/>
      <c r="Y97" s="344"/>
      <c r="Z97" s="259"/>
      <c r="AA97" s="237"/>
      <c r="AB97" s="253"/>
      <c r="AC97" s="234"/>
      <c r="AD97" s="234"/>
      <c r="AE97" s="234"/>
      <c r="AF97" s="237"/>
      <c r="AG97" s="262"/>
      <c r="AH97" s="345"/>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46"/>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47"/>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1267</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48"/>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1268</v>
      </c>
      <c r="E103" s="251"/>
      <c r="F103" s="234"/>
      <c r="G103" s="234"/>
      <c r="H103" s="237"/>
      <c r="I103" s="251"/>
      <c r="J103" s="234"/>
      <c r="K103" s="234"/>
      <c r="L103" s="237"/>
      <c r="M103" s="253"/>
      <c r="N103" s="340"/>
      <c r="O103" s="341"/>
      <c r="P103" s="341"/>
      <c r="Q103" s="342"/>
      <c r="R103" s="343"/>
      <c r="S103" s="341"/>
      <c r="T103" s="341"/>
      <c r="U103" s="342"/>
      <c r="V103" s="343"/>
      <c r="W103" s="341"/>
      <c r="X103" s="341"/>
      <c r="Y103" s="344"/>
      <c r="Z103" s="259"/>
      <c r="AA103" s="237"/>
      <c r="AB103" s="253"/>
      <c r="AC103" s="234"/>
      <c r="AD103" s="234"/>
      <c r="AE103" s="234"/>
      <c r="AF103" s="237"/>
      <c r="AG103" s="262"/>
      <c r="AH103" s="345"/>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46"/>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47"/>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1269</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48"/>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1270</v>
      </c>
      <c r="E109" s="251"/>
      <c r="F109" s="234"/>
      <c r="G109" s="234"/>
      <c r="H109" s="237"/>
      <c r="I109" s="251"/>
      <c r="J109" s="234"/>
      <c r="K109" s="234"/>
      <c r="L109" s="237"/>
      <c r="M109" s="253"/>
      <c r="N109" s="340"/>
      <c r="O109" s="341"/>
      <c r="P109" s="341"/>
      <c r="Q109" s="342"/>
      <c r="R109" s="343"/>
      <c r="S109" s="341"/>
      <c r="T109" s="341"/>
      <c r="U109" s="342"/>
      <c r="V109" s="343"/>
      <c r="W109" s="341"/>
      <c r="X109" s="341"/>
      <c r="Y109" s="344"/>
      <c r="Z109" s="259"/>
      <c r="AA109" s="237"/>
      <c r="AB109" s="253"/>
      <c r="AC109" s="234"/>
      <c r="AD109" s="234"/>
      <c r="AE109" s="234"/>
      <c r="AF109" s="237"/>
      <c r="AG109" s="262"/>
      <c r="AH109" s="345"/>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46"/>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47"/>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1271</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48"/>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1272</v>
      </c>
      <c r="E115" s="251"/>
      <c r="F115" s="234"/>
      <c r="G115" s="234"/>
      <c r="H115" s="237"/>
      <c r="I115" s="251"/>
      <c r="J115" s="234"/>
      <c r="K115" s="234"/>
      <c r="L115" s="237"/>
      <c r="M115" s="253"/>
      <c r="N115" s="340"/>
      <c r="O115" s="341"/>
      <c r="P115" s="341"/>
      <c r="Q115" s="342"/>
      <c r="R115" s="343"/>
      <c r="S115" s="341"/>
      <c r="T115" s="341"/>
      <c r="U115" s="342"/>
      <c r="V115" s="343"/>
      <c r="W115" s="341"/>
      <c r="X115" s="341"/>
      <c r="Y115" s="344"/>
      <c r="Z115" s="259"/>
      <c r="AA115" s="237"/>
      <c r="AB115" s="253"/>
      <c r="AC115" s="234"/>
      <c r="AD115" s="234"/>
      <c r="AE115" s="234"/>
      <c r="AF115" s="237"/>
      <c r="AG115" s="262"/>
      <c r="AH115" s="345"/>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46"/>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47"/>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1273</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48"/>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1274</v>
      </c>
      <c r="E121" s="251"/>
      <c r="F121" s="234"/>
      <c r="G121" s="234"/>
      <c r="H121" s="237"/>
      <c r="I121" s="251"/>
      <c r="J121" s="234"/>
      <c r="K121" s="234"/>
      <c r="L121" s="237"/>
      <c r="M121" s="253"/>
      <c r="N121" s="340"/>
      <c r="O121" s="341"/>
      <c r="P121" s="341"/>
      <c r="Q121" s="342"/>
      <c r="R121" s="343"/>
      <c r="S121" s="341"/>
      <c r="T121" s="341"/>
      <c r="U121" s="342"/>
      <c r="V121" s="343"/>
      <c r="W121" s="341"/>
      <c r="X121" s="341"/>
      <c r="Y121" s="344"/>
      <c r="Z121" s="259"/>
      <c r="AA121" s="237"/>
      <c r="AB121" s="253"/>
      <c r="AC121" s="234"/>
      <c r="AD121" s="234"/>
      <c r="AE121" s="234"/>
      <c r="AF121" s="237"/>
      <c r="AG121" s="262"/>
      <c r="AH121" s="345"/>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46"/>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47"/>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1275</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48"/>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1276</v>
      </c>
      <c r="E127" s="251"/>
      <c r="F127" s="234"/>
      <c r="G127" s="234"/>
      <c r="H127" s="237"/>
      <c r="I127" s="251"/>
      <c r="J127" s="234"/>
      <c r="K127" s="234"/>
      <c r="L127" s="237"/>
      <c r="M127" s="253"/>
      <c r="N127" s="340"/>
      <c r="O127" s="341"/>
      <c r="P127" s="341"/>
      <c r="Q127" s="342"/>
      <c r="R127" s="343"/>
      <c r="S127" s="341"/>
      <c r="T127" s="341"/>
      <c r="U127" s="342"/>
      <c r="V127" s="343"/>
      <c r="W127" s="341"/>
      <c r="X127" s="341"/>
      <c r="Y127" s="344"/>
      <c r="Z127" s="259"/>
      <c r="AA127" s="237"/>
      <c r="AB127" s="253"/>
      <c r="AC127" s="234"/>
      <c r="AD127" s="234"/>
      <c r="AE127" s="234"/>
      <c r="AF127" s="237"/>
      <c r="AG127" s="262"/>
      <c r="AH127" s="345"/>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46"/>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47"/>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1277</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48"/>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1278</v>
      </c>
      <c r="E133" s="251"/>
      <c r="F133" s="234"/>
      <c r="G133" s="234"/>
      <c r="H133" s="237"/>
      <c r="I133" s="251"/>
      <c r="J133" s="234"/>
      <c r="K133" s="234"/>
      <c r="L133" s="237"/>
      <c r="M133" s="253"/>
      <c r="N133" s="340"/>
      <c r="O133" s="341"/>
      <c r="P133" s="341"/>
      <c r="Q133" s="342"/>
      <c r="R133" s="343"/>
      <c r="S133" s="341"/>
      <c r="T133" s="341"/>
      <c r="U133" s="342"/>
      <c r="V133" s="343"/>
      <c r="W133" s="341"/>
      <c r="X133" s="341"/>
      <c r="Y133" s="344"/>
      <c r="Z133" s="259"/>
      <c r="AA133" s="237"/>
      <c r="AB133" s="253"/>
      <c r="AC133" s="234"/>
      <c r="AD133" s="234"/>
      <c r="AE133" s="234"/>
      <c r="AF133" s="237"/>
      <c r="AG133" s="262"/>
      <c r="AH133" s="345"/>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46"/>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47"/>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1279</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48"/>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1280</v>
      </c>
      <c r="E139" s="251"/>
      <c r="F139" s="234"/>
      <c r="G139" s="234"/>
      <c r="H139" s="237"/>
      <c r="I139" s="251"/>
      <c r="J139" s="234"/>
      <c r="K139" s="234"/>
      <c r="L139" s="237"/>
      <c r="M139" s="253"/>
      <c r="N139" s="340"/>
      <c r="O139" s="341"/>
      <c r="P139" s="341"/>
      <c r="Q139" s="342"/>
      <c r="R139" s="343"/>
      <c r="S139" s="341"/>
      <c r="T139" s="341"/>
      <c r="U139" s="342"/>
      <c r="V139" s="343"/>
      <c r="W139" s="341"/>
      <c r="X139" s="341"/>
      <c r="Y139" s="344"/>
      <c r="Z139" s="259"/>
      <c r="AA139" s="237"/>
      <c r="AB139" s="253"/>
      <c r="AC139" s="234"/>
      <c r="AD139" s="234"/>
      <c r="AE139" s="234"/>
      <c r="AF139" s="237"/>
      <c r="AG139" s="262"/>
      <c r="AH139" s="345"/>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46"/>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47"/>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1281</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48"/>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1282</v>
      </c>
      <c r="E145" s="251"/>
      <c r="F145" s="234"/>
      <c r="G145" s="234"/>
      <c r="H145" s="237"/>
      <c r="I145" s="251"/>
      <c r="J145" s="234"/>
      <c r="K145" s="234"/>
      <c r="L145" s="237"/>
      <c r="M145" s="253"/>
      <c r="N145" s="340"/>
      <c r="O145" s="341"/>
      <c r="P145" s="341"/>
      <c r="Q145" s="342"/>
      <c r="R145" s="343"/>
      <c r="S145" s="341"/>
      <c r="T145" s="341"/>
      <c r="U145" s="342"/>
      <c r="V145" s="343"/>
      <c r="W145" s="341"/>
      <c r="X145" s="341"/>
      <c r="Y145" s="344"/>
      <c r="Z145" s="259"/>
      <c r="AA145" s="237"/>
      <c r="AB145" s="253"/>
      <c r="AC145" s="234"/>
      <c r="AD145" s="234"/>
      <c r="AE145" s="234"/>
      <c r="AF145" s="237"/>
      <c r="AG145" s="262"/>
      <c r="AH145" s="345"/>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46"/>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47"/>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1283</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48"/>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1284</v>
      </c>
      <c r="E151" s="251"/>
      <c r="F151" s="234"/>
      <c r="G151" s="234"/>
      <c r="H151" s="237"/>
      <c r="I151" s="251"/>
      <c r="J151" s="234"/>
      <c r="K151" s="234"/>
      <c r="L151" s="237"/>
      <c r="M151" s="253"/>
      <c r="N151" s="340"/>
      <c r="O151" s="341"/>
      <c r="P151" s="341"/>
      <c r="Q151" s="342"/>
      <c r="R151" s="343"/>
      <c r="S151" s="341"/>
      <c r="T151" s="341"/>
      <c r="U151" s="342"/>
      <c r="V151" s="343"/>
      <c r="W151" s="341"/>
      <c r="X151" s="341"/>
      <c r="Y151" s="344"/>
      <c r="Z151" s="259"/>
      <c r="AA151" s="237"/>
      <c r="AB151" s="253"/>
      <c r="AC151" s="234"/>
      <c r="AD151" s="234"/>
      <c r="AE151" s="234"/>
      <c r="AF151" s="237"/>
      <c r="AG151" s="262"/>
      <c r="AH151" s="345"/>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46"/>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47"/>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1285</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48"/>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1286</v>
      </c>
      <c r="E157" s="251"/>
      <c r="F157" s="234"/>
      <c r="G157" s="234"/>
      <c r="H157" s="237"/>
      <c r="I157" s="251"/>
      <c r="J157" s="234"/>
      <c r="K157" s="234"/>
      <c r="L157" s="237"/>
      <c r="M157" s="253"/>
      <c r="N157" s="340"/>
      <c r="O157" s="341"/>
      <c r="P157" s="341"/>
      <c r="Q157" s="342"/>
      <c r="R157" s="343"/>
      <c r="S157" s="341"/>
      <c r="T157" s="341"/>
      <c r="U157" s="342"/>
      <c r="V157" s="343"/>
      <c r="W157" s="341"/>
      <c r="X157" s="341"/>
      <c r="Y157" s="344"/>
      <c r="Z157" s="259"/>
      <c r="AA157" s="237"/>
      <c r="AB157" s="253"/>
      <c r="AC157" s="234"/>
      <c r="AD157" s="234"/>
      <c r="AE157" s="234"/>
      <c r="AF157" s="237"/>
      <c r="AG157" s="262"/>
      <c r="AH157" s="345"/>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46"/>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47"/>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1287</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48"/>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1288</v>
      </c>
      <c r="E163" s="251"/>
      <c r="F163" s="234"/>
      <c r="G163" s="234"/>
      <c r="H163" s="237"/>
      <c r="I163" s="251"/>
      <c r="J163" s="234"/>
      <c r="K163" s="234"/>
      <c r="L163" s="237"/>
      <c r="M163" s="253"/>
      <c r="N163" s="340"/>
      <c r="O163" s="341"/>
      <c r="P163" s="341"/>
      <c r="Q163" s="342"/>
      <c r="R163" s="343"/>
      <c r="S163" s="341"/>
      <c r="T163" s="341"/>
      <c r="U163" s="342"/>
      <c r="V163" s="343"/>
      <c r="W163" s="341"/>
      <c r="X163" s="341"/>
      <c r="Y163" s="344"/>
      <c r="Z163" s="259"/>
      <c r="AA163" s="237"/>
      <c r="AB163" s="253"/>
      <c r="AC163" s="234"/>
      <c r="AD163" s="234"/>
      <c r="AE163" s="234"/>
      <c r="AF163" s="237"/>
      <c r="AG163" s="262"/>
      <c r="AH163" s="345"/>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46"/>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47"/>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1289</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48"/>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1290</v>
      </c>
      <c r="E169" s="251"/>
      <c r="F169" s="234"/>
      <c r="G169" s="234"/>
      <c r="H169" s="237"/>
      <c r="I169" s="251"/>
      <c r="J169" s="234"/>
      <c r="K169" s="234"/>
      <c r="L169" s="237"/>
      <c r="M169" s="253"/>
      <c r="N169" s="340"/>
      <c r="O169" s="341"/>
      <c r="P169" s="341"/>
      <c r="Q169" s="342"/>
      <c r="R169" s="343"/>
      <c r="S169" s="341"/>
      <c r="T169" s="341"/>
      <c r="U169" s="342"/>
      <c r="V169" s="343"/>
      <c r="W169" s="341"/>
      <c r="X169" s="341"/>
      <c r="Y169" s="344"/>
      <c r="Z169" s="259"/>
      <c r="AA169" s="237"/>
      <c r="AB169" s="253"/>
      <c r="AC169" s="234"/>
      <c r="AD169" s="234"/>
      <c r="AE169" s="234"/>
      <c r="AF169" s="237"/>
      <c r="AG169" s="262"/>
      <c r="AH169" s="345"/>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46"/>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47"/>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1291</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48"/>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1292</v>
      </c>
      <c r="E175" s="251"/>
      <c r="F175" s="234"/>
      <c r="G175" s="234"/>
      <c r="H175" s="237"/>
      <c r="I175" s="251"/>
      <c r="J175" s="234"/>
      <c r="K175" s="234"/>
      <c r="L175" s="237"/>
      <c r="M175" s="253"/>
      <c r="N175" s="340"/>
      <c r="O175" s="341"/>
      <c r="P175" s="341"/>
      <c r="Q175" s="342"/>
      <c r="R175" s="343"/>
      <c r="S175" s="341"/>
      <c r="T175" s="341"/>
      <c r="U175" s="342"/>
      <c r="V175" s="343"/>
      <c r="W175" s="341"/>
      <c r="X175" s="341"/>
      <c r="Y175" s="344"/>
      <c r="Z175" s="259"/>
      <c r="AA175" s="237"/>
      <c r="AB175" s="253"/>
      <c r="AC175" s="234"/>
      <c r="AD175" s="234"/>
      <c r="AE175" s="234"/>
      <c r="AF175" s="237"/>
      <c r="AG175" s="262"/>
      <c r="AH175" s="345"/>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46"/>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47"/>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1293</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48"/>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1294</v>
      </c>
      <c r="E181" s="251"/>
      <c r="F181" s="234"/>
      <c r="G181" s="234"/>
      <c r="H181" s="237"/>
      <c r="I181" s="251"/>
      <c r="J181" s="234"/>
      <c r="K181" s="234"/>
      <c r="L181" s="237"/>
      <c r="M181" s="253"/>
      <c r="N181" s="340"/>
      <c r="O181" s="341"/>
      <c r="P181" s="341"/>
      <c r="Q181" s="342"/>
      <c r="R181" s="343"/>
      <c r="S181" s="341"/>
      <c r="T181" s="341"/>
      <c r="U181" s="342"/>
      <c r="V181" s="343"/>
      <c r="W181" s="341"/>
      <c r="X181" s="341"/>
      <c r="Y181" s="344"/>
      <c r="Z181" s="259"/>
      <c r="AA181" s="237"/>
      <c r="AB181" s="253"/>
      <c r="AC181" s="234"/>
      <c r="AD181" s="234"/>
      <c r="AE181" s="234"/>
      <c r="AF181" s="237"/>
      <c r="AG181" s="262"/>
      <c r="AH181" s="345"/>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46"/>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47"/>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1295</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48"/>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1296</v>
      </c>
      <c r="E187" s="251"/>
      <c r="F187" s="234"/>
      <c r="G187" s="234"/>
      <c r="H187" s="237"/>
      <c r="I187" s="251"/>
      <c r="J187" s="234"/>
      <c r="K187" s="234"/>
      <c r="L187" s="237"/>
      <c r="M187" s="253"/>
      <c r="N187" s="340"/>
      <c r="O187" s="341"/>
      <c r="P187" s="341"/>
      <c r="Q187" s="342"/>
      <c r="R187" s="343"/>
      <c r="S187" s="341"/>
      <c r="T187" s="341"/>
      <c r="U187" s="342"/>
      <c r="V187" s="343"/>
      <c r="W187" s="341"/>
      <c r="X187" s="341"/>
      <c r="Y187" s="344"/>
      <c r="Z187" s="259"/>
      <c r="AA187" s="237"/>
      <c r="AB187" s="253"/>
      <c r="AC187" s="234"/>
      <c r="AD187" s="234"/>
      <c r="AE187" s="234"/>
      <c r="AF187" s="237"/>
      <c r="AG187" s="262"/>
      <c r="AH187" s="345"/>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46"/>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47"/>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1297</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48"/>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1298</v>
      </c>
      <c r="E193" s="251"/>
      <c r="F193" s="234"/>
      <c r="G193" s="234"/>
      <c r="H193" s="237"/>
      <c r="I193" s="251"/>
      <c r="J193" s="234"/>
      <c r="K193" s="234"/>
      <c r="L193" s="237"/>
      <c r="M193" s="253"/>
      <c r="N193" s="340"/>
      <c r="O193" s="341"/>
      <c r="P193" s="341"/>
      <c r="Q193" s="342"/>
      <c r="R193" s="343"/>
      <c r="S193" s="341"/>
      <c r="T193" s="341"/>
      <c r="U193" s="342"/>
      <c r="V193" s="343"/>
      <c r="W193" s="341"/>
      <c r="X193" s="341"/>
      <c r="Y193" s="344"/>
      <c r="Z193" s="259"/>
      <c r="AA193" s="237"/>
      <c r="AB193" s="253"/>
      <c r="AC193" s="234"/>
      <c r="AD193" s="234"/>
      <c r="AE193" s="234"/>
      <c r="AF193" s="237"/>
      <c r="AG193" s="262"/>
      <c r="AH193" s="345"/>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46"/>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47"/>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1299</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48"/>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1300</v>
      </c>
      <c r="E199" s="251"/>
      <c r="F199" s="234"/>
      <c r="G199" s="234"/>
      <c r="H199" s="237"/>
      <c r="I199" s="251"/>
      <c r="J199" s="234"/>
      <c r="K199" s="234"/>
      <c r="L199" s="237"/>
      <c r="M199" s="253"/>
      <c r="N199" s="340"/>
      <c r="O199" s="341"/>
      <c r="P199" s="341"/>
      <c r="Q199" s="342"/>
      <c r="R199" s="343"/>
      <c r="S199" s="341"/>
      <c r="T199" s="341"/>
      <c r="U199" s="342"/>
      <c r="V199" s="343"/>
      <c r="W199" s="341"/>
      <c r="X199" s="341"/>
      <c r="Y199" s="344"/>
      <c r="Z199" s="259"/>
      <c r="AA199" s="237"/>
      <c r="AB199" s="253"/>
      <c r="AC199" s="234"/>
      <c r="AD199" s="234"/>
      <c r="AE199" s="234"/>
      <c r="AF199" s="237"/>
      <c r="AG199" s="262"/>
      <c r="AH199" s="345"/>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46"/>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47"/>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1301</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48"/>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1302</v>
      </c>
      <c r="E205" s="251"/>
      <c r="F205" s="234"/>
      <c r="G205" s="234"/>
      <c r="H205" s="237"/>
      <c r="I205" s="251"/>
      <c r="J205" s="234"/>
      <c r="K205" s="234"/>
      <c r="L205" s="237"/>
      <c r="M205" s="253"/>
      <c r="N205" s="340"/>
      <c r="O205" s="341"/>
      <c r="P205" s="341"/>
      <c r="Q205" s="342"/>
      <c r="R205" s="343"/>
      <c r="S205" s="341"/>
      <c r="T205" s="341"/>
      <c r="U205" s="342"/>
      <c r="V205" s="343"/>
      <c r="W205" s="341"/>
      <c r="X205" s="341"/>
      <c r="Y205" s="344"/>
      <c r="Z205" s="259"/>
      <c r="AA205" s="237"/>
      <c r="AB205" s="253"/>
      <c r="AC205" s="234"/>
      <c r="AD205" s="234"/>
      <c r="AE205" s="234"/>
      <c r="AF205" s="237"/>
      <c r="AG205" s="262"/>
      <c r="AH205" s="345"/>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46"/>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47"/>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1303</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48"/>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1304</v>
      </c>
      <c r="E211" s="251"/>
      <c r="F211" s="234"/>
      <c r="G211" s="234"/>
      <c r="H211" s="237"/>
      <c r="I211" s="251"/>
      <c r="J211" s="234"/>
      <c r="K211" s="234"/>
      <c r="L211" s="237"/>
      <c r="M211" s="253"/>
      <c r="N211" s="340"/>
      <c r="O211" s="341"/>
      <c r="P211" s="341"/>
      <c r="Q211" s="342"/>
      <c r="R211" s="343"/>
      <c r="S211" s="341"/>
      <c r="T211" s="341"/>
      <c r="U211" s="342"/>
      <c r="V211" s="343"/>
      <c r="W211" s="341"/>
      <c r="X211" s="341"/>
      <c r="Y211" s="344"/>
      <c r="Z211" s="259"/>
      <c r="AA211" s="237"/>
      <c r="AB211" s="253"/>
      <c r="AC211" s="234"/>
      <c r="AD211" s="234"/>
      <c r="AE211" s="234"/>
      <c r="AF211" s="237"/>
      <c r="AG211" s="262"/>
      <c r="AH211" s="345"/>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46"/>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47"/>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1305</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48"/>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1306</v>
      </c>
      <c r="E217" s="251"/>
      <c r="F217" s="234"/>
      <c r="G217" s="234"/>
      <c r="H217" s="237"/>
      <c r="I217" s="251"/>
      <c r="J217" s="234"/>
      <c r="K217" s="234"/>
      <c r="L217" s="237"/>
      <c r="M217" s="253"/>
      <c r="N217" s="340"/>
      <c r="O217" s="341"/>
      <c r="P217" s="341"/>
      <c r="Q217" s="342"/>
      <c r="R217" s="343"/>
      <c r="S217" s="341"/>
      <c r="T217" s="341"/>
      <c r="U217" s="342"/>
      <c r="V217" s="343"/>
      <c r="W217" s="341"/>
      <c r="X217" s="341"/>
      <c r="Y217" s="344"/>
      <c r="Z217" s="259"/>
      <c r="AA217" s="237"/>
      <c r="AB217" s="253"/>
      <c r="AC217" s="234"/>
      <c r="AD217" s="234"/>
      <c r="AE217" s="234"/>
      <c r="AF217" s="237"/>
      <c r="AG217" s="262"/>
      <c r="AH217" s="345"/>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46"/>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47"/>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1307</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48"/>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1308</v>
      </c>
      <c r="E223" s="251"/>
      <c r="F223" s="234"/>
      <c r="G223" s="234"/>
      <c r="H223" s="237"/>
      <c r="I223" s="251"/>
      <c r="J223" s="234"/>
      <c r="K223" s="234"/>
      <c r="L223" s="237"/>
      <c r="M223" s="253"/>
      <c r="N223" s="340"/>
      <c r="O223" s="341"/>
      <c r="P223" s="341"/>
      <c r="Q223" s="342"/>
      <c r="R223" s="343"/>
      <c r="S223" s="341"/>
      <c r="T223" s="341"/>
      <c r="U223" s="342"/>
      <c r="V223" s="343"/>
      <c r="W223" s="341"/>
      <c r="X223" s="341"/>
      <c r="Y223" s="344"/>
      <c r="Z223" s="259"/>
      <c r="AA223" s="237"/>
      <c r="AB223" s="253"/>
      <c r="AC223" s="234"/>
      <c r="AD223" s="234"/>
      <c r="AE223" s="234"/>
      <c r="AF223" s="237"/>
      <c r="AG223" s="262"/>
      <c r="AH223" s="345"/>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46"/>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47"/>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1309</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48"/>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1310</v>
      </c>
      <c r="E229" s="251"/>
      <c r="F229" s="234"/>
      <c r="G229" s="234"/>
      <c r="H229" s="237"/>
      <c r="I229" s="251"/>
      <c r="J229" s="234"/>
      <c r="K229" s="234"/>
      <c r="L229" s="237"/>
      <c r="M229" s="253"/>
      <c r="N229" s="340"/>
      <c r="O229" s="341"/>
      <c r="P229" s="341"/>
      <c r="Q229" s="342"/>
      <c r="R229" s="343"/>
      <c r="S229" s="341"/>
      <c r="T229" s="341"/>
      <c r="U229" s="342"/>
      <c r="V229" s="343"/>
      <c r="W229" s="341"/>
      <c r="X229" s="341"/>
      <c r="Y229" s="344"/>
      <c r="Z229" s="259"/>
      <c r="AA229" s="237"/>
      <c r="AB229" s="253"/>
      <c r="AC229" s="234"/>
      <c r="AD229" s="234"/>
      <c r="AE229" s="234"/>
      <c r="AF229" s="237"/>
      <c r="AG229" s="262"/>
      <c r="AH229" s="345"/>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46"/>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47"/>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1311</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48"/>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1312</v>
      </c>
      <c r="E235" s="251"/>
      <c r="F235" s="234"/>
      <c r="G235" s="234"/>
      <c r="H235" s="237"/>
      <c r="I235" s="251"/>
      <c r="J235" s="234"/>
      <c r="K235" s="234"/>
      <c r="L235" s="237"/>
      <c r="M235" s="253"/>
      <c r="N235" s="340"/>
      <c r="O235" s="341"/>
      <c r="P235" s="341"/>
      <c r="Q235" s="342"/>
      <c r="R235" s="343"/>
      <c r="S235" s="341"/>
      <c r="T235" s="341"/>
      <c r="U235" s="342"/>
      <c r="V235" s="343"/>
      <c r="W235" s="341"/>
      <c r="X235" s="341"/>
      <c r="Y235" s="344"/>
      <c r="Z235" s="259"/>
      <c r="AA235" s="237"/>
      <c r="AB235" s="253"/>
      <c r="AC235" s="234"/>
      <c r="AD235" s="234"/>
      <c r="AE235" s="234"/>
      <c r="AF235" s="237"/>
      <c r="AG235" s="262"/>
      <c r="AH235" s="345"/>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46"/>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47"/>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1313</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48"/>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1314</v>
      </c>
      <c r="E241" s="251"/>
      <c r="F241" s="234"/>
      <c r="G241" s="234"/>
      <c r="H241" s="237"/>
      <c r="I241" s="251"/>
      <c r="J241" s="234"/>
      <c r="K241" s="234"/>
      <c r="L241" s="237"/>
      <c r="M241" s="253"/>
      <c r="N241" s="340"/>
      <c r="O241" s="341"/>
      <c r="P241" s="341"/>
      <c r="Q241" s="342"/>
      <c r="R241" s="343"/>
      <c r="S241" s="341"/>
      <c r="T241" s="341"/>
      <c r="U241" s="342"/>
      <c r="V241" s="343"/>
      <c r="W241" s="341"/>
      <c r="X241" s="341"/>
      <c r="Y241" s="344"/>
      <c r="Z241" s="259"/>
      <c r="AA241" s="237"/>
      <c r="AB241" s="253"/>
      <c r="AC241" s="234"/>
      <c r="AD241" s="234"/>
      <c r="AE241" s="234"/>
      <c r="AF241" s="237"/>
      <c r="AG241" s="262"/>
      <c r="AH241" s="345"/>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46"/>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47"/>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1315</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48"/>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1316</v>
      </c>
      <c r="E247" s="251"/>
      <c r="F247" s="234"/>
      <c r="G247" s="234"/>
      <c r="H247" s="237"/>
      <c r="I247" s="251"/>
      <c r="J247" s="234"/>
      <c r="K247" s="234"/>
      <c r="L247" s="237"/>
      <c r="M247" s="253"/>
      <c r="N247" s="340"/>
      <c r="O247" s="341"/>
      <c r="P247" s="341"/>
      <c r="Q247" s="342"/>
      <c r="R247" s="343"/>
      <c r="S247" s="341"/>
      <c r="T247" s="341"/>
      <c r="U247" s="342"/>
      <c r="V247" s="343"/>
      <c r="W247" s="341"/>
      <c r="X247" s="341"/>
      <c r="Y247" s="344"/>
      <c r="Z247" s="259"/>
      <c r="AA247" s="237"/>
      <c r="AB247" s="253"/>
      <c r="AC247" s="234"/>
      <c r="AD247" s="234"/>
      <c r="AE247" s="234"/>
      <c r="AF247" s="237"/>
      <c r="AG247" s="262"/>
      <c r="AH247" s="345"/>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46"/>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47"/>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1317</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48"/>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1318</v>
      </c>
      <c r="E253" s="251"/>
      <c r="F253" s="234"/>
      <c r="G253" s="234"/>
      <c r="H253" s="237"/>
      <c r="I253" s="251"/>
      <c r="J253" s="234"/>
      <c r="K253" s="234"/>
      <c r="L253" s="237"/>
      <c r="M253" s="253"/>
      <c r="N253" s="340"/>
      <c r="O253" s="341"/>
      <c r="P253" s="341"/>
      <c r="Q253" s="342"/>
      <c r="R253" s="343"/>
      <c r="S253" s="341"/>
      <c r="T253" s="341"/>
      <c r="U253" s="342"/>
      <c r="V253" s="343"/>
      <c r="W253" s="341"/>
      <c r="X253" s="341"/>
      <c r="Y253" s="344"/>
      <c r="Z253" s="259"/>
      <c r="AA253" s="237"/>
      <c r="AB253" s="253"/>
      <c r="AC253" s="234"/>
      <c r="AD253" s="234"/>
      <c r="AE253" s="234"/>
      <c r="AF253" s="237"/>
      <c r="AG253" s="262"/>
      <c r="AH253" s="345"/>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46"/>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47"/>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1319</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48"/>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1320</v>
      </c>
      <c r="E259" s="251"/>
      <c r="F259" s="234"/>
      <c r="G259" s="234"/>
      <c r="H259" s="237"/>
      <c r="I259" s="251"/>
      <c r="J259" s="234"/>
      <c r="K259" s="234"/>
      <c r="L259" s="237"/>
      <c r="M259" s="253"/>
      <c r="N259" s="340"/>
      <c r="O259" s="341"/>
      <c r="P259" s="341"/>
      <c r="Q259" s="342"/>
      <c r="R259" s="343"/>
      <c r="S259" s="341"/>
      <c r="T259" s="341"/>
      <c r="U259" s="342"/>
      <c r="V259" s="343"/>
      <c r="W259" s="341"/>
      <c r="X259" s="341"/>
      <c r="Y259" s="344"/>
      <c r="Z259" s="259"/>
      <c r="AA259" s="237"/>
      <c r="AB259" s="253"/>
      <c r="AC259" s="234"/>
      <c r="AD259" s="234"/>
      <c r="AE259" s="234"/>
      <c r="AF259" s="237"/>
      <c r="AG259" s="262"/>
      <c r="AH259" s="345"/>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46"/>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47"/>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1321</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48"/>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1322</v>
      </c>
      <c r="E265" s="251"/>
      <c r="F265" s="234"/>
      <c r="G265" s="234"/>
      <c r="H265" s="237"/>
      <c r="I265" s="251"/>
      <c r="J265" s="234"/>
      <c r="K265" s="234"/>
      <c r="L265" s="237"/>
      <c r="M265" s="253"/>
      <c r="N265" s="340"/>
      <c r="O265" s="341"/>
      <c r="P265" s="341"/>
      <c r="Q265" s="342"/>
      <c r="R265" s="343"/>
      <c r="S265" s="341"/>
      <c r="T265" s="341"/>
      <c r="U265" s="342"/>
      <c r="V265" s="343"/>
      <c r="W265" s="341"/>
      <c r="X265" s="341"/>
      <c r="Y265" s="344"/>
      <c r="Z265" s="259"/>
      <c r="AA265" s="237"/>
      <c r="AB265" s="253"/>
      <c r="AC265" s="234"/>
      <c r="AD265" s="234"/>
      <c r="AE265" s="234"/>
      <c r="AF265" s="237"/>
      <c r="AG265" s="262"/>
      <c r="AH265" s="345"/>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46"/>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47"/>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1323</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48"/>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1324</v>
      </c>
      <c r="E271" s="251"/>
      <c r="F271" s="234"/>
      <c r="G271" s="234"/>
      <c r="H271" s="237"/>
      <c r="I271" s="251"/>
      <c r="J271" s="234"/>
      <c r="K271" s="234"/>
      <c r="L271" s="237"/>
      <c r="M271" s="253"/>
      <c r="N271" s="340"/>
      <c r="O271" s="341"/>
      <c r="P271" s="341"/>
      <c r="Q271" s="342"/>
      <c r="R271" s="343"/>
      <c r="S271" s="341"/>
      <c r="T271" s="341"/>
      <c r="U271" s="342"/>
      <c r="V271" s="343"/>
      <c r="W271" s="341"/>
      <c r="X271" s="341"/>
      <c r="Y271" s="344"/>
      <c r="Z271" s="259"/>
      <c r="AA271" s="237"/>
      <c r="AB271" s="253"/>
      <c r="AC271" s="234"/>
      <c r="AD271" s="234"/>
      <c r="AE271" s="234"/>
      <c r="AF271" s="237"/>
      <c r="AG271" s="262"/>
      <c r="AH271" s="345"/>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46"/>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47"/>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1325</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48"/>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1326</v>
      </c>
      <c r="E277" s="251"/>
      <c r="F277" s="234"/>
      <c r="G277" s="234"/>
      <c r="H277" s="237"/>
      <c r="I277" s="251"/>
      <c r="J277" s="234"/>
      <c r="K277" s="234"/>
      <c r="L277" s="237"/>
      <c r="M277" s="253"/>
      <c r="N277" s="340"/>
      <c r="O277" s="341"/>
      <c r="P277" s="341"/>
      <c r="Q277" s="342"/>
      <c r="R277" s="343"/>
      <c r="S277" s="341"/>
      <c r="T277" s="341"/>
      <c r="U277" s="342"/>
      <c r="V277" s="343"/>
      <c r="W277" s="341"/>
      <c r="X277" s="341"/>
      <c r="Y277" s="344"/>
      <c r="Z277" s="259"/>
      <c r="AA277" s="237"/>
      <c r="AB277" s="253"/>
      <c r="AC277" s="234"/>
      <c r="AD277" s="234"/>
      <c r="AE277" s="234"/>
      <c r="AF277" s="237"/>
      <c r="AG277" s="262"/>
      <c r="AH277" s="345"/>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46"/>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47"/>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1327</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48"/>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1328</v>
      </c>
      <c r="E283" s="251"/>
      <c r="F283" s="234"/>
      <c r="G283" s="234"/>
      <c r="H283" s="237"/>
      <c r="I283" s="251"/>
      <c r="J283" s="234"/>
      <c r="K283" s="234"/>
      <c r="L283" s="237"/>
      <c r="M283" s="253"/>
      <c r="N283" s="340"/>
      <c r="O283" s="341"/>
      <c r="P283" s="341"/>
      <c r="Q283" s="342"/>
      <c r="R283" s="343"/>
      <c r="S283" s="341"/>
      <c r="T283" s="341"/>
      <c r="U283" s="342"/>
      <c r="V283" s="343"/>
      <c r="W283" s="341"/>
      <c r="X283" s="341"/>
      <c r="Y283" s="344"/>
      <c r="Z283" s="259"/>
      <c r="AA283" s="237"/>
      <c r="AB283" s="253"/>
      <c r="AC283" s="234"/>
      <c r="AD283" s="234"/>
      <c r="AE283" s="234"/>
      <c r="AF283" s="237"/>
      <c r="AG283" s="262"/>
      <c r="AH283" s="345"/>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46"/>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47"/>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1329</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48"/>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1330</v>
      </c>
      <c r="E289" s="251"/>
      <c r="F289" s="234"/>
      <c r="G289" s="234"/>
      <c r="H289" s="237"/>
      <c r="I289" s="251"/>
      <c r="J289" s="234"/>
      <c r="K289" s="234"/>
      <c r="L289" s="237"/>
      <c r="M289" s="253"/>
      <c r="N289" s="340"/>
      <c r="O289" s="341"/>
      <c r="P289" s="341"/>
      <c r="Q289" s="342"/>
      <c r="R289" s="343"/>
      <c r="S289" s="341"/>
      <c r="T289" s="341"/>
      <c r="U289" s="342"/>
      <c r="V289" s="343"/>
      <c r="W289" s="341"/>
      <c r="X289" s="341"/>
      <c r="Y289" s="344"/>
      <c r="Z289" s="259"/>
      <c r="AA289" s="237"/>
      <c r="AB289" s="253"/>
      <c r="AC289" s="234"/>
      <c r="AD289" s="234"/>
      <c r="AE289" s="234"/>
      <c r="AF289" s="237"/>
      <c r="AG289" s="262"/>
      <c r="AH289" s="345"/>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46"/>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47"/>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1331</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48"/>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1332</v>
      </c>
      <c r="E295" s="251"/>
      <c r="F295" s="234"/>
      <c r="G295" s="234"/>
      <c r="H295" s="237"/>
      <c r="I295" s="251"/>
      <c r="J295" s="234"/>
      <c r="K295" s="234"/>
      <c r="L295" s="237"/>
      <c r="M295" s="253"/>
      <c r="N295" s="340"/>
      <c r="O295" s="341"/>
      <c r="P295" s="341"/>
      <c r="Q295" s="342"/>
      <c r="R295" s="343"/>
      <c r="S295" s="341"/>
      <c r="T295" s="341"/>
      <c r="U295" s="342"/>
      <c r="V295" s="343"/>
      <c r="W295" s="341"/>
      <c r="X295" s="341"/>
      <c r="Y295" s="344"/>
      <c r="Z295" s="259"/>
      <c r="AA295" s="237"/>
      <c r="AB295" s="253"/>
      <c r="AC295" s="234"/>
      <c r="AD295" s="234"/>
      <c r="AE295" s="234"/>
      <c r="AF295" s="237"/>
      <c r="AG295" s="262"/>
      <c r="AH295" s="345"/>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46"/>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47"/>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1333</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48"/>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1334</v>
      </c>
      <c r="E301" s="251"/>
      <c r="F301" s="234"/>
      <c r="G301" s="234"/>
      <c r="H301" s="237"/>
      <c r="I301" s="251"/>
      <c r="J301" s="234"/>
      <c r="K301" s="234"/>
      <c r="L301" s="237"/>
      <c r="M301" s="253"/>
      <c r="N301" s="340"/>
      <c r="O301" s="341"/>
      <c r="P301" s="341"/>
      <c r="Q301" s="342"/>
      <c r="R301" s="343"/>
      <c r="S301" s="341"/>
      <c r="T301" s="341"/>
      <c r="U301" s="342"/>
      <c r="V301" s="343"/>
      <c r="W301" s="341"/>
      <c r="X301" s="341"/>
      <c r="Y301" s="344"/>
      <c r="Z301" s="259"/>
      <c r="AA301" s="237"/>
      <c r="AB301" s="253"/>
      <c r="AC301" s="234"/>
      <c r="AD301" s="234"/>
      <c r="AE301" s="234"/>
      <c r="AF301" s="237"/>
      <c r="AG301" s="262"/>
      <c r="AH301" s="345"/>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46"/>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47"/>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1335</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48"/>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1336</v>
      </c>
      <c r="E307" s="251"/>
      <c r="F307" s="234"/>
      <c r="G307" s="234"/>
      <c r="H307" s="237"/>
      <c r="I307" s="251"/>
      <c r="J307" s="234"/>
      <c r="K307" s="234"/>
      <c r="L307" s="237"/>
      <c r="M307" s="253"/>
      <c r="N307" s="340"/>
      <c r="O307" s="341"/>
      <c r="P307" s="341"/>
      <c r="Q307" s="342"/>
      <c r="R307" s="343"/>
      <c r="S307" s="341"/>
      <c r="T307" s="341"/>
      <c r="U307" s="342"/>
      <c r="V307" s="343"/>
      <c r="W307" s="341"/>
      <c r="X307" s="341"/>
      <c r="Y307" s="344"/>
      <c r="Z307" s="259"/>
      <c r="AA307" s="237"/>
      <c r="AB307" s="253"/>
      <c r="AC307" s="234"/>
      <c r="AD307" s="234"/>
      <c r="AE307" s="234"/>
      <c r="AF307" s="237"/>
      <c r="AG307" s="262"/>
      <c r="AH307" s="345"/>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46"/>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47"/>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1337</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48"/>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1338</v>
      </c>
      <c r="E313" s="251"/>
      <c r="F313" s="234"/>
      <c r="G313" s="234"/>
      <c r="H313" s="237"/>
      <c r="I313" s="251"/>
      <c r="J313" s="234"/>
      <c r="K313" s="234"/>
      <c r="L313" s="237"/>
      <c r="M313" s="253"/>
      <c r="N313" s="340"/>
      <c r="O313" s="341"/>
      <c r="P313" s="341"/>
      <c r="Q313" s="342"/>
      <c r="R313" s="343"/>
      <c r="S313" s="341"/>
      <c r="T313" s="341"/>
      <c r="U313" s="342"/>
      <c r="V313" s="343"/>
      <c r="W313" s="341"/>
      <c r="X313" s="341"/>
      <c r="Y313" s="344"/>
      <c r="Z313" s="259"/>
      <c r="AA313" s="237"/>
      <c r="AB313" s="253"/>
      <c r="AC313" s="234"/>
      <c r="AD313" s="234"/>
      <c r="AE313" s="234"/>
      <c r="AF313" s="237"/>
      <c r="AG313" s="262"/>
      <c r="AH313" s="345"/>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46"/>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47"/>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1339</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48"/>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1340</v>
      </c>
      <c r="E319" s="251"/>
      <c r="F319" s="234"/>
      <c r="G319" s="234"/>
      <c r="H319" s="237"/>
      <c r="I319" s="251"/>
      <c r="J319" s="234"/>
      <c r="K319" s="234"/>
      <c r="L319" s="237"/>
      <c r="M319" s="253"/>
      <c r="N319" s="340"/>
      <c r="O319" s="341"/>
      <c r="P319" s="341"/>
      <c r="Q319" s="342"/>
      <c r="R319" s="343"/>
      <c r="S319" s="341"/>
      <c r="T319" s="341"/>
      <c r="U319" s="342"/>
      <c r="V319" s="343"/>
      <c r="W319" s="341"/>
      <c r="X319" s="341"/>
      <c r="Y319" s="344"/>
      <c r="Z319" s="259"/>
      <c r="AA319" s="237"/>
      <c r="AB319" s="253"/>
      <c r="AC319" s="234"/>
      <c r="AD319" s="234"/>
      <c r="AE319" s="234"/>
      <c r="AF319" s="237"/>
      <c r="AG319" s="262"/>
      <c r="AH319" s="345"/>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46"/>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47"/>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1341</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48"/>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1342</v>
      </c>
      <c r="E325" s="251"/>
      <c r="F325" s="234"/>
      <c r="G325" s="234"/>
      <c r="H325" s="237"/>
      <c r="I325" s="251"/>
      <c r="J325" s="234"/>
      <c r="K325" s="234"/>
      <c r="L325" s="237"/>
      <c r="M325" s="253"/>
      <c r="N325" s="340"/>
      <c r="O325" s="341"/>
      <c r="P325" s="341"/>
      <c r="Q325" s="342"/>
      <c r="R325" s="343"/>
      <c r="S325" s="341"/>
      <c r="T325" s="341"/>
      <c r="U325" s="342"/>
      <c r="V325" s="343"/>
      <c r="W325" s="341"/>
      <c r="X325" s="341"/>
      <c r="Y325" s="344"/>
      <c r="Z325" s="259"/>
      <c r="AA325" s="237"/>
      <c r="AB325" s="253"/>
      <c r="AC325" s="234"/>
      <c r="AD325" s="234"/>
      <c r="AE325" s="234"/>
      <c r="AF325" s="237"/>
      <c r="AG325" s="262"/>
      <c r="AH325" s="345"/>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46"/>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47"/>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1343</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48"/>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1344</v>
      </c>
      <c r="E331" s="251"/>
      <c r="F331" s="234"/>
      <c r="G331" s="234"/>
      <c r="H331" s="237"/>
      <c r="I331" s="251"/>
      <c r="J331" s="234"/>
      <c r="K331" s="234"/>
      <c r="L331" s="237"/>
      <c r="M331" s="253"/>
      <c r="N331" s="340"/>
      <c r="O331" s="341"/>
      <c r="P331" s="341"/>
      <c r="Q331" s="342"/>
      <c r="R331" s="343"/>
      <c r="S331" s="341"/>
      <c r="T331" s="341"/>
      <c r="U331" s="342"/>
      <c r="V331" s="343"/>
      <c r="W331" s="341"/>
      <c r="X331" s="341"/>
      <c r="Y331" s="344"/>
      <c r="Z331" s="259"/>
      <c r="AA331" s="237"/>
      <c r="AB331" s="253"/>
      <c r="AC331" s="234"/>
      <c r="AD331" s="234"/>
      <c r="AE331" s="234"/>
      <c r="AF331" s="237"/>
      <c r="AG331" s="262"/>
      <c r="AH331" s="345"/>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46"/>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47"/>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1345</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48"/>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1346</v>
      </c>
      <c r="E337" s="251"/>
      <c r="F337" s="234"/>
      <c r="G337" s="234"/>
      <c r="H337" s="237"/>
      <c r="I337" s="251"/>
      <c r="J337" s="234"/>
      <c r="K337" s="234"/>
      <c r="L337" s="237"/>
      <c r="M337" s="253"/>
      <c r="N337" s="340"/>
      <c r="O337" s="341"/>
      <c r="P337" s="341"/>
      <c r="Q337" s="342"/>
      <c r="R337" s="343"/>
      <c r="S337" s="341"/>
      <c r="T337" s="341"/>
      <c r="U337" s="342"/>
      <c r="V337" s="343"/>
      <c r="W337" s="341"/>
      <c r="X337" s="341"/>
      <c r="Y337" s="344"/>
      <c r="Z337" s="259"/>
      <c r="AA337" s="237"/>
      <c r="AB337" s="253"/>
      <c r="AC337" s="234"/>
      <c r="AD337" s="234"/>
      <c r="AE337" s="234"/>
      <c r="AF337" s="237"/>
      <c r="AG337" s="262"/>
      <c r="AH337" s="345"/>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46"/>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47"/>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1347</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48"/>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1348</v>
      </c>
      <c r="E343" s="251"/>
      <c r="F343" s="234"/>
      <c r="G343" s="234"/>
      <c r="H343" s="237"/>
      <c r="I343" s="251"/>
      <c r="J343" s="234"/>
      <c r="K343" s="234"/>
      <c r="L343" s="237"/>
      <c r="M343" s="253"/>
      <c r="N343" s="340"/>
      <c r="O343" s="341"/>
      <c r="P343" s="341"/>
      <c r="Q343" s="342"/>
      <c r="R343" s="343"/>
      <c r="S343" s="341"/>
      <c r="T343" s="341"/>
      <c r="U343" s="342"/>
      <c r="V343" s="343"/>
      <c r="W343" s="341"/>
      <c r="X343" s="341"/>
      <c r="Y343" s="344"/>
      <c r="Z343" s="259"/>
      <c r="AA343" s="237"/>
      <c r="AB343" s="253"/>
      <c r="AC343" s="234"/>
      <c r="AD343" s="234"/>
      <c r="AE343" s="234"/>
      <c r="AF343" s="237"/>
      <c r="AG343" s="262"/>
      <c r="AH343" s="345"/>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46"/>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47"/>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1349</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48"/>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1350</v>
      </c>
      <c r="E349" s="251"/>
      <c r="F349" s="234"/>
      <c r="G349" s="234"/>
      <c r="H349" s="237"/>
      <c r="I349" s="251"/>
      <c r="J349" s="234"/>
      <c r="K349" s="234"/>
      <c r="L349" s="237"/>
      <c r="M349" s="253"/>
      <c r="N349" s="340"/>
      <c r="O349" s="341"/>
      <c r="P349" s="341"/>
      <c r="Q349" s="342"/>
      <c r="R349" s="343"/>
      <c r="S349" s="341"/>
      <c r="T349" s="341"/>
      <c r="U349" s="342"/>
      <c r="V349" s="343"/>
      <c r="W349" s="341"/>
      <c r="X349" s="341"/>
      <c r="Y349" s="344"/>
      <c r="Z349" s="259"/>
      <c r="AA349" s="237"/>
      <c r="AB349" s="253"/>
      <c r="AC349" s="234"/>
      <c r="AD349" s="234"/>
      <c r="AE349" s="234"/>
      <c r="AF349" s="237"/>
      <c r="AG349" s="262"/>
      <c r="AH349" s="345"/>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46"/>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47"/>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1351</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48"/>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1352</v>
      </c>
      <c r="E355" s="251"/>
      <c r="F355" s="234"/>
      <c r="G355" s="234"/>
      <c r="H355" s="237"/>
      <c r="I355" s="251"/>
      <c r="J355" s="234"/>
      <c r="K355" s="234"/>
      <c r="L355" s="237"/>
      <c r="M355" s="253"/>
      <c r="N355" s="340"/>
      <c r="O355" s="341"/>
      <c r="P355" s="341"/>
      <c r="Q355" s="342"/>
      <c r="R355" s="343"/>
      <c r="S355" s="341"/>
      <c r="T355" s="341"/>
      <c r="U355" s="342"/>
      <c r="V355" s="343"/>
      <c r="W355" s="341"/>
      <c r="X355" s="341"/>
      <c r="Y355" s="344"/>
      <c r="Z355" s="259"/>
      <c r="AA355" s="237"/>
      <c r="AB355" s="253"/>
      <c r="AC355" s="234"/>
      <c r="AD355" s="234"/>
      <c r="AE355" s="234"/>
      <c r="AF355" s="237"/>
      <c r="AG355" s="262"/>
      <c r="AH355" s="345"/>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46"/>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47"/>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1353</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48"/>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1354</v>
      </c>
      <c r="E361" s="251"/>
      <c r="F361" s="234"/>
      <c r="G361" s="234"/>
      <c r="H361" s="237"/>
      <c r="I361" s="251"/>
      <c r="J361" s="234"/>
      <c r="K361" s="234"/>
      <c r="L361" s="237"/>
      <c r="M361" s="253"/>
      <c r="N361" s="340"/>
      <c r="O361" s="341"/>
      <c r="P361" s="341"/>
      <c r="Q361" s="342"/>
      <c r="R361" s="343"/>
      <c r="S361" s="341"/>
      <c r="T361" s="341"/>
      <c r="U361" s="342"/>
      <c r="V361" s="343"/>
      <c r="W361" s="341"/>
      <c r="X361" s="341"/>
      <c r="Y361" s="344"/>
      <c r="Z361" s="259"/>
      <c r="AA361" s="237"/>
      <c r="AB361" s="253"/>
      <c r="AC361" s="234"/>
      <c r="AD361" s="234"/>
      <c r="AE361" s="234"/>
      <c r="AF361" s="237"/>
      <c r="AG361" s="262"/>
      <c r="AH361" s="345"/>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46"/>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47"/>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1355</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48"/>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1356</v>
      </c>
      <c r="E367" s="251"/>
      <c r="F367" s="234"/>
      <c r="G367" s="234"/>
      <c r="H367" s="237"/>
      <c r="I367" s="251"/>
      <c r="J367" s="234"/>
      <c r="K367" s="234"/>
      <c r="L367" s="237"/>
      <c r="M367" s="253"/>
      <c r="N367" s="340"/>
      <c r="O367" s="341"/>
      <c r="P367" s="341"/>
      <c r="Q367" s="342"/>
      <c r="R367" s="343"/>
      <c r="S367" s="341"/>
      <c r="T367" s="341"/>
      <c r="U367" s="342"/>
      <c r="V367" s="343"/>
      <c r="W367" s="341"/>
      <c r="X367" s="341"/>
      <c r="Y367" s="344"/>
      <c r="Z367" s="259"/>
      <c r="AA367" s="237"/>
      <c r="AB367" s="253"/>
      <c r="AC367" s="234"/>
      <c r="AD367" s="234"/>
      <c r="AE367" s="234"/>
      <c r="AF367" s="237"/>
      <c r="AG367" s="262"/>
      <c r="AH367" s="345"/>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46"/>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47"/>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1357</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48"/>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1358</v>
      </c>
      <c r="E373" s="251"/>
      <c r="F373" s="234"/>
      <c r="G373" s="234"/>
      <c r="H373" s="237"/>
      <c r="I373" s="251"/>
      <c r="J373" s="234"/>
      <c r="K373" s="234"/>
      <c r="L373" s="237"/>
      <c r="M373" s="253"/>
      <c r="N373" s="340"/>
      <c r="O373" s="341"/>
      <c r="P373" s="341"/>
      <c r="Q373" s="342"/>
      <c r="R373" s="343"/>
      <c r="S373" s="341"/>
      <c r="T373" s="341"/>
      <c r="U373" s="342"/>
      <c r="V373" s="343"/>
      <c r="W373" s="341"/>
      <c r="X373" s="341"/>
      <c r="Y373" s="344"/>
      <c r="Z373" s="259"/>
      <c r="AA373" s="237"/>
      <c r="AB373" s="253"/>
      <c r="AC373" s="234"/>
      <c r="AD373" s="234"/>
      <c r="AE373" s="234"/>
      <c r="AF373" s="237"/>
      <c r="AG373" s="262"/>
      <c r="AH373" s="345"/>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46"/>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47"/>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1359</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48"/>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1360</v>
      </c>
      <c r="E379" s="251"/>
      <c r="F379" s="234"/>
      <c r="G379" s="234"/>
      <c r="H379" s="237"/>
      <c r="I379" s="251"/>
      <c r="J379" s="234"/>
      <c r="K379" s="234"/>
      <c r="L379" s="237"/>
      <c r="M379" s="253"/>
      <c r="N379" s="340"/>
      <c r="O379" s="341"/>
      <c r="P379" s="341"/>
      <c r="Q379" s="342"/>
      <c r="R379" s="343"/>
      <c r="S379" s="341"/>
      <c r="T379" s="341"/>
      <c r="U379" s="342"/>
      <c r="V379" s="343"/>
      <c r="W379" s="341"/>
      <c r="X379" s="341"/>
      <c r="Y379" s="344"/>
      <c r="Z379" s="259"/>
      <c r="AA379" s="237"/>
      <c r="AB379" s="253"/>
      <c r="AC379" s="234"/>
      <c r="AD379" s="234"/>
      <c r="AE379" s="234"/>
      <c r="AF379" s="237"/>
      <c r="AG379" s="262"/>
      <c r="AH379" s="345"/>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46"/>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47"/>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1361</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48"/>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1362</v>
      </c>
      <c r="E385" s="251"/>
      <c r="F385" s="234"/>
      <c r="G385" s="234"/>
      <c r="H385" s="237"/>
      <c r="I385" s="251"/>
      <c r="J385" s="234"/>
      <c r="K385" s="234"/>
      <c r="L385" s="237"/>
      <c r="M385" s="253"/>
      <c r="N385" s="340"/>
      <c r="O385" s="341"/>
      <c r="P385" s="341"/>
      <c r="Q385" s="342"/>
      <c r="R385" s="343"/>
      <c r="S385" s="341"/>
      <c r="T385" s="341"/>
      <c r="U385" s="342"/>
      <c r="V385" s="343"/>
      <c r="W385" s="341"/>
      <c r="X385" s="341"/>
      <c r="Y385" s="344"/>
      <c r="Z385" s="259"/>
      <c r="AA385" s="237"/>
      <c r="AB385" s="253"/>
      <c r="AC385" s="234"/>
      <c r="AD385" s="234"/>
      <c r="AE385" s="234"/>
      <c r="AF385" s="237"/>
      <c r="AG385" s="262"/>
      <c r="AH385" s="345"/>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46"/>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47"/>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1363</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48"/>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1364</v>
      </c>
      <c r="E391" s="251"/>
      <c r="F391" s="234"/>
      <c r="G391" s="234"/>
      <c r="H391" s="237"/>
      <c r="I391" s="251"/>
      <c r="J391" s="234"/>
      <c r="K391" s="234"/>
      <c r="L391" s="237"/>
      <c r="M391" s="253"/>
      <c r="N391" s="340"/>
      <c r="O391" s="341"/>
      <c r="P391" s="341"/>
      <c r="Q391" s="342"/>
      <c r="R391" s="343"/>
      <c r="S391" s="341"/>
      <c r="T391" s="341"/>
      <c r="U391" s="342"/>
      <c r="V391" s="343"/>
      <c r="W391" s="341"/>
      <c r="X391" s="341"/>
      <c r="Y391" s="344"/>
      <c r="Z391" s="259"/>
      <c r="AA391" s="237"/>
      <c r="AB391" s="253"/>
      <c r="AC391" s="234"/>
      <c r="AD391" s="234"/>
      <c r="AE391" s="234"/>
      <c r="AF391" s="237"/>
      <c r="AG391" s="262"/>
      <c r="AH391" s="345"/>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46"/>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47"/>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1365</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48"/>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1366</v>
      </c>
      <c r="E397" s="251"/>
      <c r="F397" s="234"/>
      <c r="G397" s="234"/>
      <c r="H397" s="237"/>
      <c r="I397" s="251"/>
      <c r="J397" s="234"/>
      <c r="K397" s="234"/>
      <c r="L397" s="237"/>
      <c r="M397" s="253"/>
      <c r="N397" s="340"/>
      <c r="O397" s="341"/>
      <c r="P397" s="341"/>
      <c r="Q397" s="342"/>
      <c r="R397" s="343"/>
      <c r="S397" s="341"/>
      <c r="T397" s="341"/>
      <c r="U397" s="342"/>
      <c r="V397" s="343"/>
      <c r="W397" s="341"/>
      <c r="X397" s="341"/>
      <c r="Y397" s="344"/>
      <c r="Z397" s="259"/>
      <c r="AA397" s="237"/>
      <c r="AB397" s="253"/>
      <c r="AC397" s="234"/>
      <c r="AD397" s="234"/>
      <c r="AE397" s="234"/>
      <c r="AF397" s="237"/>
      <c r="AG397" s="262"/>
      <c r="AH397" s="345"/>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46"/>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47"/>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1367</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48"/>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1368</v>
      </c>
      <c r="E403" s="251"/>
      <c r="F403" s="234"/>
      <c r="G403" s="234"/>
      <c r="H403" s="237"/>
      <c r="I403" s="251"/>
      <c r="J403" s="234"/>
      <c r="K403" s="234"/>
      <c r="L403" s="237"/>
      <c r="M403" s="253"/>
      <c r="N403" s="340"/>
      <c r="O403" s="341"/>
      <c r="P403" s="341"/>
      <c r="Q403" s="342"/>
      <c r="R403" s="343"/>
      <c r="S403" s="341"/>
      <c r="T403" s="341"/>
      <c r="U403" s="342"/>
      <c r="V403" s="343"/>
      <c r="W403" s="341"/>
      <c r="X403" s="341"/>
      <c r="Y403" s="344"/>
      <c r="Z403" s="259"/>
      <c r="AA403" s="237"/>
      <c r="AB403" s="253"/>
      <c r="AC403" s="234"/>
      <c r="AD403" s="234"/>
      <c r="AE403" s="234"/>
      <c r="AF403" s="237"/>
      <c r="AG403" s="262"/>
      <c r="AH403" s="345"/>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46"/>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47"/>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1369</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48"/>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1370</v>
      </c>
      <c r="E409" s="251"/>
      <c r="F409" s="234"/>
      <c r="G409" s="234"/>
      <c r="H409" s="237"/>
      <c r="I409" s="251"/>
      <c r="J409" s="234"/>
      <c r="K409" s="234"/>
      <c r="L409" s="237"/>
      <c r="M409" s="253"/>
      <c r="N409" s="340"/>
      <c r="O409" s="341"/>
      <c r="P409" s="341"/>
      <c r="Q409" s="342"/>
      <c r="R409" s="343"/>
      <c r="S409" s="341"/>
      <c r="T409" s="341"/>
      <c r="U409" s="342"/>
      <c r="V409" s="343"/>
      <c r="W409" s="341"/>
      <c r="X409" s="341"/>
      <c r="Y409" s="344"/>
      <c r="Z409" s="259"/>
      <c r="AA409" s="237"/>
      <c r="AB409" s="253"/>
      <c r="AC409" s="234"/>
      <c r="AD409" s="234"/>
      <c r="AE409" s="234"/>
      <c r="AF409" s="237"/>
      <c r="AG409" s="262"/>
      <c r="AH409" s="345"/>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46"/>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47"/>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1371</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48"/>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1372</v>
      </c>
      <c r="E415" s="251"/>
      <c r="F415" s="234"/>
      <c r="G415" s="234"/>
      <c r="H415" s="237"/>
      <c r="I415" s="251"/>
      <c r="J415" s="234"/>
      <c r="K415" s="234"/>
      <c r="L415" s="237"/>
      <c r="M415" s="253"/>
      <c r="N415" s="340"/>
      <c r="O415" s="341"/>
      <c r="P415" s="341"/>
      <c r="Q415" s="342"/>
      <c r="R415" s="343"/>
      <c r="S415" s="341"/>
      <c r="T415" s="341"/>
      <c r="U415" s="342"/>
      <c r="V415" s="343"/>
      <c r="W415" s="341"/>
      <c r="X415" s="341"/>
      <c r="Y415" s="344"/>
      <c r="Z415" s="259"/>
      <c r="AA415" s="237"/>
      <c r="AB415" s="253"/>
      <c r="AC415" s="234"/>
      <c r="AD415" s="234"/>
      <c r="AE415" s="234"/>
      <c r="AF415" s="237"/>
      <c r="AG415" s="262"/>
      <c r="AH415" s="345"/>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46"/>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47"/>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1373</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48"/>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1374</v>
      </c>
      <c r="E421" s="251"/>
      <c r="F421" s="234"/>
      <c r="G421" s="234"/>
      <c r="H421" s="237"/>
      <c r="I421" s="251"/>
      <c r="J421" s="234"/>
      <c r="K421" s="234"/>
      <c r="L421" s="237"/>
      <c r="M421" s="253"/>
      <c r="N421" s="340"/>
      <c r="O421" s="341"/>
      <c r="P421" s="341"/>
      <c r="Q421" s="342"/>
      <c r="R421" s="343"/>
      <c r="S421" s="341"/>
      <c r="T421" s="341"/>
      <c r="U421" s="342"/>
      <c r="V421" s="343"/>
      <c r="W421" s="341"/>
      <c r="X421" s="341"/>
      <c r="Y421" s="344"/>
      <c r="Z421" s="259"/>
      <c r="AA421" s="237"/>
      <c r="AB421" s="253"/>
      <c r="AC421" s="234"/>
      <c r="AD421" s="234"/>
      <c r="AE421" s="234"/>
      <c r="AF421" s="237"/>
      <c r="AG421" s="262"/>
      <c r="AH421" s="345"/>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46"/>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47"/>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1375</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48"/>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1376</v>
      </c>
      <c r="E427" s="251"/>
      <c r="F427" s="234"/>
      <c r="G427" s="234"/>
      <c r="H427" s="237"/>
      <c r="I427" s="251"/>
      <c r="J427" s="234"/>
      <c r="K427" s="234"/>
      <c r="L427" s="237"/>
      <c r="M427" s="253"/>
      <c r="N427" s="340"/>
      <c r="O427" s="341"/>
      <c r="P427" s="341"/>
      <c r="Q427" s="342"/>
      <c r="R427" s="343"/>
      <c r="S427" s="341"/>
      <c r="T427" s="341"/>
      <c r="U427" s="342"/>
      <c r="V427" s="343"/>
      <c r="W427" s="341"/>
      <c r="X427" s="341"/>
      <c r="Y427" s="344"/>
      <c r="Z427" s="259"/>
      <c r="AA427" s="237"/>
      <c r="AB427" s="253"/>
      <c r="AC427" s="234"/>
      <c r="AD427" s="234"/>
      <c r="AE427" s="234"/>
      <c r="AF427" s="237"/>
      <c r="AG427" s="262"/>
      <c r="AH427" s="345"/>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46"/>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47"/>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1377</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48"/>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1378</v>
      </c>
      <c r="E433" s="251"/>
      <c r="F433" s="234"/>
      <c r="G433" s="234"/>
      <c r="H433" s="237"/>
      <c r="I433" s="251"/>
      <c r="J433" s="234"/>
      <c r="K433" s="234"/>
      <c r="L433" s="237"/>
      <c r="M433" s="253"/>
      <c r="N433" s="340"/>
      <c r="O433" s="341"/>
      <c r="P433" s="341"/>
      <c r="Q433" s="342"/>
      <c r="R433" s="343"/>
      <c r="S433" s="341"/>
      <c r="T433" s="341"/>
      <c r="U433" s="342"/>
      <c r="V433" s="343"/>
      <c r="W433" s="341"/>
      <c r="X433" s="341"/>
      <c r="Y433" s="344"/>
      <c r="Z433" s="259"/>
      <c r="AA433" s="237"/>
      <c r="AB433" s="253"/>
      <c r="AC433" s="234"/>
      <c r="AD433" s="234"/>
      <c r="AE433" s="234"/>
      <c r="AF433" s="237"/>
      <c r="AG433" s="262"/>
      <c r="AH433" s="345"/>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46"/>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47"/>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1379</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48"/>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1380</v>
      </c>
      <c r="E439" s="251"/>
      <c r="F439" s="234"/>
      <c r="G439" s="234"/>
      <c r="H439" s="237"/>
      <c r="I439" s="251"/>
      <c r="J439" s="234"/>
      <c r="K439" s="234"/>
      <c r="L439" s="237"/>
      <c r="M439" s="253"/>
      <c r="N439" s="340"/>
      <c r="O439" s="341"/>
      <c r="P439" s="341"/>
      <c r="Q439" s="342"/>
      <c r="R439" s="343"/>
      <c r="S439" s="341"/>
      <c r="T439" s="341"/>
      <c r="U439" s="342"/>
      <c r="V439" s="343"/>
      <c r="W439" s="341"/>
      <c r="X439" s="341"/>
      <c r="Y439" s="344"/>
      <c r="Z439" s="259"/>
      <c r="AA439" s="237"/>
      <c r="AB439" s="253"/>
      <c r="AC439" s="234"/>
      <c r="AD439" s="234"/>
      <c r="AE439" s="234"/>
      <c r="AF439" s="237"/>
      <c r="AG439" s="262"/>
      <c r="AH439" s="345"/>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46"/>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47"/>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1381</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48"/>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1382</v>
      </c>
      <c r="E445" s="251"/>
      <c r="F445" s="234"/>
      <c r="G445" s="234"/>
      <c r="H445" s="237"/>
      <c r="I445" s="251"/>
      <c r="J445" s="234"/>
      <c r="K445" s="234"/>
      <c r="L445" s="237"/>
      <c r="M445" s="253"/>
      <c r="N445" s="340"/>
      <c r="O445" s="341"/>
      <c r="P445" s="341"/>
      <c r="Q445" s="342"/>
      <c r="R445" s="343"/>
      <c r="S445" s="341"/>
      <c r="T445" s="341"/>
      <c r="U445" s="342"/>
      <c r="V445" s="343"/>
      <c r="W445" s="341"/>
      <c r="X445" s="341"/>
      <c r="Y445" s="344"/>
      <c r="Z445" s="259"/>
      <c r="AA445" s="237"/>
      <c r="AB445" s="253"/>
      <c r="AC445" s="234"/>
      <c r="AD445" s="234"/>
      <c r="AE445" s="234"/>
      <c r="AF445" s="237"/>
      <c r="AG445" s="262"/>
      <c r="AH445" s="345"/>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46"/>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47"/>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1383</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48"/>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1384</v>
      </c>
      <c r="E451" s="251"/>
      <c r="F451" s="234"/>
      <c r="G451" s="234"/>
      <c r="H451" s="237"/>
      <c r="I451" s="251"/>
      <c r="J451" s="234"/>
      <c r="K451" s="234"/>
      <c r="L451" s="237"/>
      <c r="M451" s="253"/>
      <c r="N451" s="340"/>
      <c r="O451" s="341"/>
      <c r="P451" s="341"/>
      <c r="Q451" s="342"/>
      <c r="R451" s="343"/>
      <c r="S451" s="341"/>
      <c r="T451" s="341"/>
      <c r="U451" s="342"/>
      <c r="V451" s="343"/>
      <c r="W451" s="341"/>
      <c r="X451" s="341"/>
      <c r="Y451" s="344"/>
      <c r="Z451" s="259"/>
      <c r="AA451" s="237"/>
      <c r="AB451" s="253"/>
      <c r="AC451" s="234"/>
      <c r="AD451" s="234"/>
      <c r="AE451" s="234"/>
      <c r="AF451" s="237"/>
      <c r="AG451" s="262"/>
      <c r="AH451" s="345"/>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46"/>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47"/>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1385</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48"/>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1386</v>
      </c>
      <c r="E457" s="251"/>
      <c r="F457" s="234"/>
      <c r="G457" s="234"/>
      <c r="H457" s="237"/>
      <c r="I457" s="251"/>
      <c r="J457" s="234"/>
      <c r="K457" s="234"/>
      <c r="L457" s="237"/>
      <c r="M457" s="253"/>
      <c r="N457" s="340"/>
      <c r="O457" s="341"/>
      <c r="P457" s="341"/>
      <c r="Q457" s="342"/>
      <c r="R457" s="343"/>
      <c r="S457" s="341"/>
      <c r="T457" s="341"/>
      <c r="U457" s="342"/>
      <c r="V457" s="343"/>
      <c r="W457" s="341"/>
      <c r="X457" s="341"/>
      <c r="Y457" s="344"/>
      <c r="Z457" s="259"/>
      <c r="AA457" s="237"/>
      <c r="AB457" s="253"/>
      <c r="AC457" s="234"/>
      <c r="AD457" s="234"/>
      <c r="AE457" s="234"/>
      <c r="AF457" s="237"/>
      <c r="AG457" s="262"/>
      <c r="AH457" s="345"/>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46"/>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47"/>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1387</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48"/>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1388</v>
      </c>
      <c r="E463" s="251"/>
      <c r="F463" s="234"/>
      <c r="G463" s="234"/>
      <c r="H463" s="237"/>
      <c r="I463" s="251"/>
      <c r="J463" s="234"/>
      <c r="K463" s="234"/>
      <c r="L463" s="237"/>
      <c r="M463" s="253"/>
      <c r="N463" s="340"/>
      <c r="O463" s="341"/>
      <c r="P463" s="341"/>
      <c r="Q463" s="342"/>
      <c r="R463" s="343"/>
      <c r="S463" s="341"/>
      <c r="T463" s="341"/>
      <c r="U463" s="342"/>
      <c r="V463" s="343"/>
      <c r="W463" s="341"/>
      <c r="X463" s="341"/>
      <c r="Y463" s="344"/>
      <c r="Z463" s="259"/>
      <c r="AA463" s="237"/>
      <c r="AB463" s="253"/>
      <c r="AC463" s="234"/>
      <c r="AD463" s="234"/>
      <c r="AE463" s="234"/>
      <c r="AF463" s="237"/>
      <c r="AG463" s="262"/>
      <c r="AH463" s="345"/>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46"/>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47"/>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1389</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48"/>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1390</v>
      </c>
      <c r="E469" s="251"/>
      <c r="F469" s="234"/>
      <c r="G469" s="234"/>
      <c r="H469" s="237"/>
      <c r="I469" s="251"/>
      <c r="J469" s="234"/>
      <c r="K469" s="234"/>
      <c r="L469" s="237"/>
      <c r="M469" s="253"/>
      <c r="N469" s="340"/>
      <c r="O469" s="341"/>
      <c r="P469" s="341"/>
      <c r="Q469" s="342"/>
      <c r="R469" s="343"/>
      <c r="S469" s="341"/>
      <c r="T469" s="341"/>
      <c r="U469" s="342"/>
      <c r="V469" s="343"/>
      <c r="W469" s="341"/>
      <c r="X469" s="341"/>
      <c r="Y469" s="344"/>
      <c r="Z469" s="259"/>
      <c r="AA469" s="237"/>
      <c r="AB469" s="253"/>
      <c r="AC469" s="234"/>
      <c r="AD469" s="234"/>
      <c r="AE469" s="234"/>
      <c r="AF469" s="237"/>
      <c r="AG469" s="262"/>
      <c r="AH469" s="345"/>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46"/>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47"/>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1391</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48"/>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1392</v>
      </c>
      <c r="E475" s="251"/>
      <c r="F475" s="234"/>
      <c r="G475" s="234"/>
      <c r="H475" s="237"/>
      <c r="I475" s="251"/>
      <c r="J475" s="234"/>
      <c r="K475" s="234"/>
      <c r="L475" s="237"/>
      <c r="M475" s="253"/>
      <c r="N475" s="340"/>
      <c r="O475" s="341"/>
      <c r="P475" s="341"/>
      <c r="Q475" s="342"/>
      <c r="R475" s="343"/>
      <c r="S475" s="341"/>
      <c r="T475" s="341"/>
      <c r="U475" s="342"/>
      <c r="V475" s="343"/>
      <c r="W475" s="341"/>
      <c r="X475" s="341"/>
      <c r="Y475" s="344"/>
      <c r="Z475" s="259"/>
      <c r="AA475" s="237"/>
      <c r="AB475" s="253"/>
      <c r="AC475" s="234"/>
      <c r="AD475" s="234"/>
      <c r="AE475" s="234"/>
      <c r="AF475" s="237"/>
      <c r="AG475" s="262"/>
      <c r="AH475" s="345"/>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46"/>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47"/>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1393</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48"/>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1394</v>
      </c>
      <c r="E481" s="251"/>
      <c r="F481" s="234"/>
      <c r="G481" s="234"/>
      <c r="H481" s="237"/>
      <c r="I481" s="251"/>
      <c r="J481" s="234"/>
      <c r="K481" s="234"/>
      <c r="L481" s="237"/>
      <c r="M481" s="253"/>
      <c r="N481" s="340"/>
      <c r="O481" s="341"/>
      <c r="P481" s="341"/>
      <c r="Q481" s="342"/>
      <c r="R481" s="343"/>
      <c r="S481" s="341"/>
      <c r="T481" s="341"/>
      <c r="U481" s="342"/>
      <c r="V481" s="343"/>
      <c r="W481" s="341"/>
      <c r="X481" s="341"/>
      <c r="Y481" s="344"/>
      <c r="Z481" s="259"/>
      <c r="AA481" s="237"/>
      <c r="AB481" s="253"/>
      <c r="AC481" s="234"/>
      <c r="AD481" s="234"/>
      <c r="AE481" s="234"/>
      <c r="AF481" s="237"/>
      <c r="AG481" s="262"/>
      <c r="AH481" s="345"/>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46"/>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47"/>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1395</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48"/>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1396</v>
      </c>
      <c r="E487" s="251"/>
      <c r="F487" s="234"/>
      <c r="G487" s="234"/>
      <c r="H487" s="237"/>
      <c r="I487" s="251"/>
      <c r="J487" s="234"/>
      <c r="K487" s="234"/>
      <c r="L487" s="237"/>
      <c r="M487" s="253"/>
      <c r="N487" s="340"/>
      <c r="O487" s="341"/>
      <c r="P487" s="341"/>
      <c r="Q487" s="342"/>
      <c r="R487" s="343"/>
      <c r="S487" s="341"/>
      <c r="T487" s="341"/>
      <c r="U487" s="342"/>
      <c r="V487" s="343"/>
      <c r="W487" s="341"/>
      <c r="X487" s="341"/>
      <c r="Y487" s="344"/>
      <c r="Z487" s="259"/>
      <c r="AA487" s="237"/>
      <c r="AB487" s="253"/>
      <c r="AC487" s="234"/>
      <c r="AD487" s="234"/>
      <c r="AE487" s="234"/>
      <c r="AF487" s="237"/>
      <c r="AG487" s="262"/>
      <c r="AH487" s="345"/>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46"/>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47"/>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1397</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48"/>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1398</v>
      </c>
      <c r="E493" s="251"/>
      <c r="F493" s="234"/>
      <c r="G493" s="234"/>
      <c r="H493" s="237"/>
      <c r="I493" s="251"/>
      <c r="J493" s="234"/>
      <c r="K493" s="234"/>
      <c r="L493" s="237"/>
      <c r="M493" s="253"/>
      <c r="N493" s="340"/>
      <c r="O493" s="341"/>
      <c r="P493" s="341"/>
      <c r="Q493" s="342"/>
      <c r="R493" s="343"/>
      <c r="S493" s="341"/>
      <c r="T493" s="341"/>
      <c r="U493" s="342"/>
      <c r="V493" s="343"/>
      <c r="W493" s="341"/>
      <c r="X493" s="341"/>
      <c r="Y493" s="344"/>
      <c r="Z493" s="259"/>
      <c r="AA493" s="237"/>
      <c r="AB493" s="253"/>
      <c r="AC493" s="234"/>
      <c r="AD493" s="234"/>
      <c r="AE493" s="234"/>
      <c r="AF493" s="237"/>
      <c r="AG493" s="262"/>
      <c r="AH493" s="345"/>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46"/>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47"/>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1399</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48"/>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1400</v>
      </c>
      <c r="E499" s="251"/>
      <c r="F499" s="234"/>
      <c r="G499" s="234"/>
      <c r="H499" s="237"/>
      <c r="I499" s="251"/>
      <c r="J499" s="234"/>
      <c r="K499" s="234"/>
      <c r="L499" s="237"/>
      <c r="M499" s="253"/>
      <c r="N499" s="340"/>
      <c r="O499" s="341"/>
      <c r="P499" s="341"/>
      <c r="Q499" s="342"/>
      <c r="R499" s="343"/>
      <c r="S499" s="341"/>
      <c r="T499" s="341"/>
      <c r="U499" s="342"/>
      <c r="V499" s="343"/>
      <c r="W499" s="341"/>
      <c r="X499" s="341"/>
      <c r="Y499" s="344"/>
      <c r="Z499" s="259"/>
      <c r="AA499" s="237"/>
      <c r="AB499" s="253"/>
      <c r="AC499" s="234"/>
      <c r="AD499" s="234"/>
      <c r="AE499" s="234"/>
      <c r="AF499" s="237"/>
      <c r="AG499" s="262"/>
      <c r="AH499" s="345"/>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46"/>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47"/>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1401</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48"/>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1402</v>
      </c>
      <c r="E505" s="251"/>
      <c r="F505" s="234"/>
      <c r="G505" s="234"/>
      <c r="H505" s="237"/>
      <c r="I505" s="251"/>
      <c r="J505" s="234"/>
      <c r="K505" s="234"/>
      <c r="L505" s="237"/>
      <c r="M505" s="253"/>
      <c r="N505" s="340"/>
      <c r="O505" s="341"/>
      <c r="P505" s="341"/>
      <c r="Q505" s="342"/>
      <c r="R505" s="343"/>
      <c r="S505" s="341"/>
      <c r="T505" s="341"/>
      <c r="U505" s="342"/>
      <c r="V505" s="343"/>
      <c r="W505" s="341"/>
      <c r="X505" s="341"/>
      <c r="Y505" s="344"/>
      <c r="Z505" s="259"/>
      <c r="AA505" s="237"/>
      <c r="AB505" s="253"/>
      <c r="AC505" s="234"/>
      <c r="AD505" s="234"/>
      <c r="AE505" s="234"/>
      <c r="AF505" s="237"/>
      <c r="AG505" s="262"/>
      <c r="AH505" s="345"/>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46"/>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47"/>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1403</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48"/>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1404</v>
      </c>
      <c r="E511" s="251"/>
      <c r="F511" s="234"/>
      <c r="G511" s="234"/>
      <c r="H511" s="237"/>
      <c r="I511" s="251"/>
      <c r="J511" s="234"/>
      <c r="K511" s="234"/>
      <c r="L511" s="237"/>
      <c r="M511" s="253"/>
      <c r="N511" s="340"/>
      <c r="O511" s="341"/>
      <c r="P511" s="341"/>
      <c r="Q511" s="342"/>
      <c r="R511" s="343"/>
      <c r="S511" s="341"/>
      <c r="T511" s="341"/>
      <c r="U511" s="342"/>
      <c r="V511" s="343"/>
      <c r="W511" s="341"/>
      <c r="X511" s="341"/>
      <c r="Y511" s="344"/>
      <c r="Z511" s="259"/>
      <c r="AA511" s="237"/>
      <c r="AB511" s="253"/>
      <c r="AC511" s="234"/>
      <c r="AD511" s="234"/>
      <c r="AE511" s="234"/>
      <c r="AF511" s="237"/>
      <c r="AG511" s="262"/>
      <c r="AH511" s="345"/>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46"/>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47"/>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1405</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48"/>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1406</v>
      </c>
      <c r="E517" s="251"/>
      <c r="F517" s="234"/>
      <c r="G517" s="234"/>
      <c r="H517" s="237"/>
      <c r="I517" s="251"/>
      <c r="J517" s="234"/>
      <c r="K517" s="234"/>
      <c r="L517" s="237"/>
      <c r="M517" s="253"/>
      <c r="N517" s="340"/>
      <c r="O517" s="341"/>
      <c r="P517" s="341"/>
      <c r="Q517" s="342"/>
      <c r="R517" s="343"/>
      <c r="S517" s="341"/>
      <c r="T517" s="341"/>
      <c r="U517" s="342"/>
      <c r="V517" s="343"/>
      <c r="W517" s="341"/>
      <c r="X517" s="341"/>
      <c r="Y517" s="344"/>
      <c r="Z517" s="259"/>
      <c r="AA517" s="237"/>
      <c r="AB517" s="253"/>
      <c r="AC517" s="234"/>
      <c r="AD517" s="234"/>
      <c r="AE517" s="234"/>
      <c r="AF517" s="237"/>
      <c r="AG517" s="262"/>
      <c r="AH517" s="345"/>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46"/>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47"/>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1407</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48"/>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1408</v>
      </c>
      <c r="E523" s="251"/>
      <c r="F523" s="234"/>
      <c r="G523" s="234"/>
      <c r="H523" s="237"/>
      <c r="I523" s="251"/>
      <c r="J523" s="234"/>
      <c r="K523" s="234"/>
      <c r="L523" s="237"/>
      <c r="M523" s="253"/>
      <c r="N523" s="340"/>
      <c r="O523" s="341"/>
      <c r="P523" s="341"/>
      <c r="Q523" s="342"/>
      <c r="R523" s="343"/>
      <c r="S523" s="341"/>
      <c r="T523" s="341"/>
      <c r="U523" s="342"/>
      <c r="V523" s="343"/>
      <c r="W523" s="341"/>
      <c r="X523" s="341"/>
      <c r="Y523" s="344"/>
      <c r="Z523" s="259"/>
      <c r="AA523" s="237"/>
      <c r="AB523" s="253"/>
      <c r="AC523" s="234"/>
      <c r="AD523" s="234"/>
      <c r="AE523" s="234"/>
      <c r="AF523" s="237"/>
      <c r="AG523" s="262"/>
      <c r="AH523" s="345"/>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46"/>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47"/>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1409</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48"/>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1410</v>
      </c>
      <c r="E529" s="251"/>
      <c r="F529" s="234"/>
      <c r="G529" s="234"/>
      <c r="H529" s="237"/>
      <c r="I529" s="251"/>
      <c r="J529" s="234"/>
      <c r="K529" s="234"/>
      <c r="L529" s="237"/>
      <c r="M529" s="253"/>
      <c r="N529" s="340"/>
      <c r="O529" s="341"/>
      <c r="P529" s="341"/>
      <c r="Q529" s="342"/>
      <c r="R529" s="343"/>
      <c r="S529" s="341"/>
      <c r="T529" s="341"/>
      <c r="U529" s="342"/>
      <c r="V529" s="343"/>
      <c r="W529" s="341"/>
      <c r="X529" s="341"/>
      <c r="Y529" s="344"/>
      <c r="Z529" s="259"/>
      <c r="AA529" s="237"/>
      <c r="AB529" s="253"/>
      <c r="AC529" s="234"/>
      <c r="AD529" s="234"/>
      <c r="AE529" s="234"/>
      <c r="AF529" s="237"/>
      <c r="AG529" s="262"/>
      <c r="AH529" s="345"/>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46"/>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47"/>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1411</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48"/>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1412</v>
      </c>
      <c r="E535" s="251"/>
      <c r="F535" s="234"/>
      <c r="G535" s="234"/>
      <c r="H535" s="237"/>
      <c r="I535" s="251"/>
      <c r="J535" s="234"/>
      <c r="K535" s="234"/>
      <c r="L535" s="237"/>
      <c r="M535" s="253"/>
      <c r="N535" s="340"/>
      <c r="O535" s="341"/>
      <c r="P535" s="341"/>
      <c r="Q535" s="342"/>
      <c r="R535" s="343"/>
      <c r="S535" s="341"/>
      <c r="T535" s="341"/>
      <c r="U535" s="342"/>
      <c r="V535" s="343"/>
      <c r="W535" s="341"/>
      <c r="X535" s="341"/>
      <c r="Y535" s="344"/>
      <c r="Z535" s="259"/>
      <c r="AA535" s="237"/>
      <c r="AB535" s="253"/>
      <c r="AC535" s="234"/>
      <c r="AD535" s="234"/>
      <c r="AE535" s="234"/>
      <c r="AF535" s="237"/>
      <c r="AG535" s="262"/>
      <c r="AH535" s="345"/>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46"/>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47"/>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1413</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48"/>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1414</v>
      </c>
      <c r="E541" s="251"/>
      <c r="F541" s="234"/>
      <c r="G541" s="234"/>
      <c r="H541" s="237"/>
      <c r="I541" s="251"/>
      <c r="J541" s="234"/>
      <c r="K541" s="234"/>
      <c r="L541" s="237"/>
      <c r="M541" s="253"/>
      <c r="N541" s="340"/>
      <c r="O541" s="341"/>
      <c r="P541" s="341"/>
      <c r="Q541" s="342"/>
      <c r="R541" s="343"/>
      <c r="S541" s="341"/>
      <c r="T541" s="341"/>
      <c r="U541" s="342"/>
      <c r="V541" s="343"/>
      <c r="W541" s="341"/>
      <c r="X541" s="341"/>
      <c r="Y541" s="344"/>
      <c r="Z541" s="259"/>
      <c r="AA541" s="237"/>
      <c r="AB541" s="253"/>
      <c r="AC541" s="234"/>
      <c r="AD541" s="234"/>
      <c r="AE541" s="234"/>
      <c r="AF541" s="237"/>
      <c r="AG541" s="262"/>
      <c r="AH541" s="345"/>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46"/>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47"/>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1415</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48"/>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1416</v>
      </c>
      <c r="E547" s="251"/>
      <c r="F547" s="234"/>
      <c r="G547" s="234"/>
      <c r="H547" s="237"/>
      <c r="I547" s="251"/>
      <c r="J547" s="234"/>
      <c r="K547" s="234"/>
      <c r="L547" s="237"/>
      <c r="M547" s="253"/>
      <c r="N547" s="340"/>
      <c r="O547" s="341"/>
      <c r="P547" s="341"/>
      <c r="Q547" s="342"/>
      <c r="R547" s="343"/>
      <c r="S547" s="341"/>
      <c r="T547" s="341"/>
      <c r="U547" s="342"/>
      <c r="V547" s="343"/>
      <c r="W547" s="341"/>
      <c r="X547" s="341"/>
      <c r="Y547" s="344"/>
      <c r="Z547" s="259"/>
      <c r="AA547" s="237"/>
      <c r="AB547" s="253"/>
      <c r="AC547" s="234"/>
      <c r="AD547" s="234"/>
      <c r="AE547" s="234"/>
      <c r="AF547" s="237"/>
      <c r="AG547" s="262"/>
      <c r="AH547" s="345"/>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46"/>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47"/>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1417</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48"/>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1418</v>
      </c>
      <c r="E553" s="251"/>
      <c r="F553" s="234"/>
      <c r="G553" s="234"/>
      <c r="H553" s="237"/>
      <c r="I553" s="251"/>
      <c r="J553" s="234"/>
      <c r="K553" s="234"/>
      <c r="L553" s="237"/>
      <c r="M553" s="253"/>
      <c r="N553" s="340"/>
      <c r="O553" s="341"/>
      <c r="P553" s="341"/>
      <c r="Q553" s="342"/>
      <c r="R553" s="343"/>
      <c r="S553" s="341"/>
      <c r="T553" s="341"/>
      <c r="U553" s="342"/>
      <c r="V553" s="343"/>
      <c r="W553" s="341"/>
      <c r="X553" s="341"/>
      <c r="Y553" s="344"/>
      <c r="Z553" s="259"/>
      <c r="AA553" s="237"/>
      <c r="AB553" s="253"/>
      <c r="AC553" s="234"/>
      <c r="AD553" s="234"/>
      <c r="AE553" s="234"/>
      <c r="AF553" s="237"/>
      <c r="AG553" s="262"/>
      <c r="AH553" s="345"/>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46"/>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47"/>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1419</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48"/>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1420</v>
      </c>
      <c r="E559" s="251"/>
      <c r="F559" s="234"/>
      <c r="G559" s="234"/>
      <c r="H559" s="237"/>
      <c r="I559" s="251"/>
      <c r="J559" s="234"/>
      <c r="K559" s="234"/>
      <c r="L559" s="237"/>
      <c r="M559" s="253"/>
      <c r="N559" s="340"/>
      <c r="O559" s="341"/>
      <c r="P559" s="341"/>
      <c r="Q559" s="342"/>
      <c r="R559" s="343"/>
      <c r="S559" s="341"/>
      <c r="T559" s="341"/>
      <c r="U559" s="342"/>
      <c r="V559" s="343"/>
      <c r="W559" s="341"/>
      <c r="X559" s="341"/>
      <c r="Y559" s="344"/>
      <c r="Z559" s="259"/>
      <c r="AA559" s="237"/>
      <c r="AB559" s="253"/>
      <c r="AC559" s="234"/>
      <c r="AD559" s="234"/>
      <c r="AE559" s="234"/>
      <c r="AF559" s="237"/>
      <c r="AG559" s="262"/>
      <c r="AH559" s="345"/>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46"/>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47"/>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1421</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48"/>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1422</v>
      </c>
      <c r="E565" s="251"/>
      <c r="F565" s="234"/>
      <c r="G565" s="234"/>
      <c r="H565" s="237"/>
      <c r="I565" s="251"/>
      <c r="J565" s="234"/>
      <c r="K565" s="234"/>
      <c r="L565" s="237"/>
      <c r="M565" s="253"/>
      <c r="N565" s="340"/>
      <c r="O565" s="341"/>
      <c r="P565" s="341"/>
      <c r="Q565" s="342"/>
      <c r="R565" s="343"/>
      <c r="S565" s="341"/>
      <c r="T565" s="341"/>
      <c r="U565" s="342"/>
      <c r="V565" s="343"/>
      <c r="W565" s="341"/>
      <c r="X565" s="341"/>
      <c r="Y565" s="344"/>
      <c r="Z565" s="259"/>
      <c r="AA565" s="237"/>
      <c r="AB565" s="253"/>
      <c r="AC565" s="234"/>
      <c r="AD565" s="234"/>
      <c r="AE565" s="234"/>
      <c r="AF565" s="237"/>
      <c r="AG565" s="262"/>
      <c r="AH565" s="345"/>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46"/>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47"/>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1423</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48"/>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1424</v>
      </c>
      <c r="E571" s="251"/>
      <c r="F571" s="234"/>
      <c r="G571" s="234"/>
      <c r="H571" s="237"/>
      <c r="I571" s="251"/>
      <c r="J571" s="234"/>
      <c r="K571" s="234"/>
      <c r="L571" s="237"/>
      <c r="M571" s="253"/>
      <c r="N571" s="340"/>
      <c r="O571" s="341"/>
      <c r="P571" s="341"/>
      <c r="Q571" s="342"/>
      <c r="R571" s="343"/>
      <c r="S571" s="341"/>
      <c r="T571" s="341"/>
      <c r="U571" s="342"/>
      <c r="V571" s="343"/>
      <c r="W571" s="341"/>
      <c r="X571" s="341"/>
      <c r="Y571" s="344"/>
      <c r="Z571" s="259"/>
      <c r="AA571" s="237"/>
      <c r="AB571" s="253"/>
      <c r="AC571" s="234"/>
      <c r="AD571" s="234"/>
      <c r="AE571" s="234"/>
      <c r="AF571" s="237"/>
      <c r="AG571" s="262"/>
      <c r="AH571" s="345"/>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46"/>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47"/>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1425</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48"/>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1426</v>
      </c>
      <c r="E577" s="251"/>
      <c r="F577" s="234"/>
      <c r="G577" s="234"/>
      <c r="H577" s="237"/>
      <c r="I577" s="251"/>
      <c r="J577" s="234"/>
      <c r="K577" s="234"/>
      <c r="L577" s="237"/>
      <c r="M577" s="253"/>
      <c r="N577" s="340"/>
      <c r="O577" s="341"/>
      <c r="P577" s="341"/>
      <c r="Q577" s="342"/>
      <c r="R577" s="343"/>
      <c r="S577" s="341"/>
      <c r="T577" s="341"/>
      <c r="U577" s="342"/>
      <c r="V577" s="343"/>
      <c r="W577" s="341"/>
      <c r="X577" s="341"/>
      <c r="Y577" s="344"/>
      <c r="Z577" s="259"/>
      <c r="AA577" s="237"/>
      <c r="AB577" s="253"/>
      <c r="AC577" s="234"/>
      <c r="AD577" s="234"/>
      <c r="AE577" s="234"/>
      <c r="AF577" s="237"/>
      <c r="AG577" s="262"/>
      <c r="AH577" s="345"/>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46"/>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47"/>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1427</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48"/>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1428</v>
      </c>
      <c r="E583" s="251"/>
      <c r="F583" s="234"/>
      <c r="G583" s="234"/>
      <c r="H583" s="237"/>
      <c r="I583" s="251"/>
      <c r="J583" s="234"/>
      <c r="K583" s="234"/>
      <c r="L583" s="237"/>
      <c r="M583" s="253"/>
      <c r="N583" s="340"/>
      <c r="O583" s="341"/>
      <c r="P583" s="341"/>
      <c r="Q583" s="342"/>
      <c r="R583" s="343"/>
      <c r="S583" s="341"/>
      <c r="T583" s="341"/>
      <c r="U583" s="342"/>
      <c r="V583" s="343"/>
      <c r="W583" s="341"/>
      <c r="X583" s="341"/>
      <c r="Y583" s="344"/>
      <c r="Z583" s="259"/>
      <c r="AA583" s="237"/>
      <c r="AB583" s="253"/>
      <c r="AC583" s="234"/>
      <c r="AD583" s="234"/>
      <c r="AE583" s="234"/>
      <c r="AF583" s="237"/>
      <c r="AG583" s="262"/>
      <c r="AH583" s="345"/>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46"/>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47"/>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1429</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48"/>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1430</v>
      </c>
      <c r="E589" s="251"/>
      <c r="F589" s="234"/>
      <c r="G589" s="234"/>
      <c r="H589" s="237"/>
      <c r="I589" s="251"/>
      <c r="J589" s="234"/>
      <c r="K589" s="234"/>
      <c r="L589" s="237"/>
      <c r="M589" s="253"/>
      <c r="N589" s="340"/>
      <c r="O589" s="341"/>
      <c r="P589" s="341"/>
      <c r="Q589" s="342"/>
      <c r="R589" s="343"/>
      <c r="S589" s="341"/>
      <c r="T589" s="341"/>
      <c r="U589" s="342"/>
      <c r="V589" s="343"/>
      <c r="W589" s="341"/>
      <c r="X589" s="341"/>
      <c r="Y589" s="344"/>
      <c r="Z589" s="259"/>
      <c r="AA589" s="237"/>
      <c r="AB589" s="253"/>
      <c r="AC589" s="234"/>
      <c r="AD589" s="234"/>
      <c r="AE589" s="234"/>
      <c r="AF589" s="237"/>
      <c r="AG589" s="262"/>
      <c r="AH589" s="345"/>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46"/>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47"/>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1431</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48"/>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1432</v>
      </c>
      <c r="E595" s="251"/>
      <c r="F595" s="234"/>
      <c r="G595" s="234"/>
      <c r="H595" s="237"/>
      <c r="I595" s="251"/>
      <c r="J595" s="234"/>
      <c r="K595" s="234"/>
      <c r="L595" s="237"/>
      <c r="M595" s="253"/>
      <c r="N595" s="340"/>
      <c r="O595" s="341"/>
      <c r="P595" s="341"/>
      <c r="Q595" s="342"/>
      <c r="R595" s="343"/>
      <c r="S595" s="341"/>
      <c r="T595" s="341"/>
      <c r="U595" s="342"/>
      <c r="V595" s="343"/>
      <c r="W595" s="341"/>
      <c r="X595" s="341"/>
      <c r="Y595" s="344"/>
      <c r="Z595" s="259"/>
      <c r="AA595" s="237"/>
      <c r="AB595" s="253"/>
      <c r="AC595" s="234"/>
      <c r="AD595" s="234"/>
      <c r="AE595" s="234"/>
      <c r="AF595" s="237"/>
      <c r="AG595" s="262"/>
      <c r="AH595" s="345"/>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46"/>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47"/>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1433</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48"/>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1434</v>
      </c>
      <c r="E601" s="251"/>
      <c r="F601" s="234"/>
      <c r="G601" s="234"/>
      <c r="H601" s="237"/>
      <c r="I601" s="251"/>
      <c r="J601" s="234"/>
      <c r="K601" s="234"/>
      <c r="L601" s="237"/>
      <c r="M601" s="253"/>
      <c r="N601" s="340"/>
      <c r="O601" s="341"/>
      <c r="P601" s="341"/>
      <c r="Q601" s="342"/>
      <c r="R601" s="343"/>
      <c r="S601" s="341"/>
      <c r="T601" s="341"/>
      <c r="U601" s="342"/>
      <c r="V601" s="343"/>
      <c r="W601" s="341"/>
      <c r="X601" s="341"/>
      <c r="Y601" s="344"/>
      <c r="Z601" s="259"/>
      <c r="AA601" s="237"/>
      <c r="AB601" s="253"/>
      <c r="AC601" s="234"/>
      <c r="AD601" s="234"/>
      <c r="AE601" s="234"/>
      <c r="AF601" s="237"/>
      <c r="AG601" s="262"/>
      <c r="AH601" s="345"/>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46"/>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47"/>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1435</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48"/>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1436</v>
      </c>
      <c r="E607" s="251"/>
      <c r="F607" s="234"/>
      <c r="G607" s="234"/>
      <c r="H607" s="237"/>
      <c r="I607" s="251"/>
      <c r="J607" s="234"/>
      <c r="K607" s="234"/>
      <c r="L607" s="237"/>
      <c r="M607" s="253"/>
      <c r="N607" s="340"/>
      <c r="O607" s="341"/>
      <c r="P607" s="341"/>
      <c r="Q607" s="342"/>
      <c r="R607" s="343"/>
      <c r="S607" s="341"/>
      <c r="T607" s="341"/>
      <c r="U607" s="342"/>
      <c r="V607" s="343"/>
      <c r="W607" s="341"/>
      <c r="X607" s="341"/>
      <c r="Y607" s="344"/>
      <c r="Z607" s="259"/>
      <c r="AA607" s="237"/>
      <c r="AB607" s="253"/>
      <c r="AC607" s="234"/>
      <c r="AD607" s="234"/>
      <c r="AE607" s="234"/>
      <c r="AF607" s="237"/>
      <c r="AG607" s="262"/>
      <c r="AH607" s="345"/>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46"/>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47"/>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1437</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48"/>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1438</v>
      </c>
      <c r="E613" s="251"/>
      <c r="F613" s="234"/>
      <c r="G613" s="234"/>
      <c r="H613" s="237"/>
      <c r="I613" s="251"/>
      <c r="J613" s="234"/>
      <c r="K613" s="234"/>
      <c r="L613" s="237"/>
      <c r="M613" s="253"/>
      <c r="N613" s="340"/>
      <c r="O613" s="341"/>
      <c r="P613" s="341"/>
      <c r="Q613" s="342"/>
      <c r="R613" s="343"/>
      <c r="S613" s="341"/>
      <c r="T613" s="341"/>
      <c r="U613" s="342"/>
      <c r="V613" s="343"/>
      <c r="W613" s="341"/>
      <c r="X613" s="341"/>
      <c r="Y613" s="344"/>
      <c r="Z613" s="259"/>
      <c r="AA613" s="237"/>
      <c r="AB613" s="253"/>
      <c r="AC613" s="234"/>
      <c r="AD613" s="234"/>
      <c r="AE613" s="234"/>
      <c r="AF613" s="237"/>
      <c r="AG613" s="262"/>
      <c r="AH613" s="345"/>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46"/>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47"/>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1439</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48"/>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1440</v>
      </c>
      <c r="E619" s="251"/>
      <c r="F619" s="234"/>
      <c r="G619" s="234"/>
      <c r="H619" s="237"/>
      <c r="I619" s="251"/>
      <c r="J619" s="234"/>
      <c r="K619" s="234"/>
      <c r="L619" s="237"/>
      <c r="M619" s="253"/>
      <c r="N619" s="340"/>
      <c r="O619" s="341"/>
      <c r="P619" s="341"/>
      <c r="Q619" s="342"/>
      <c r="R619" s="343"/>
      <c r="S619" s="341"/>
      <c r="T619" s="341"/>
      <c r="U619" s="342"/>
      <c r="V619" s="343"/>
      <c r="W619" s="341"/>
      <c r="X619" s="341"/>
      <c r="Y619" s="344"/>
      <c r="Z619" s="259"/>
      <c r="AA619" s="237"/>
      <c r="AB619" s="253"/>
      <c r="AC619" s="234"/>
      <c r="AD619" s="234"/>
      <c r="AE619" s="234"/>
      <c r="AF619" s="237"/>
      <c r="AG619" s="262"/>
      <c r="AH619" s="345"/>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46"/>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47"/>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1441</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48"/>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1442</v>
      </c>
      <c r="E625" s="251"/>
      <c r="F625" s="234"/>
      <c r="G625" s="234"/>
      <c r="H625" s="237"/>
      <c r="I625" s="251"/>
      <c r="J625" s="234"/>
      <c r="K625" s="234"/>
      <c r="L625" s="237"/>
      <c r="M625" s="253"/>
      <c r="N625" s="340"/>
      <c r="O625" s="341"/>
      <c r="P625" s="341"/>
      <c r="Q625" s="342"/>
      <c r="R625" s="343"/>
      <c r="S625" s="341"/>
      <c r="T625" s="341"/>
      <c r="U625" s="342"/>
      <c r="V625" s="343"/>
      <c r="W625" s="341"/>
      <c r="X625" s="341"/>
      <c r="Y625" s="344"/>
      <c r="Z625" s="259"/>
      <c r="AA625" s="237"/>
      <c r="AB625" s="253"/>
      <c r="AC625" s="234"/>
      <c r="AD625" s="234"/>
      <c r="AE625" s="234"/>
      <c r="AF625" s="237"/>
      <c r="AG625" s="262"/>
      <c r="AH625" s="345"/>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46"/>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47"/>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1443</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48"/>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1444</v>
      </c>
      <c r="E631" s="251"/>
      <c r="F631" s="234"/>
      <c r="G631" s="234"/>
      <c r="H631" s="237"/>
      <c r="I631" s="251"/>
      <c r="J631" s="234"/>
      <c r="K631" s="234"/>
      <c r="L631" s="237"/>
      <c r="M631" s="253"/>
      <c r="N631" s="340"/>
      <c r="O631" s="341"/>
      <c r="P631" s="341"/>
      <c r="Q631" s="342"/>
      <c r="R631" s="343"/>
      <c r="S631" s="341"/>
      <c r="T631" s="341"/>
      <c r="U631" s="342"/>
      <c r="V631" s="343"/>
      <c r="W631" s="341"/>
      <c r="X631" s="341"/>
      <c r="Y631" s="344"/>
      <c r="Z631" s="259"/>
      <c r="AA631" s="237"/>
      <c r="AB631" s="253"/>
      <c r="AC631" s="234"/>
      <c r="AD631" s="234"/>
      <c r="AE631" s="234"/>
      <c r="AF631" s="237"/>
      <c r="AG631" s="262"/>
      <c r="AH631" s="345"/>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46"/>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47"/>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1445</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48"/>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1446</v>
      </c>
      <c r="E637" s="251"/>
      <c r="F637" s="234"/>
      <c r="G637" s="234"/>
      <c r="H637" s="237"/>
      <c r="I637" s="251"/>
      <c r="J637" s="234"/>
      <c r="K637" s="234"/>
      <c r="L637" s="237"/>
      <c r="M637" s="253"/>
      <c r="N637" s="340"/>
      <c r="O637" s="341"/>
      <c r="P637" s="341"/>
      <c r="Q637" s="342"/>
      <c r="R637" s="343"/>
      <c r="S637" s="341"/>
      <c r="T637" s="341"/>
      <c r="U637" s="342"/>
      <c r="V637" s="343"/>
      <c r="W637" s="341"/>
      <c r="X637" s="341"/>
      <c r="Y637" s="344"/>
      <c r="Z637" s="259"/>
      <c r="AA637" s="237"/>
      <c r="AB637" s="253"/>
      <c r="AC637" s="234"/>
      <c r="AD637" s="234"/>
      <c r="AE637" s="234"/>
      <c r="AF637" s="237"/>
      <c r="AG637" s="262"/>
      <c r="AH637" s="345"/>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46"/>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47"/>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1447</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48"/>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1448</v>
      </c>
      <c r="E643" s="251"/>
      <c r="F643" s="234"/>
      <c r="G643" s="234"/>
      <c r="H643" s="237"/>
      <c r="I643" s="251"/>
      <c r="J643" s="234"/>
      <c r="K643" s="234"/>
      <c r="L643" s="237"/>
      <c r="M643" s="253"/>
      <c r="N643" s="340"/>
      <c r="O643" s="341"/>
      <c r="P643" s="341"/>
      <c r="Q643" s="342"/>
      <c r="R643" s="343"/>
      <c r="S643" s="341"/>
      <c r="T643" s="341"/>
      <c r="U643" s="342"/>
      <c r="V643" s="343"/>
      <c r="W643" s="341"/>
      <c r="X643" s="341"/>
      <c r="Y643" s="344"/>
      <c r="Z643" s="259"/>
      <c r="AA643" s="237"/>
      <c r="AB643" s="253"/>
      <c r="AC643" s="234"/>
      <c r="AD643" s="234"/>
      <c r="AE643" s="234"/>
      <c r="AF643" s="237"/>
      <c r="AG643" s="262"/>
      <c r="AH643" s="345"/>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46"/>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47"/>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1449</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48"/>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1450</v>
      </c>
      <c r="E649" s="251"/>
      <c r="F649" s="234"/>
      <c r="G649" s="234"/>
      <c r="H649" s="237"/>
      <c r="I649" s="251"/>
      <c r="J649" s="234"/>
      <c r="K649" s="234"/>
      <c r="L649" s="237"/>
      <c r="M649" s="253"/>
      <c r="N649" s="340"/>
      <c r="O649" s="341"/>
      <c r="P649" s="341"/>
      <c r="Q649" s="342"/>
      <c r="R649" s="343"/>
      <c r="S649" s="341"/>
      <c r="T649" s="341"/>
      <c r="U649" s="342"/>
      <c r="V649" s="343"/>
      <c r="W649" s="341"/>
      <c r="X649" s="341"/>
      <c r="Y649" s="344"/>
      <c r="Z649" s="259"/>
      <c r="AA649" s="237"/>
      <c r="AB649" s="253"/>
      <c r="AC649" s="234"/>
      <c r="AD649" s="234"/>
      <c r="AE649" s="234"/>
      <c r="AF649" s="237"/>
      <c r="AG649" s="262"/>
      <c r="AH649" s="345"/>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46"/>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47"/>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1451</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48"/>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1452</v>
      </c>
      <c r="E655" s="251"/>
      <c r="F655" s="234"/>
      <c r="G655" s="234"/>
      <c r="H655" s="237"/>
      <c r="I655" s="251"/>
      <c r="J655" s="234"/>
      <c r="K655" s="234"/>
      <c r="L655" s="237"/>
      <c r="M655" s="253"/>
      <c r="N655" s="340"/>
      <c r="O655" s="341"/>
      <c r="P655" s="341"/>
      <c r="Q655" s="342"/>
      <c r="R655" s="343"/>
      <c r="S655" s="341"/>
      <c r="T655" s="341"/>
      <c r="U655" s="342"/>
      <c r="V655" s="343"/>
      <c r="W655" s="341"/>
      <c r="X655" s="341"/>
      <c r="Y655" s="344"/>
      <c r="Z655" s="259"/>
      <c r="AA655" s="237"/>
      <c r="AB655" s="253"/>
      <c r="AC655" s="234"/>
      <c r="AD655" s="234"/>
      <c r="AE655" s="234"/>
      <c r="AF655" s="237"/>
      <c r="AG655" s="262"/>
      <c r="AH655" s="345"/>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46"/>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47"/>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1453</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48"/>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1454</v>
      </c>
      <c r="E661" s="251"/>
      <c r="F661" s="234"/>
      <c r="G661" s="234"/>
      <c r="H661" s="237"/>
      <c r="I661" s="251"/>
      <c r="J661" s="234"/>
      <c r="K661" s="234"/>
      <c r="L661" s="237"/>
      <c r="M661" s="253"/>
      <c r="N661" s="340"/>
      <c r="O661" s="341"/>
      <c r="P661" s="341"/>
      <c r="Q661" s="342"/>
      <c r="R661" s="343"/>
      <c r="S661" s="341"/>
      <c r="T661" s="341"/>
      <c r="U661" s="342"/>
      <c r="V661" s="343"/>
      <c r="W661" s="341"/>
      <c r="X661" s="341"/>
      <c r="Y661" s="344"/>
      <c r="Z661" s="259"/>
      <c r="AA661" s="237"/>
      <c r="AB661" s="253"/>
      <c r="AC661" s="234"/>
      <c r="AD661" s="234"/>
      <c r="AE661" s="234"/>
      <c r="AF661" s="237"/>
      <c r="AG661" s="262"/>
      <c r="AH661" s="345"/>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46"/>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47"/>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1455</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48"/>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1456</v>
      </c>
      <c r="E667" s="251"/>
      <c r="F667" s="234"/>
      <c r="G667" s="234"/>
      <c r="H667" s="237"/>
      <c r="I667" s="251"/>
      <c r="J667" s="234"/>
      <c r="K667" s="234"/>
      <c r="L667" s="237"/>
      <c r="M667" s="253"/>
      <c r="N667" s="340"/>
      <c r="O667" s="341"/>
      <c r="P667" s="341"/>
      <c r="Q667" s="342"/>
      <c r="R667" s="343"/>
      <c r="S667" s="341"/>
      <c r="T667" s="341"/>
      <c r="U667" s="342"/>
      <c r="V667" s="343"/>
      <c r="W667" s="341"/>
      <c r="X667" s="341"/>
      <c r="Y667" s="344"/>
      <c r="Z667" s="259"/>
      <c r="AA667" s="237"/>
      <c r="AB667" s="253"/>
      <c r="AC667" s="234"/>
      <c r="AD667" s="234"/>
      <c r="AE667" s="234"/>
      <c r="AF667" s="237"/>
      <c r="AG667" s="262"/>
      <c r="AH667" s="345"/>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46"/>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47"/>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1457</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48"/>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1458</v>
      </c>
      <c r="E673" s="251"/>
      <c r="F673" s="234"/>
      <c r="G673" s="234"/>
      <c r="H673" s="237"/>
      <c r="I673" s="251"/>
      <c r="J673" s="234"/>
      <c r="K673" s="234"/>
      <c r="L673" s="237"/>
      <c r="M673" s="253"/>
      <c r="N673" s="340"/>
      <c r="O673" s="341"/>
      <c r="P673" s="341"/>
      <c r="Q673" s="342"/>
      <c r="R673" s="343"/>
      <c r="S673" s="341"/>
      <c r="T673" s="341"/>
      <c r="U673" s="342"/>
      <c r="V673" s="343"/>
      <c r="W673" s="341"/>
      <c r="X673" s="341"/>
      <c r="Y673" s="344"/>
      <c r="Z673" s="259"/>
      <c r="AA673" s="237"/>
      <c r="AB673" s="253"/>
      <c r="AC673" s="234"/>
      <c r="AD673" s="234"/>
      <c r="AE673" s="234"/>
      <c r="AF673" s="237"/>
      <c r="AG673" s="262"/>
      <c r="AH673" s="345"/>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46"/>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47"/>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1459</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48"/>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1460</v>
      </c>
      <c r="E679" s="251"/>
      <c r="F679" s="234"/>
      <c r="G679" s="234"/>
      <c r="H679" s="237"/>
      <c r="I679" s="251"/>
      <c r="J679" s="234"/>
      <c r="K679" s="234"/>
      <c r="L679" s="237"/>
      <c r="M679" s="253"/>
      <c r="N679" s="340"/>
      <c r="O679" s="341"/>
      <c r="P679" s="341"/>
      <c r="Q679" s="342"/>
      <c r="R679" s="343"/>
      <c r="S679" s="341"/>
      <c r="T679" s="341"/>
      <c r="U679" s="342"/>
      <c r="V679" s="343"/>
      <c r="W679" s="341"/>
      <c r="X679" s="341"/>
      <c r="Y679" s="344"/>
      <c r="Z679" s="259"/>
      <c r="AA679" s="237"/>
      <c r="AB679" s="253"/>
      <c r="AC679" s="234"/>
      <c r="AD679" s="234"/>
      <c r="AE679" s="234"/>
      <c r="AF679" s="237"/>
      <c r="AG679" s="262"/>
      <c r="AH679" s="345"/>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46"/>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47"/>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1461</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48"/>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1462</v>
      </c>
      <c r="E685" s="251"/>
      <c r="F685" s="234"/>
      <c r="G685" s="234"/>
      <c r="H685" s="237"/>
      <c r="I685" s="251"/>
      <c r="J685" s="234"/>
      <c r="K685" s="234"/>
      <c r="L685" s="237"/>
      <c r="M685" s="253"/>
      <c r="N685" s="340"/>
      <c r="O685" s="341"/>
      <c r="P685" s="341"/>
      <c r="Q685" s="342"/>
      <c r="R685" s="343"/>
      <c r="S685" s="341"/>
      <c r="T685" s="341"/>
      <c r="U685" s="342"/>
      <c r="V685" s="343"/>
      <c r="W685" s="341"/>
      <c r="X685" s="341"/>
      <c r="Y685" s="344"/>
      <c r="Z685" s="259"/>
      <c r="AA685" s="237"/>
      <c r="AB685" s="253"/>
      <c r="AC685" s="234"/>
      <c r="AD685" s="234"/>
      <c r="AE685" s="234"/>
      <c r="AF685" s="237"/>
      <c r="AG685" s="262"/>
      <c r="AH685" s="345"/>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46"/>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47"/>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1463</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48"/>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1464</v>
      </c>
      <c r="E691" s="251"/>
      <c r="F691" s="234"/>
      <c r="G691" s="234"/>
      <c r="H691" s="237"/>
      <c r="I691" s="251"/>
      <c r="J691" s="234"/>
      <c r="K691" s="234"/>
      <c r="L691" s="237"/>
      <c r="M691" s="253"/>
      <c r="N691" s="340"/>
      <c r="O691" s="341"/>
      <c r="P691" s="341"/>
      <c r="Q691" s="342"/>
      <c r="R691" s="343"/>
      <c r="S691" s="341"/>
      <c r="T691" s="341"/>
      <c r="U691" s="342"/>
      <c r="V691" s="343"/>
      <c r="W691" s="341"/>
      <c r="X691" s="341"/>
      <c r="Y691" s="344"/>
      <c r="Z691" s="259"/>
      <c r="AA691" s="237"/>
      <c r="AB691" s="253"/>
      <c r="AC691" s="234"/>
      <c r="AD691" s="234"/>
      <c r="AE691" s="234"/>
      <c r="AF691" s="237"/>
      <c r="AG691" s="262"/>
      <c r="AH691" s="345"/>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46"/>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47"/>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1465</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48"/>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1466</v>
      </c>
      <c r="E697" s="251"/>
      <c r="F697" s="234"/>
      <c r="G697" s="234"/>
      <c r="H697" s="237"/>
      <c r="I697" s="251"/>
      <c r="J697" s="234"/>
      <c r="K697" s="234"/>
      <c r="L697" s="237"/>
      <c r="M697" s="253"/>
      <c r="N697" s="340"/>
      <c r="O697" s="341"/>
      <c r="P697" s="341"/>
      <c r="Q697" s="342"/>
      <c r="R697" s="343"/>
      <c r="S697" s="341"/>
      <c r="T697" s="341"/>
      <c r="U697" s="342"/>
      <c r="V697" s="343"/>
      <c r="W697" s="341"/>
      <c r="X697" s="341"/>
      <c r="Y697" s="344"/>
      <c r="Z697" s="259"/>
      <c r="AA697" s="237"/>
      <c r="AB697" s="253"/>
      <c r="AC697" s="234"/>
      <c r="AD697" s="234"/>
      <c r="AE697" s="234"/>
      <c r="AF697" s="237"/>
      <c r="AG697" s="262"/>
      <c r="AH697" s="345"/>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46"/>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47"/>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1467</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48"/>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1468</v>
      </c>
      <c r="E703" s="251"/>
      <c r="F703" s="234"/>
      <c r="G703" s="234"/>
      <c r="H703" s="237"/>
      <c r="I703" s="251"/>
      <c r="J703" s="234"/>
      <c r="K703" s="234"/>
      <c r="L703" s="237"/>
      <c r="M703" s="253"/>
      <c r="N703" s="340"/>
      <c r="O703" s="341"/>
      <c r="P703" s="341"/>
      <c r="Q703" s="342"/>
      <c r="R703" s="343"/>
      <c r="S703" s="341"/>
      <c r="T703" s="341"/>
      <c r="U703" s="342"/>
      <c r="V703" s="343"/>
      <c r="W703" s="341"/>
      <c r="X703" s="341"/>
      <c r="Y703" s="344"/>
      <c r="Z703" s="259"/>
      <c r="AA703" s="237"/>
      <c r="AB703" s="253"/>
      <c r="AC703" s="234"/>
      <c r="AD703" s="234"/>
      <c r="AE703" s="234"/>
      <c r="AF703" s="237"/>
      <c r="AG703" s="262"/>
      <c r="AH703" s="345"/>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46"/>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47"/>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1469</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48"/>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1470</v>
      </c>
      <c r="E709" s="251"/>
      <c r="F709" s="234"/>
      <c r="G709" s="234"/>
      <c r="H709" s="237"/>
      <c r="I709" s="251"/>
      <c r="J709" s="234"/>
      <c r="K709" s="234"/>
      <c r="L709" s="237"/>
      <c r="M709" s="253"/>
      <c r="N709" s="340"/>
      <c r="O709" s="341"/>
      <c r="P709" s="341"/>
      <c r="Q709" s="342"/>
      <c r="R709" s="343"/>
      <c r="S709" s="341"/>
      <c r="T709" s="341"/>
      <c r="U709" s="342"/>
      <c r="V709" s="343"/>
      <c r="W709" s="341"/>
      <c r="X709" s="341"/>
      <c r="Y709" s="344"/>
      <c r="Z709" s="259"/>
      <c r="AA709" s="237"/>
      <c r="AB709" s="253"/>
      <c r="AC709" s="234"/>
      <c r="AD709" s="234"/>
      <c r="AE709" s="234"/>
      <c r="AF709" s="237"/>
      <c r="AG709" s="262"/>
      <c r="AH709" s="345"/>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46"/>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47"/>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1471</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48"/>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1472</v>
      </c>
      <c r="E715" s="251"/>
      <c r="F715" s="234"/>
      <c r="G715" s="234"/>
      <c r="H715" s="237"/>
      <c r="I715" s="251"/>
      <c r="J715" s="234"/>
      <c r="K715" s="234"/>
      <c r="L715" s="237"/>
      <c r="M715" s="253"/>
      <c r="N715" s="340"/>
      <c r="O715" s="341"/>
      <c r="P715" s="341"/>
      <c r="Q715" s="342"/>
      <c r="R715" s="343"/>
      <c r="S715" s="341"/>
      <c r="T715" s="341"/>
      <c r="U715" s="342"/>
      <c r="V715" s="343"/>
      <c r="W715" s="341"/>
      <c r="X715" s="341"/>
      <c r="Y715" s="344"/>
      <c r="Z715" s="259"/>
      <c r="AA715" s="237"/>
      <c r="AB715" s="253"/>
      <c r="AC715" s="234"/>
      <c r="AD715" s="234"/>
      <c r="AE715" s="234"/>
      <c r="AF715" s="237"/>
      <c r="AG715" s="262"/>
      <c r="AH715" s="345"/>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46"/>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47"/>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1473</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48"/>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1474</v>
      </c>
      <c r="E721" s="251"/>
      <c r="F721" s="234"/>
      <c r="G721" s="234"/>
      <c r="H721" s="237"/>
      <c r="I721" s="251"/>
      <c r="J721" s="234"/>
      <c r="K721" s="234"/>
      <c r="L721" s="237"/>
      <c r="M721" s="253"/>
      <c r="N721" s="340"/>
      <c r="O721" s="341"/>
      <c r="P721" s="341"/>
      <c r="Q721" s="342"/>
      <c r="R721" s="343"/>
      <c r="S721" s="341"/>
      <c r="T721" s="341"/>
      <c r="U721" s="342"/>
      <c r="V721" s="343"/>
      <c r="W721" s="341"/>
      <c r="X721" s="341"/>
      <c r="Y721" s="344"/>
      <c r="Z721" s="259"/>
      <c r="AA721" s="237"/>
      <c r="AB721" s="253"/>
      <c r="AC721" s="234"/>
      <c r="AD721" s="234"/>
      <c r="AE721" s="234"/>
      <c r="AF721" s="237"/>
      <c r="AG721" s="262"/>
      <c r="AH721" s="345"/>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46"/>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47"/>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1475</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48"/>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1476</v>
      </c>
      <c r="E727" s="251"/>
      <c r="F727" s="234"/>
      <c r="G727" s="234"/>
      <c r="H727" s="237"/>
      <c r="I727" s="251"/>
      <c r="J727" s="234"/>
      <c r="K727" s="234"/>
      <c r="L727" s="237"/>
      <c r="M727" s="253"/>
      <c r="N727" s="340"/>
      <c r="O727" s="341"/>
      <c r="P727" s="341"/>
      <c r="Q727" s="342"/>
      <c r="R727" s="343"/>
      <c r="S727" s="341"/>
      <c r="T727" s="341"/>
      <c r="U727" s="342"/>
      <c r="V727" s="343"/>
      <c r="W727" s="341"/>
      <c r="X727" s="341"/>
      <c r="Y727" s="344"/>
      <c r="Z727" s="259"/>
      <c r="AA727" s="237"/>
      <c r="AB727" s="253"/>
      <c r="AC727" s="234"/>
      <c r="AD727" s="234"/>
      <c r="AE727" s="234"/>
      <c r="AF727" s="237"/>
      <c r="AG727" s="262"/>
      <c r="AH727" s="345"/>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46"/>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47"/>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1477</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48"/>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1478</v>
      </c>
      <c r="E733" s="251"/>
      <c r="F733" s="234"/>
      <c r="G733" s="234"/>
      <c r="H733" s="237"/>
      <c r="I733" s="251"/>
      <c r="J733" s="234"/>
      <c r="K733" s="234"/>
      <c r="L733" s="237"/>
      <c r="M733" s="253"/>
      <c r="N733" s="340"/>
      <c r="O733" s="341"/>
      <c r="P733" s="341"/>
      <c r="Q733" s="342"/>
      <c r="R733" s="343"/>
      <c r="S733" s="341"/>
      <c r="T733" s="341"/>
      <c r="U733" s="342"/>
      <c r="V733" s="343"/>
      <c r="W733" s="341"/>
      <c r="X733" s="341"/>
      <c r="Y733" s="344"/>
      <c r="Z733" s="259"/>
      <c r="AA733" s="237"/>
      <c r="AB733" s="253"/>
      <c r="AC733" s="234"/>
      <c r="AD733" s="234"/>
      <c r="AE733" s="234"/>
      <c r="AF733" s="237"/>
      <c r="AG733" s="262"/>
      <c r="AH733" s="345"/>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46"/>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47"/>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1479</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48"/>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1480</v>
      </c>
      <c r="E739" s="251"/>
      <c r="F739" s="234"/>
      <c r="G739" s="234"/>
      <c r="H739" s="237"/>
      <c r="I739" s="251"/>
      <c r="J739" s="234"/>
      <c r="K739" s="234"/>
      <c r="L739" s="237"/>
      <c r="M739" s="253"/>
      <c r="N739" s="340"/>
      <c r="O739" s="341"/>
      <c r="P739" s="341"/>
      <c r="Q739" s="342"/>
      <c r="R739" s="343"/>
      <c r="S739" s="341"/>
      <c r="T739" s="341"/>
      <c r="U739" s="342"/>
      <c r="V739" s="343"/>
      <c r="W739" s="341"/>
      <c r="X739" s="341"/>
      <c r="Y739" s="344"/>
      <c r="Z739" s="259"/>
      <c r="AA739" s="237"/>
      <c r="AB739" s="253"/>
      <c r="AC739" s="234"/>
      <c r="AD739" s="234"/>
      <c r="AE739" s="234"/>
      <c r="AF739" s="237"/>
      <c r="AG739" s="262"/>
      <c r="AH739" s="345"/>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46"/>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47"/>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1481</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48"/>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1482</v>
      </c>
      <c r="E745" s="251"/>
      <c r="F745" s="234"/>
      <c r="G745" s="234"/>
      <c r="H745" s="237"/>
      <c r="I745" s="251"/>
      <c r="J745" s="234"/>
      <c r="K745" s="234"/>
      <c r="L745" s="237"/>
      <c r="M745" s="253"/>
      <c r="N745" s="340"/>
      <c r="O745" s="341"/>
      <c r="P745" s="341"/>
      <c r="Q745" s="342"/>
      <c r="R745" s="343"/>
      <c r="S745" s="341"/>
      <c r="T745" s="341"/>
      <c r="U745" s="342"/>
      <c r="V745" s="343"/>
      <c r="W745" s="341"/>
      <c r="X745" s="341"/>
      <c r="Y745" s="344"/>
      <c r="Z745" s="259"/>
      <c r="AA745" s="237"/>
      <c r="AB745" s="253"/>
      <c r="AC745" s="234"/>
      <c r="AD745" s="234"/>
      <c r="AE745" s="234"/>
      <c r="AF745" s="237"/>
      <c r="AG745" s="262"/>
      <c r="AH745" s="345"/>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46"/>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47"/>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1483</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48"/>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1484</v>
      </c>
      <c r="E751" s="251"/>
      <c r="F751" s="234"/>
      <c r="G751" s="234"/>
      <c r="H751" s="237"/>
      <c r="I751" s="251"/>
      <c r="J751" s="234"/>
      <c r="K751" s="234"/>
      <c r="L751" s="237"/>
      <c r="M751" s="253"/>
      <c r="N751" s="340"/>
      <c r="O751" s="341"/>
      <c r="P751" s="341"/>
      <c r="Q751" s="342"/>
      <c r="R751" s="343"/>
      <c r="S751" s="341"/>
      <c r="T751" s="341"/>
      <c r="U751" s="342"/>
      <c r="V751" s="343"/>
      <c r="W751" s="341"/>
      <c r="X751" s="341"/>
      <c r="Y751" s="344"/>
      <c r="Z751" s="259"/>
      <c r="AA751" s="237"/>
      <c r="AB751" s="253"/>
      <c r="AC751" s="234"/>
      <c r="AD751" s="234"/>
      <c r="AE751" s="234"/>
      <c r="AF751" s="237"/>
      <c r="AG751" s="262"/>
      <c r="AH751" s="345"/>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46"/>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47"/>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1485</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48"/>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1486</v>
      </c>
      <c r="E757" s="251"/>
      <c r="F757" s="234"/>
      <c r="G757" s="234"/>
      <c r="H757" s="237"/>
      <c r="I757" s="251"/>
      <c r="J757" s="234"/>
      <c r="K757" s="234"/>
      <c r="L757" s="237"/>
      <c r="M757" s="253"/>
      <c r="N757" s="340"/>
      <c r="O757" s="341"/>
      <c r="P757" s="341"/>
      <c r="Q757" s="342"/>
      <c r="R757" s="343"/>
      <c r="S757" s="341"/>
      <c r="T757" s="341"/>
      <c r="U757" s="342"/>
      <c r="V757" s="343"/>
      <c r="W757" s="341"/>
      <c r="X757" s="341"/>
      <c r="Y757" s="344"/>
      <c r="Z757" s="259"/>
      <c r="AA757" s="237"/>
      <c r="AB757" s="253"/>
      <c r="AC757" s="234"/>
      <c r="AD757" s="234"/>
      <c r="AE757" s="234"/>
      <c r="AF757" s="237"/>
      <c r="AG757" s="262"/>
      <c r="AH757" s="345"/>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46"/>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47"/>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1487</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48"/>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1488</v>
      </c>
      <c r="E763" s="251"/>
      <c r="F763" s="234"/>
      <c r="G763" s="234"/>
      <c r="H763" s="237"/>
      <c r="I763" s="251"/>
      <c r="J763" s="234"/>
      <c r="K763" s="234"/>
      <c r="L763" s="237"/>
      <c r="M763" s="253"/>
      <c r="N763" s="340"/>
      <c r="O763" s="341"/>
      <c r="P763" s="341"/>
      <c r="Q763" s="342"/>
      <c r="R763" s="343"/>
      <c r="S763" s="341"/>
      <c r="T763" s="341"/>
      <c r="U763" s="342"/>
      <c r="V763" s="343"/>
      <c r="W763" s="341"/>
      <c r="X763" s="341"/>
      <c r="Y763" s="344"/>
      <c r="Z763" s="259"/>
      <c r="AA763" s="237"/>
      <c r="AB763" s="253"/>
      <c r="AC763" s="234"/>
      <c r="AD763" s="234"/>
      <c r="AE763" s="234"/>
      <c r="AF763" s="237"/>
      <c r="AG763" s="262"/>
      <c r="AH763" s="345"/>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46"/>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47"/>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1489</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48"/>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1490</v>
      </c>
      <c r="E769" s="251"/>
      <c r="F769" s="234"/>
      <c r="G769" s="234"/>
      <c r="H769" s="237"/>
      <c r="I769" s="251"/>
      <c r="J769" s="234"/>
      <c r="K769" s="234"/>
      <c r="L769" s="237"/>
      <c r="M769" s="253"/>
      <c r="N769" s="340"/>
      <c r="O769" s="341"/>
      <c r="P769" s="341"/>
      <c r="Q769" s="342"/>
      <c r="R769" s="343"/>
      <c r="S769" s="341"/>
      <c r="T769" s="341"/>
      <c r="U769" s="342"/>
      <c r="V769" s="343"/>
      <c r="W769" s="341"/>
      <c r="X769" s="341"/>
      <c r="Y769" s="344"/>
      <c r="Z769" s="259"/>
      <c r="AA769" s="237"/>
      <c r="AB769" s="253"/>
      <c r="AC769" s="234"/>
      <c r="AD769" s="234"/>
      <c r="AE769" s="234"/>
      <c r="AF769" s="237"/>
      <c r="AG769" s="262"/>
      <c r="AH769" s="345"/>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46"/>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47"/>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1491</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48"/>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1492</v>
      </c>
      <c r="E775" s="251"/>
      <c r="F775" s="234"/>
      <c r="G775" s="234"/>
      <c r="H775" s="237"/>
      <c r="I775" s="251"/>
      <c r="J775" s="234"/>
      <c r="K775" s="234"/>
      <c r="L775" s="237"/>
      <c r="M775" s="253"/>
      <c r="N775" s="340"/>
      <c r="O775" s="341"/>
      <c r="P775" s="341"/>
      <c r="Q775" s="342"/>
      <c r="R775" s="343"/>
      <c r="S775" s="341"/>
      <c r="T775" s="341"/>
      <c r="U775" s="342"/>
      <c r="V775" s="343"/>
      <c r="W775" s="341"/>
      <c r="X775" s="341"/>
      <c r="Y775" s="344"/>
      <c r="Z775" s="259"/>
      <c r="AA775" s="237"/>
      <c r="AB775" s="253"/>
      <c r="AC775" s="234"/>
      <c r="AD775" s="234"/>
      <c r="AE775" s="234"/>
      <c r="AF775" s="237"/>
      <c r="AG775" s="262"/>
      <c r="AH775" s="345"/>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46"/>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47"/>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1493</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48"/>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1494</v>
      </c>
      <c r="E781" s="251"/>
      <c r="F781" s="234"/>
      <c r="G781" s="234"/>
      <c r="H781" s="237"/>
      <c r="I781" s="251"/>
      <c r="J781" s="234"/>
      <c r="K781" s="234"/>
      <c r="L781" s="237"/>
      <c r="M781" s="253"/>
      <c r="N781" s="340"/>
      <c r="O781" s="341"/>
      <c r="P781" s="341"/>
      <c r="Q781" s="342"/>
      <c r="R781" s="343"/>
      <c r="S781" s="341"/>
      <c r="T781" s="341"/>
      <c r="U781" s="342"/>
      <c r="V781" s="343"/>
      <c r="W781" s="341"/>
      <c r="X781" s="341"/>
      <c r="Y781" s="344"/>
      <c r="Z781" s="259"/>
      <c r="AA781" s="237"/>
      <c r="AB781" s="253"/>
      <c r="AC781" s="234"/>
      <c r="AD781" s="234"/>
      <c r="AE781" s="234"/>
      <c r="AF781" s="237"/>
      <c r="AG781" s="262"/>
      <c r="AH781" s="345"/>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46"/>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47"/>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1495</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48"/>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1496</v>
      </c>
      <c r="E787" s="251"/>
      <c r="F787" s="234"/>
      <c r="G787" s="234"/>
      <c r="H787" s="237"/>
      <c r="I787" s="251"/>
      <c r="J787" s="234"/>
      <c r="K787" s="234"/>
      <c r="L787" s="237"/>
      <c r="M787" s="253"/>
      <c r="N787" s="340"/>
      <c r="O787" s="341"/>
      <c r="P787" s="341"/>
      <c r="Q787" s="342"/>
      <c r="R787" s="343"/>
      <c r="S787" s="341"/>
      <c r="T787" s="341"/>
      <c r="U787" s="342"/>
      <c r="V787" s="343"/>
      <c r="W787" s="341"/>
      <c r="X787" s="341"/>
      <c r="Y787" s="344"/>
      <c r="Z787" s="259"/>
      <c r="AA787" s="237"/>
      <c r="AB787" s="253"/>
      <c r="AC787" s="234"/>
      <c r="AD787" s="234"/>
      <c r="AE787" s="234"/>
      <c r="AF787" s="237"/>
      <c r="AG787" s="262"/>
      <c r="AH787" s="345"/>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46"/>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47"/>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1497</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48"/>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1498</v>
      </c>
      <c r="E793" s="251"/>
      <c r="F793" s="234"/>
      <c r="G793" s="234"/>
      <c r="H793" s="237"/>
      <c r="I793" s="251"/>
      <c r="J793" s="234"/>
      <c r="K793" s="234"/>
      <c r="L793" s="237"/>
      <c r="M793" s="253"/>
      <c r="N793" s="340"/>
      <c r="O793" s="341"/>
      <c r="P793" s="341"/>
      <c r="Q793" s="342"/>
      <c r="R793" s="343"/>
      <c r="S793" s="341"/>
      <c r="T793" s="341"/>
      <c r="U793" s="342"/>
      <c r="V793" s="343"/>
      <c r="W793" s="341"/>
      <c r="X793" s="341"/>
      <c r="Y793" s="344"/>
      <c r="Z793" s="259"/>
      <c r="AA793" s="237"/>
      <c r="AB793" s="253"/>
      <c r="AC793" s="234"/>
      <c r="AD793" s="234"/>
      <c r="AE793" s="234"/>
      <c r="AF793" s="237"/>
      <c r="AG793" s="262"/>
      <c r="AH793" s="345"/>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46"/>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47"/>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1499</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48"/>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1500</v>
      </c>
      <c r="E799" s="251"/>
      <c r="F799" s="234"/>
      <c r="G799" s="234"/>
      <c r="H799" s="237"/>
      <c r="I799" s="251"/>
      <c r="J799" s="234"/>
      <c r="K799" s="234"/>
      <c r="L799" s="237"/>
      <c r="M799" s="253"/>
      <c r="N799" s="340"/>
      <c r="O799" s="341"/>
      <c r="P799" s="341"/>
      <c r="Q799" s="342"/>
      <c r="R799" s="343"/>
      <c r="S799" s="341"/>
      <c r="T799" s="341"/>
      <c r="U799" s="342"/>
      <c r="V799" s="343"/>
      <c r="W799" s="341"/>
      <c r="X799" s="341"/>
      <c r="Y799" s="344"/>
      <c r="Z799" s="259"/>
      <c r="AA799" s="237"/>
      <c r="AB799" s="253"/>
      <c r="AC799" s="234"/>
      <c r="AD799" s="234"/>
      <c r="AE799" s="234"/>
      <c r="AF799" s="237"/>
      <c r="AG799" s="262"/>
      <c r="AH799" s="345"/>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46"/>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47"/>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1501</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48"/>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1502</v>
      </c>
      <c r="E805" s="251"/>
      <c r="F805" s="234"/>
      <c r="G805" s="234"/>
      <c r="H805" s="237"/>
      <c r="I805" s="251"/>
      <c r="J805" s="234"/>
      <c r="K805" s="234"/>
      <c r="L805" s="237"/>
      <c r="M805" s="253"/>
      <c r="N805" s="340"/>
      <c r="O805" s="341"/>
      <c r="P805" s="341"/>
      <c r="Q805" s="342"/>
      <c r="R805" s="343"/>
      <c r="S805" s="341"/>
      <c r="T805" s="341"/>
      <c r="U805" s="342"/>
      <c r="V805" s="343"/>
      <c r="W805" s="341"/>
      <c r="X805" s="341"/>
      <c r="Y805" s="344"/>
      <c r="Z805" s="259"/>
      <c r="AA805" s="237"/>
      <c r="AB805" s="253"/>
      <c r="AC805" s="234"/>
      <c r="AD805" s="234"/>
      <c r="AE805" s="234"/>
      <c r="AF805" s="237"/>
      <c r="AG805" s="262"/>
      <c r="AH805" s="345"/>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46"/>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47"/>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1503</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48"/>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1504</v>
      </c>
      <c r="E811" s="251"/>
      <c r="F811" s="234"/>
      <c r="G811" s="234"/>
      <c r="H811" s="237"/>
      <c r="I811" s="251"/>
      <c r="J811" s="234"/>
      <c r="K811" s="234"/>
      <c r="L811" s="237"/>
      <c r="M811" s="253"/>
      <c r="N811" s="340"/>
      <c r="O811" s="341"/>
      <c r="P811" s="341"/>
      <c r="Q811" s="342"/>
      <c r="R811" s="343"/>
      <c r="S811" s="341"/>
      <c r="T811" s="341"/>
      <c r="U811" s="342"/>
      <c r="V811" s="343"/>
      <c r="W811" s="341"/>
      <c r="X811" s="341"/>
      <c r="Y811" s="344"/>
      <c r="Z811" s="259"/>
      <c r="AA811" s="237"/>
      <c r="AB811" s="253"/>
      <c r="AC811" s="234"/>
      <c r="AD811" s="234"/>
      <c r="AE811" s="234"/>
      <c r="AF811" s="237"/>
      <c r="AG811" s="262"/>
      <c r="AH811" s="345"/>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46"/>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47"/>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1505</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48"/>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1506</v>
      </c>
      <c r="E817" s="251"/>
      <c r="F817" s="234"/>
      <c r="G817" s="234"/>
      <c r="H817" s="237"/>
      <c r="I817" s="251"/>
      <c r="J817" s="234"/>
      <c r="K817" s="234"/>
      <c r="L817" s="237"/>
      <c r="M817" s="253"/>
      <c r="N817" s="340"/>
      <c r="O817" s="341"/>
      <c r="P817" s="341"/>
      <c r="Q817" s="342"/>
      <c r="R817" s="343"/>
      <c r="S817" s="341"/>
      <c r="T817" s="341"/>
      <c r="U817" s="342"/>
      <c r="V817" s="343"/>
      <c r="W817" s="341"/>
      <c r="X817" s="341"/>
      <c r="Y817" s="344"/>
      <c r="Z817" s="259"/>
      <c r="AA817" s="237"/>
      <c r="AB817" s="253"/>
      <c r="AC817" s="234"/>
      <c r="AD817" s="234"/>
      <c r="AE817" s="234"/>
      <c r="AF817" s="237"/>
      <c r="AG817" s="262"/>
      <c r="AH817" s="345"/>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46"/>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47"/>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1507</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48"/>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1508</v>
      </c>
      <c r="E823" s="251"/>
      <c r="F823" s="234"/>
      <c r="G823" s="234"/>
      <c r="H823" s="237"/>
      <c r="I823" s="251"/>
      <c r="J823" s="234"/>
      <c r="K823" s="234"/>
      <c r="L823" s="237"/>
      <c r="M823" s="253"/>
      <c r="N823" s="340"/>
      <c r="O823" s="341"/>
      <c r="P823" s="341"/>
      <c r="Q823" s="342"/>
      <c r="R823" s="343"/>
      <c r="S823" s="341"/>
      <c r="T823" s="341"/>
      <c r="U823" s="342"/>
      <c r="V823" s="343"/>
      <c r="W823" s="341"/>
      <c r="X823" s="341"/>
      <c r="Y823" s="344"/>
      <c r="Z823" s="259"/>
      <c r="AA823" s="237"/>
      <c r="AB823" s="253"/>
      <c r="AC823" s="234"/>
      <c r="AD823" s="234"/>
      <c r="AE823" s="234"/>
      <c r="AF823" s="237"/>
      <c r="AG823" s="262"/>
      <c r="AH823" s="345"/>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46"/>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47"/>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1509</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48"/>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1510</v>
      </c>
      <c r="E829" s="251"/>
      <c r="F829" s="234"/>
      <c r="G829" s="234"/>
      <c r="H829" s="237"/>
      <c r="I829" s="251"/>
      <c r="J829" s="234"/>
      <c r="K829" s="234"/>
      <c r="L829" s="237"/>
      <c r="M829" s="253"/>
      <c r="N829" s="340"/>
      <c r="O829" s="341"/>
      <c r="P829" s="341"/>
      <c r="Q829" s="342"/>
      <c r="R829" s="343"/>
      <c r="S829" s="341"/>
      <c r="T829" s="341"/>
      <c r="U829" s="342"/>
      <c r="V829" s="343"/>
      <c r="W829" s="341"/>
      <c r="X829" s="341"/>
      <c r="Y829" s="344"/>
      <c r="Z829" s="259"/>
      <c r="AA829" s="237"/>
      <c r="AB829" s="253"/>
      <c r="AC829" s="234"/>
      <c r="AD829" s="234"/>
      <c r="AE829" s="234"/>
      <c r="AF829" s="237"/>
      <c r="AG829" s="262"/>
      <c r="AH829" s="345"/>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46"/>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47"/>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1511</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48"/>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1512</v>
      </c>
      <c r="E835" s="251"/>
      <c r="F835" s="234"/>
      <c r="G835" s="234"/>
      <c r="H835" s="237"/>
      <c r="I835" s="251"/>
      <c r="J835" s="234"/>
      <c r="K835" s="234"/>
      <c r="L835" s="237"/>
      <c r="M835" s="253"/>
      <c r="N835" s="340"/>
      <c r="O835" s="341"/>
      <c r="P835" s="341"/>
      <c r="Q835" s="342"/>
      <c r="R835" s="343"/>
      <c r="S835" s="341"/>
      <c r="T835" s="341"/>
      <c r="U835" s="342"/>
      <c r="V835" s="343"/>
      <c r="W835" s="341"/>
      <c r="X835" s="341"/>
      <c r="Y835" s="344"/>
      <c r="Z835" s="259"/>
      <c r="AA835" s="237"/>
      <c r="AB835" s="253"/>
      <c r="AC835" s="234"/>
      <c r="AD835" s="234"/>
      <c r="AE835" s="234"/>
      <c r="AF835" s="237"/>
      <c r="AG835" s="262"/>
      <c r="AH835" s="345"/>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46"/>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47"/>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1513</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48"/>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1514</v>
      </c>
      <c r="E841" s="251"/>
      <c r="F841" s="234"/>
      <c r="G841" s="234"/>
      <c r="H841" s="237"/>
      <c r="I841" s="251"/>
      <c r="J841" s="234"/>
      <c r="K841" s="234"/>
      <c r="L841" s="237"/>
      <c r="M841" s="253"/>
      <c r="N841" s="340"/>
      <c r="O841" s="341"/>
      <c r="P841" s="341"/>
      <c r="Q841" s="342"/>
      <c r="R841" s="343"/>
      <c r="S841" s="341"/>
      <c r="T841" s="341"/>
      <c r="U841" s="342"/>
      <c r="V841" s="343"/>
      <c r="W841" s="341"/>
      <c r="X841" s="341"/>
      <c r="Y841" s="344"/>
      <c r="Z841" s="259"/>
      <c r="AA841" s="237"/>
      <c r="AB841" s="253"/>
      <c r="AC841" s="234"/>
      <c r="AD841" s="234"/>
      <c r="AE841" s="234"/>
      <c r="AF841" s="237"/>
      <c r="AG841" s="262"/>
      <c r="AH841" s="345"/>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46"/>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47"/>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1515</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48"/>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1516</v>
      </c>
      <c r="E847" s="251"/>
      <c r="F847" s="234"/>
      <c r="G847" s="234"/>
      <c r="H847" s="237"/>
      <c r="I847" s="251"/>
      <c r="J847" s="234"/>
      <c r="K847" s="234"/>
      <c r="L847" s="237"/>
      <c r="M847" s="253"/>
      <c r="N847" s="340"/>
      <c r="O847" s="341"/>
      <c r="P847" s="341"/>
      <c r="Q847" s="342"/>
      <c r="R847" s="343"/>
      <c r="S847" s="341"/>
      <c r="T847" s="341"/>
      <c r="U847" s="342"/>
      <c r="V847" s="343"/>
      <c r="W847" s="341"/>
      <c r="X847" s="341"/>
      <c r="Y847" s="344"/>
      <c r="Z847" s="259"/>
      <c r="AA847" s="237"/>
      <c r="AB847" s="253"/>
      <c r="AC847" s="234"/>
      <c r="AD847" s="234"/>
      <c r="AE847" s="234"/>
      <c r="AF847" s="237"/>
      <c r="AG847" s="262"/>
      <c r="AH847" s="345"/>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46"/>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47"/>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1517</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48"/>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1518</v>
      </c>
      <c r="E853" s="251"/>
      <c r="F853" s="234"/>
      <c r="G853" s="234"/>
      <c r="H853" s="237"/>
      <c r="I853" s="251"/>
      <c r="J853" s="234"/>
      <c r="K853" s="234"/>
      <c r="L853" s="237"/>
      <c r="M853" s="253"/>
      <c r="N853" s="340"/>
      <c r="O853" s="341"/>
      <c r="P853" s="341"/>
      <c r="Q853" s="342"/>
      <c r="R853" s="343"/>
      <c r="S853" s="341"/>
      <c r="T853" s="341"/>
      <c r="U853" s="342"/>
      <c r="V853" s="343"/>
      <c r="W853" s="341"/>
      <c r="X853" s="341"/>
      <c r="Y853" s="344"/>
      <c r="Z853" s="259"/>
      <c r="AA853" s="237"/>
      <c r="AB853" s="253"/>
      <c r="AC853" s="234"/>
      <c r="AD853" s="234"/>
      <c r="AE853" s="234"/>
      <c r="AF853" s="237"/>
      <c r="AG853" s="262"/>
      <c r="AH853" s="345"/>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46"/>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47"/>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1519</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48"/>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1520</v>
      </c>
      <c r="E859" s="251"/>
      <c r="F859" s="234"/>
      <c r="G859" s="234"/>
      <c r="H859" s="237"/>
      <c r="I859" s="251"/>
      <c r="J859" s="234"/>
      <c r="K859" s="234"/>
      <c r="L859" s="237"/>
      <c r="M859" s="253"/>
      <c r="N859" s="340"/>
      <c r="O859" s="341"/>
      <c r="P859" s="341"/>
      <c r="Q859" s="342"/>
      <c r="R859" s="343"/>
      <c r="S859" s="341"/>
      <c r="T859" s="341"/>
      <c r="U859" s="342"/>
      <c r="V859" s="343"/>
      <c r="W859" s="341"/>
      <c r="X859" s="341"/>
      <c r="Y859" s="344"/>
      <c r="Z859" s="259"/>
      <c r="AA859" s="237"/>
      <c r="AB859" s="253"/>
      <c r="AC859" s="234"/>
      <c r="AD859" s="234"/>
      <c r="AE859" s="234"/>
      <c r="AF859" s="237"/>
      <c r="AG859" s="262"/>
      <c r="AH859" s="345"/>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46"/>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47"/>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1521</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48"/>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1522</v>
      </c>
      <c r="E865" s="251"/>
      <c r="F865" s="234"/>
      <c r="G865" s="234"/>
      <c r="H865" s="237"/>
      <c r="I865" s="251"/>
      <c r="J865" s="234"/>
      <c r="K865" s="234"/>
      <c r="L865" s="237"/>
      <c r="M865" s="253"/>
      <c r="N865" s="340"/>
      <c r="O865" s="341"/>
      <c r="P865" s="341"/>
      <c r="Q865" s="342"/>
      <c r="R865" s="343"/>
      <c r="S865" s="341"/>
      <c r="T865" s="341"/>
      <c r="U865" s="342"/>
      <c r="V865" s="343"/>
      <c r="W865" s="341"/>
      <c r="X865" s="341"/>
      <c r="Y865" s="344"/>
      <c r="Z865" s="259"/>
      <c r="AA865" s="237"/>
      <c r="AB865" s="253"/>
      <c r="AC865" s="234"/>
      <c r="AD865" s="234"/>
      <c r="AE865" s="234"/>
      <c r="AF865" s="237"/>
      <c r="AG865" s="262"/>
      <c r="AH865" s="345"/>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46"/>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47"/>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1523</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48"/>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1524</v>
      </c>
      <c r="E871" s="251"/>
      <c r="F871" s="234"/>
      <c r="G871" s="234"/>
      <c r="H871" s="237"/>
      <c r="I871" s="251"/>
      <c r="J871" s="234"/>
      <c r="K871" s="234"/>
      <c r="L871" s="237"/>
      <c r="M871" s="253"/>
      <c r="N871" s="340"/>
      <c r="O871" s="341"/>
      <c r="P871" s="341"/>
      <c r="Q871" s="342"/>
      <c r="R871" s="343"/>
      <c r="S871" s="341"/>
      <c r="T871" s="341"/>
      <c r="U871" s="342"/>
      <c r="V871" s="343"/>
      <c r="W871" s="341"/>
      <c r="X871" s="341"/>
      <c r="Y871" s="344"/>
      <c r="Z871" s="259"/>
      <c r="AA871" s="237"/>
      <c r="AB871" s="253"/>
      <c r="AC871" s="234"/>
      <c r="AD871" s="234"/>
      <c r="AE871" s="234"/>
      <c r="AF871" s="237"/>
      <c r="AG871" s="262"/>
      <c r="AH871" s="345"/>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46"/>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47"/>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1525</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48"/>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1526</v>
      </c>
      <c r="E877" s="251"/>
      <c r="F877" s="234"/>
      <c r="G877" s="234"/>
      <c r="H877" s="237"/>
      <c r="I877" s="251"/>
      <c r="J877" s="234"/>
      <c r="K877" s="234"/>
      <c r="L877" s="237"/>
      <c r="M877" s="253"/>
      <c r="N877" s="340"/>
      <c r="O877" s="341"/>
      <c r="P877" s="341"/>
      <c r="Q877" s="342"/>
      <c r="R877" s="343"/>
      <c r="S877" s="341"/>
      <c r="T877" s="341"/>
      <c r="U877" s="342"/>
      <c r="V877" s="343"/>
      <c r="W877" s="341"/>
      <c r="X877" s="341"/>
      <c r="Y877" s="344"/>
      <c r="Z877" s="259"/>
      <c r="AA877" s="237"/>
      <c r="AB877" s="253"/>
      <c r="AC877" s="234"/>
      <c r="AD877" s="234"/>
      <c r="AE877" s="234"/>
      <c r="AF877" s="237"/>
      <c r="AG877" s="262"/>
      <c r="AH877" s="345"/>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46"/>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47"/>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1527</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48"/>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1528</v>
      </c>
      <c r="E883" s="251"/>
      <c r="F883" s="234"/>
      <c r="G883" s="234"/>
      <c r="H883" s="237"/>
      <c r="I883" s="251"/>
      <c r="J883" s="234"/>
      <c r="K883" s="234"/>
      <c r="L883" s="237"/>
      <c r="M883" s="253"/>
      <c r="N883" s="340"/>
      <c r="O883" s="341"/>
      <c r="P883" s="341"/>
      <c r="Q883" s="342"/>
      <c r="R883" s="343"/>
      <c r="S883" s="341"/>
      <c r="T883" s="341"/>
      <c r="U883" s="342"/>
      <c r="V883" s="343"/>
      <c r="W883" s="341"/>
      <c r="X883" s="341"/>
      <c r="Y883" s="344"/>
      <c r="Z883" s="259"/>
      <c r="AA883" s="237"/>
      <c r="AB883" s="253"/>
      <c r="AC883" s="234"/>
      <c r="AD883" s="234"/>
      <c r="AE883" s="234"/>
      <c r="AF883" s="237"/>
      <c r="AG883" s="262"/>
      <c r="AH883" s="345"/>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46"/>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47"/>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1529</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48"/>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1530</v>
      </c>
      <c r="E889" s="251"/>
      <c r="F889" s="234"/>
      <c r="G889" s="234"/>
      <c r="H889" s="237"/>
      <c r="I889" s="251"/>
      <c r="J889" s="234"/>
      <c r="K889" s="234"/>
      <c r="L889" s="237"/>
      <c r="M889" s="253"/>
      <c r="N889" s="340"/>
      <c r="O889" s="341"/>
      <c r="P889" s="341"/>
      <c r="Q889" s="342"/>
      <c r="R889" s="343"/>
      <c r="S889" s="341"/>
      <c r="T889" s="341"/>
      <c r="U889" s="342"/>
      <c r="V889" s="343"/>
      <c r="W889" s="341"/>
      <c r="X889" s="341"/>
      <c r="Y889" s="344"/>
      <c r="Z889" s="259"/>
      <c r="AA889" s="237"/>
      <c r="AB889" s="253"/>
      <c r="AC889" s="234"/>
      <c r="AD889" s="234"/>
      <c r="AE889" s="234"/>
      <c r="AF889" s="237"/>
      <c r="AG889" s="262"/>
      <c r="AH889" s="345"/>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46"/>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47"/>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1531</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48"/>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1532</v>
      </c>
      <c r="E895" s="251"/>
      <c r="F895" s="234"/>
      <c r="G895" s="234"/>
      <c r="H895" s="237"/>
      <c r="I895" s="251"/>
      <c r="J895" s="234"/>
      <c r="K895" s="234"/>
      <c r="L895" s="237"/>
      <c r="M895" s="253"/>
      <c r="N895" s="340"/>
      <c r="O895" s="341"/>
      <c r="P895" s="341"/>
      <c r="Q895" s="342"/>
      <c r="R895" s="343"/>
      <c r="S895" s="341"/>
      <c r="T895" s="341"/>
      <c r="U895" s="342"/>
      <c r="V895" s="343"/>
      <c r="W895" s="341"/>
      <c r="X895" s="341"/>
      <c r="Y895" s="344"/>
      <c r="Z895" s="259"/>
      <c r="AA895" s="237"/>
      <c r="AB895" s="253"/>
      <c r="AC895" s="234"/>
      <c r="AD895" s="234"/>
      <c r="AE895" s="234"/>
      <c r="AF895" s="237"/>
      <c r="AG895" s="262"/>
      <c r="AH895" s="345"/>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46"/>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47"/>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1533</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48"/>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1534</v>
      </c>
      <c r="E901" s="251"/>
      <c r="F901" s="234"/>
      <c r="G901" s="234"/>
      <c r="H901" s="237"/>
      <c r="I901" s="251"/>
      <c r="J901" s="234"/>
      <c r="K901" s="234"/>
      <c r="L901" s="237"/>
      <c r="M901" s="253"/>
      <c r="N901" s="340"/>
      <c r="O901" s="341"/>
      <c r="P901" s="341"/>
      <c r="Q901" s="342"/>
      <c r="R901" s="343"/>
      <c r="S901" s="341"/>
      <c r="T901" s="341"/>
      <c r="U901" s="342"/>
      <c r="V901" s="343"/>
      <c r="W901" s="341"/>
      <c r="X901" s="341"/>
      <c r="Y901" s="344"/>
      <c r="Z901" s="259"/>
      <c r="AA901" s="237"/>
      <c r="AB901" s="253"/>
      <c r="AC901" s="234"/>
      <c r="AD901" s="234"/>
      <c r="AE901" s="234"/>
      <c r="AF901" s="237"/>
      <c r="AG901" s="262"/>
      <c r="AH901" s="345"/>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46"/>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47"/>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1535</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48"/>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1536</v>
      </c>
      <c r="E907" s="251"/>
      <c r="F907" s="234"/>
      <c r="G907" s="234"/>
      <c r="H907" s="237"/>
      <c r="I907" s="251"/>
      <c r="J907" s="234"/>
      <c r="K907" s="234"/>
      <c r="L907" s="237"/>
      <c r="M907" s="253"/>
      <c r="N907" s="340"/>
      <c r="O907" s="341"/>
      <c r="P907" s="341"/>
      <c r="Q907" s="342"/>
      <c r="R907" s="343"/>
      <c r="S907" s="341"/>
      <c r="T907" s="341"/>
      <c r="U907" s="342"/>
      <c r="V907" s="343"/>
      <c r="W907" s="341"/>
      <c r="X907" s="341"/>
      <c r="Y907" s="344"/>
      <c r="Z907" s="259"/>
      <c r="AA907" s="237"/>
      <c r="AB907" s="253"/>
      <c r="AC907" s="234"/>
      <c r="AD907" s="234"/>
      <c r="AE907" s="234"/>
      <c r="AF907" s="237"/>
      <c r="AG907" s="262"/>
      <c r="AH907" s="345"/>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46"/>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47"/>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1537</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48"/>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1538</v>
      </c>
      <c r="E913" s="251"/>
      <c r="F913" s="234"/>
      <c r="G913" s="234"/>
      <c r="H913" s="237"/>
      <c r="I913" s="251"/>
      <c r="J913" s="234"/>
      <c r="K913" s="234"/>
      <c r="L913" s="237"/>
      <c r="M913" s="253"/>
      <c r="N913" s="340"/>
      <c r="O913" s="341"/>
      <c r="P913" s="341"/>
      <c r="Q913" s="342"/>
      <c r="R913" s="343"/>
      <c r="S913" s="341"/>
      <c r="T913" s="341"/>
      <c r="U913" s="342"/>
      <c r="V913" s="343"/>
      <c r="W913" s="341"/>
      <c r="X913" s="341"/>
      <c r="Y913" s="344"/>
      <c r="Z913" s="259"/>
      <c r="AA913" s="237"/>
      <c r="AB913" s="253"/>
      <c r="AC913" s="234"/>
      <c r="AD913" s="234"/>
      <c r="AE913" s="234"/>
      <c r="AF913" s="237"/>
      <c r="AG913" s="262"/>
      <c r="AH913" s="345"/>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46"/>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47"/>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1539</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48"/>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1540</v>
      </c>
      <c r="E919" s="251"/>
      <c r="F919" s="234"/>
      <c r="G919" s="234"/>
      <c r="H919" s="237"/>
      <c r="I919" s="251"/>
      <c r="J919" s="234"/>
      <c r="K919" s="234"/>
      <c r="L919" s="237"/>
      <c r="M919" s="253"/>
      <c r="N919" s="340"/>
      <c r="O919" s="341"/>
      <c r="P919" s="341"/>
      <c r="Q919" s="342"/>
      <c r="R919" s="343"/>
      <c r="S919" s="341"/>
      <c r="T919" s="341"/>
      <c r="U919" s="342"/>
      <c r="V919" s="343"/>
      <c r="W919" s="341"/>
      <c r="X919" s="341"/>
      <c r="Y919" s="344"/>
      <c r="Z919" s="259"/>
      <c r="AA919" s="237"/>
      <c r="AB919" s="253"/>
      <c r="AC919" s="234"/>
      <c r="AD919" s="234"/>
      <c r="AE919" s="234"/>
      <c r="AF919" s="237"/>
      <c r="AG919" s="262"/>
      <c r="AH919" s="345"/>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46"/>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47"/>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1541</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48"/>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1542</v>
      </c>
      <c r="E925" s="251"/>
      <c r="F925" s="234"/>
      <c r="G925" s="234"/>
      <c r="H925" s="237"/>
      <c r="I925" s="251"/>
      <c r="J925" s="234"/>
      <c r="K925" s="234"/>
      <c r="L925" s="237"/>
      <c r="M925" s="253"/>
      <c r="N925" s="340"/>
      <c r="O925" s="341"/>
      <c r="P925" s="341"/>
      <c r="Q925" s="342"/>
      <c r="R925" s="343"/>
      <c r="S925" s="341"/>
      <c r="T925" s="341"/>
      <c r="U925" s="342"/>
      <c r="V925" s="343"/>
      <c r="W925" s="341"/>
      <c r="X925" s="341"/>
      <c r="Y925" s="344"/>
      <c r="Z925" s="259"/>
      <c r="AA925" s="237"/>
      <c r="AB925" s="253"/>
      <c r="AC925" s="234"/>
      <c r="AD925" s="234"/>
      <c r="AE925" s="234"/>
      <c r="AF925" s="237"/>
      <c r="AG925" s="262"/>
      <c r="AH925" s="345"/>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46"/>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47"/>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1543</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48"/>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1544</v>
      </c>
      <c r="E931" s="251"/>
      <c r="F931" s="234"/>
      <c r="G931" s="234"/>
      <c r="H931" s="237"/>
      <c r="I931" s="251"/>
      <c r="J931" s="234"/>
      <c r="K931" s="234"/>
      <c r="L931" s="237"/>
      <c r="M931" s="253"/>
      <c r="N931" s="340"/>
      <c r="O931" s="341"/>
      <c r="P931" s="341"/>
      <c r="Q931" s="342"/>
      <c r="R931" s="343"/>
      <c r="S931" s="341"/>
      <c r="T931" s="341"/>
      <c r="U931" s="342"/>
      <c r="V931" s="343"/>
      <c r="W931" s="341"/>
      <c r="X931" s="341"/>
      <c r="Y931" s="344"/>
      <c r="Z931" s="259"/>
      <c r="AA931" s="237"/>
      <c r="AB931" s="253"/>
      <c r="AC931" s="234"/>
      <c r="AD931" s="234"/>
      <c r="AE931" s="234"/>
      <c r="AF931" s="237"/>
      <c r="AG931" s="262"/>
      <c r="AH931" s="345"/>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46"/>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47"/>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1545</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48"/>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1546</v>
      </c>
      <c r="E937" s="251"/>
      <c r="F937" s="234"/>
      <c r="G937" s="234"/>
      <c r="H937" s="237"/>
      <c r="I937" s="251"/>
      <c r="J937" s="234"/>
      <c r="K937" s="234"/>
      <c r="L937" s="237"/>
      <c r="M937" s="253"/>
      <c r="N937" s="340"/>
      <c r="O937" s="341"/>
      <c r="P937" s="341"/>
      <c r="Q937" s="342"/>
      <c r="R937" s="343"/>
      <c r="S937" s="341"/>
      <c r="T937" s="341"/>
      <c r="U937" s="342"/>
      <c r="V937" s="343"/>
      <c r="W937" s="341"/>
      <c r="X937" s="341"/>
      <c r="Y937" s="344"/>
      <c r="Z937" s="259"/>
      <c r="AA937" s="237"/>
      <c r="AB937" s="253"/>
      <c r="AC937" s="234"/>
      <c r="AD937" s="234"/>
      <c r="AE937" s="234"/>
      <c r="AF937" s="237"/>
      <c r="AG937" s="262"/>
      <c r="AH937" s="345"/>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46"/>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47"/>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1547</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48"/>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1548</v>
      </c>
      <c r="E943" s="251"/>
      <c r="F943" s="234"/>
      <c r="G943" s="234"/>
      <c r="H943" s="237"/>
      <c r="I943" s="251"/>
      <c r="J943" s="234"/>
      <c r="K943" s="234"/>
      <c r="L943" s="237"/>
      <c r="M943" s="253"/>
      <c r="N943" s="340"/>
      <c r="O943" s="341"/>
      <c r="P943" s="341"/>
      <c r="Q943" s="342"/>
      <c r="R943" s="343"/>
      <c r="S943" s="341"/>
      <c r="T943" s="341"/>
      <c r="U943" s="342"/>
      <c r="V943" s="343"/>
      <c r="W943" s="341"/>
      <c r="X943" s="341"/>
      <c r="Y943" s="344"/>
      <c r="Z943" s="259"/>
      <c r="AA943" s="237"/>
      <c r="AB943" s="253"/>
      <c r="AC943" s="234"/>
      <c r="AD943" s="234"/>
      <c r="AE943" s="234"/>
      <c r="AF943" s="237"/>
      <c r="AG943" s="262"/>
      <c r="AH943" s="345"/>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46"/>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47"/>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1549</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48"/>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1550</v>
      </c>
      <c r="E949" s="251"/>
      <c r="F949" s="234"/>
      <c r="G949" s="234"/>
      <c r="H949" s="237"/>
      <c r="I949" s="251"/>
      <c r="J949" s="234"/>
      <c r="K949" s="234"/>
      <c r="L949" s="237"/>
      <c r="M949" s="253"/>
      <c r="N949" s="340"/>
      <c r="O949" s="341"/>
      <c r="P949" s="341"/>
      <c r="Q949" s="342"/>
      <c r="R949" s="343"/>
      <c r="S949" s="341"/>
      <c r="T949" s="341"/>
      <c r="U949" s="342"/>
      <c r="V949" s="343"/>
      <c r="W949" s="341"/>
      <c r="X949" s="341"/>
      <c r="Y949" s="344"/>
      <c r="Z949" s="259"/>
      <c r="AA949" s="237"/>
      <c r="AB949" s="253"/>
      <c r="AC949" s="234"/>
      <c r="AD949" s="234"/>
      <c r="AE949" s="234"/>
      <c r="AF949" s="237"/>
      <c r="AG949" s="262"/>
      <c r="AH949" s="345"/>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46"/>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47"/>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1551</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48"/>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1552</v>
      </c>
      <c r="E955" s="251"/>
      <c r="F955" s="234"/>
      <c r="G955" s="234"/>
      <c r="H955" s="237"/>
      <c r="I955" s="251"/>
      <c r="J955" s="234"/>
      <c r="K955" s="234"/>
      <c r="L955" s="237"/>
      <c r="M955" s="253"/>
      <c r="N955" s="340"/>
      <c r="O955" s="341"/>
      <c r="P955" s="341"/>
      <c r="Q955" s="342"/>
      <c r="R955" s="343"/>
      <c r="S955" s="341"/>
      <c r="T955" s="341"/>
      <c r="U955" s="342"/>
      <c r="V955" s="343"/>
      <c r="W955" s="341"/>
      <c r="X955" s="341"/>
      <c r="Y955" s="344"/>
      <c r="Z955" s="259"/>
      <c r="AA955" s="237"/>
      <c r="AB955" s="253"/>
      <c r="AC955" s="234"/>
      <c r="AD955" s="234"/>
      <c r="AE955" s="234"/>
      <c r="AF955" s="237"/>
      <c r="AG955" s="262"/>
      <c r="AH955" s="345"/>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46"/>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47"/>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1553</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48"/>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1554</v>
      </c>
      <c r="E961" s="251"/>
      <c r="F961" s="234"/>
      <c r="G961" s="234"/>
      <c r="H961" s="237"/>
      <c r="I961" s="251"/>
      <c r="J961" s="234"/>
      <c r="K961" s="234"/>
      <c r="L961" s="237"/>
      <c r="M961" s="253"/>
      <c r="N961" s="340"/>
      <c r="O961" s="341"/>
      <c r="P961" s="341"/>
      <c r="Q961" s="342"/>
      <c r="R961" s="343"/>
      <c r="S961" s="341"/>
      <c r="T961" s="341"/>
      <c r="U961" s="342"/>
      <c r="V961" s="343"/>
      <c r="W961" s="341"/>
      <c r="X961" s="341"/>
      <c r="Y961" s="344"/>
      <c r="Z961" s="259"/>
      <c r="AA961" s="237"/>
      <c r="AB961" s="253"/>
      <c r="AC961" s="234"/>
      <c r="AD961" s="234"/>
      <c r="AE961" s="234"/>
      <c r="AF961" s="237"/>
      <c r="AG961" s="262"/>
      <c r="AH961" s="345"/>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46"/>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47"/>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1555</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48"/>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1556</v>
      </c>
      <c r="E967" s="251"/>
      <c r="F967" s="234"/>
      <c r="G967" s="234"/>
      <c r="H967" s="237"/>
      <c r="I967" s="251"/>
      <c r="J967" s="234"/>
      <c r="K967" s="234"/>
      <c r="L967" s="237"/>
      <c r="M967" s="253"/>
      <c r="N967" s="340"/>
      <c r="O967" s="341"/>
      <c r="P967" s="341"/>
      <c r="Q967" s="342"/>
      <c r="R967" s="343"/>
      <c r="S967" s="341"/>
      <c r="T967" s="341"/>
      <c r="U967" s="342"/>
      <c r="V967" s="343"/>
      <c r="W967" s="341"/>
      <c r="X967" s="341"/>
      <c r="Y967" s="344"/>
      <c r="Z967" s="259"/>
      <c r="AA967" s="237"/>
      <c r="AB967" s="253"/>
      <c r="AC967" s="234"/>
      <c r="AD967" s="234"/>
      <c r="AE967" s="234"/>
      <c r="AF967" s="237"/>
      <c r="AG967" s="262"/>
      <c r="AH967" s="345"/>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46"/>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47"/>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1557</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48"/>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1558</v>
      </c>
      <c r="E973" s="251"/>
      <c r="F973" s="234"/>
      <c r="G973" s="234"/>
      <c r="H973" s="237"/>
      <c r="I973" s="251"/>
      <c r="J973" s="234"/>
      <c r="K973" s="234"/>
      <c r="L973" s="237"/>
      <c r="M973" s="253"/>
      <c r="N973" s="340"/>
      <c r="O973" s="341"/>
      <c r="P973" s="341"/>
      <c r="Q973" s="342"/>
      <c r="R973" s="343"/>
      <c r="S973" s="341"/>
      <c r="T973" s="341"/>
      <c r="U973" s="342"/>
      <c r="V973" s="343"/>
      <c r="W973" s="341"/>
      <c r="X973" s="341"/>
      <c r="Y973" s="344"/>
      <c r="Z973" s="259"/>
      <c r="AA973" s="237"/>
      <c r="AB973" s="253"/>
      <c r="AC973" s="234"/>
      <c r="AD973" s="234"/>
      <c r="AE973" s="234"/>
      <c r="AF973" s="237"/>
      <c r="AG973" s="262"/>
      <c r="AH973" s="345"/>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46"/>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47"/>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1559</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48"/>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1560</v>
      </c>
      <c r="E979" s="251"/>
      <c r="F979" s="234"/>
      <c r="G979" s="234"/>
      <c r="H979" s="237"/>
      <c r="I979" s="251"/>
      <c r="J979" s="234"/>
      <c r="K979" s="234"/>
      <c r="L979" s="237"/>
      <c r="M979" s="253"/>
      <c r="N979" s="340"/>
      <c r="O979" s="341"/>
      <c r="P979" s="341"/>
      <c r="Q979" s="342"/>
      <c r="R979" s="343"/>
      <c r="S979" s="341"/>
      <c r="T979" s="341"/>
      <c r="U979" s="342"/>
      <c r="V979" s="343"/>
      <c r="W979" s="341"/>
      <c r="X979" s="341"/>
      <c r="Y979" s="344"/>
      <c r="Z979" s="259"/>
      <c r="AA979" s="237"/>
      <c r="AB979" s="253"/>
      <c r="AC979" s="234"/>
      <c r="AD979" s="234"/>
      <c r="AE979" s="234"/>
      <c r="AF979" s="237"/>
      <c r="AG979" s="262"/>
      <c r="AH979" s="345"/>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46"/>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47"/>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1561</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48"/>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1562</v>
      </c>
      <c r="E985" s="251"/>
      <c r="F985" s="234"/>
      <c r="G985" s="234"/>
      <c r="H985" s="237"/>
      <c r="I985" s="251"/>
      <c r="J985" s="234"/>
      <c r="K985" s="234"/>
      <c r="L985" s="237"/>
      <c r="M985" s="253"/>
      <c r="N985" s="340"/>
      <c r="O985" s="341"/>
      <c r="P985" s="341"/>
      <c r="Q985" s="342"/>
      <c r="R985" s="343"/>
      <c r="S985" s="341"/>
      <c r="T985" s="341"/>
      <c r="U985" s="342"/>
      <c r="V985" s="343"/>
      <c r="W985" s="341"/>
      <c r="X985" s="341"/>
      <c r="Y985" s="344"/>
      <c r="Z985" s="259"/>
      <c r="AA985" s="237"/>
      <c r="AB985" s="253"/>
      <c r="AC985" s="234"/>
      <c r="AD985" s="234"/>
      <c r="AE985" s="234"/>
      <c r="AF985" s="237"/>
      <c r="AG985" s="262"/>
      <c r="AH985" s="345"/>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46"/>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47"/>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1563</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48"/>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1564</v>
      </c>
      <c r="E991" s="251"/>
      <c r="F991" s="234"/>
      <c r="G991" s="234"/>
      <c r="H991" s="237"/>
      <c r="I991" s="251"/>
      <c r="J991" s="234"/>
      <c r="K991" s="234"/>
      <c r="L991" s="237"/>
      <c r="M991" s="253"/>
      <c r="N991" s="340"/>
      <c r="O991" s="341"/>
      <c r="P991" s="341"/>
      <c r="Q991" s="342"/>
      <c r="R991" s="343"/>
      <c r="S991" s="341"/>
      <c r="T991" s="341"/>
      <c r="U991" s="342"/>
      <c r="V991" s="343"/>
      <c r="W991" s="341"/>
      <c r="X991" s="341"/>
      <c r="Y991" s="344"/>
      <c r="Z991" s="259"/>
      <c r="AA991" s="237"/>
      <c r="AB991" s="253"/>
      <c r="AC991" s="234"/>
      <c r="AD991" s="234"/>
      <c r="AE991" s="234"/>
      <c r="AF991" s="237"/>
      <c r="AG991" s="262"/>
      <c r="AH991" s="345"/>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46"/>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47"/>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1565</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48"/>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1566</v>
      </c>
      <c r="E997" s="251"/>
      <c r="F997" s="234"/>
      <c r="G997" s="234"/>
      <c r="H997" s="237"/>
      <c r="I997" s="251"/>
      <c r="J997" s="234"/>
      <c r="K997" s="234"/>
      <c r="L997" s="237"/>
      <c r="M997" s="253"/>
      <c r="N997" s="340"/>
      <c r="O997" s="341"/>
      <c r="P997" s="341"/>
      <c r="Q997" s="342"/>
      <c r="R997" s="343"/>
      <c r="S997" s="341"/>
      <c r="T997" s="341"/>
      <c r="U997" s="342"/>
      <c r="V997" s="343"/>
      <c r="W997" s="341"/>
      <c r="X997" s="341"/>
      <c r="Y997" s="344"/>
      <c r="Z997" s="259"/>
      <c r="AA997" s="237"/>
      <c r="AB997" s="253"/>
      <c r="AC997" s="234"/>
      <c r="AD997" s="234"/>
      <c r="AE997" s="234"/>
      <c r="AF997" s="237"/>
      <c r="AG997" s="262"/>
      <c r="AH997" s="345"/>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46"/>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47"/>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1567</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48"/>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1568</v>
      </c>
      <c r="E1003" s="251"/>
      <c r="F1003" s="234"/>
      <c r="G1003" s="234"/>
      <c r="H1003" s="237"/>
      <c r="I1003" s="251"/>
      <c r="J1003" s="234"/>
      <c r="K1003" s="234"/>
      <c r="L1003" s="237"/>
      <c r="M1003" s="253"/>
      <c r="N1003" s="340"/>
      <c r="O1003" s="341"/>
      <c r="P1003" s="341"/>
      <c r="Q1003" s="342"/>
      <c r="R1003" s="343"/>
      <c r="S1003" s="341"/>
      <c r="T1003" s="341"/>
      <c r="U1003" s="342"/>
      <c r="V1003" s="343"/>
      <c r="W1003" s="341"/>
      <c r="X1003" s="341"/>
      <c r="Y1003" s="344"/>
      <c r="Z1003" s="259"/>
      <c r="AA1003" s="237"/>
      <c r="AB1003" s="253"/>
      <c r="AC1003" s="234"/>
      <c r="AD1003" s="234"/>
      <c r="AE1003" s="234"/>
      <c r="AF1003" s="237"/>
      <c r="AG1003" s="262"/>
      <c r="AH1003" s="345"/>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46"/>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47"/>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1569</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48"/>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49"/>
      <c r="O1008" s="350"/>
      <c r="P1008" s="350"/>
      <c r="Q1008" s="351"/>
      <c r="R1008" s="352"/>
      <c r="S1008" s="350"/>
      <c r="T1008" s="350"/>
      <c r="U1008" s="351"/>
      <c r="V1008" s="352"/>
      <c r="W1008" s="350"/>
      <c r="X1008" s="350"/>
      <c r="Y1008" s="353"/>
      <c r="Z1008" s="354"/>
      <c r="AA1008" s="321"/>
      <c r="AB1008" s="355"/>
      <c r="AC1008" s="356"/>
      <c r="AD1008" s="356"/>
      <c r="AE1008" s="356"/>
      <c r="AF1008" s="321"/>
      <c r="AG1008" s="305"/>
      <c r="AH1008" s="306"/>
      <c r="AI1008" s="59"/>
      <c r="AJ1008" s="59"/>
      <c r="AK1008" s="59"/>
      <c r="AL1008" s="59"/>
      <c r="AM1008" s="59"/>
      <c r="AN1008" s="59"/>
      <c r="AO1008" s="59"/>
      <c r="AP1008" s="59"/>
      <c r="AQ1008" s="59"/>
    </row>
    <row r="1009" ht="15.75" customHeight="1">
      <c r="B1009" s="357"/>
      <c r="C1009" s="187"/>
      <c r="D1009" s="358"/>
      <c r="H1009" s="358"/>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0" priority="5">
      <formula>NOT($AJ$3)</formula>
    </cfRule>
  </conditionalFormatting>
  <conditionalFormatting sqref="D19 H19 D21 H21">
    <cfRule type="expression" dxfId="6" priority="6">
      <formula>NOT($AJ$3)</formula>
    </cfRule>
  </conditionalFormatting>
  <conditionalFormatting sqref="N25:N1008 R25:R1008">
    <cfRule type="expression" dxfId="10"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0" priority="11">
      <formula>NOT($AK$3)</formula>
    </cfRule>
  </conditionalFormatting>
  <conditionalFormatting sqref="E19 I19 E21 I21">
    <cfRule type="expression" dxfId="6" priority="12">
      <formula>NOT($AK$3)</formula>
    </cfRule>
  </conditionalFormatting>
  <conditionalFormatting sqref="O25:O1008 S25:S1008">
    <cfRule type="expression" dxfId="10"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0"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0" priority="19">
      <formula>NOT($AM$3)</formula>
    </cfRule>
  </conditionalFormatting>
  <conditionalFormatting sqref="G19 K19 G21 K21">
    <cfRule type="expression" dxfId="6" priority="20">
      <formula>NOT($AM$3)</formula>
    </cfRule>
  </conditionalFormatting>
  <conditionalFormatting sqref="P25:P1008 T25:T1008">
    <cfRule type="expression" dxfId="10"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0"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0"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0"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0" priority="36">
      <formula>OR(NOT($AJ$3),NOT($AP$3))</formula>
    </cfRule>
  </conditionalFormatting>
  <conditionalFormatting sqref="L19 L21">
    <cfRule type="expression" dxfId="6" priority="37">
      <formula>OR(NOT($AJ$3),NOT($AP$3))</formula>
    </cfRule>
  </conditionalFormatting>
  <conditionalFormatting sqref="M18 M20">
    <cfRule type="expression" dxfId="10" priority="38">
      <formula>OR(NOT($AK$3),NOT($AP$3))</formula>
    </cfRule>
  </conditionalFormatting>
  <conditionalFormatting sqref="M19 M21">
    <cfRule type="expression" dxfId="6" priority="39">
      <formula>OR(NOT($AK$3),NOT($AP$3))</formula>
    </cfRule>
  </conditionalFormatting>
  <conditionalFormatting sqref="N18 N20">
    <cfRule type="expression" dxfId="10" priority="40">
      <formula>OR(NOT($AL$3),NOT($AP$3))</formula>
    </cfRule>
  </conditionalFormatting>
  <conditionalFormatting sqref="N19 N21">
    <cfRule type="expression" dxfId="6" priority="41">
      <formula>OR(NOT($AL$3),NOT($AP$3))</formula>
    </cfRule>
  </conditionalFormatting>
  <conditionalFormatting sqref="O18 O20">
    <cfRule type="expression" dxfId="10" priority="42">
      <formula>OR(NOT($AM$3),NOT($AP$3))</formula>
    </cfRule>
  </conditionalFormatting>
  <conditionalFormatting sqref="O19 O21">
    <cfRule type="expression" dxfId="6" priority="43">
      <formula>OR(NOT($AM$3),NOT($AP$3))</formula>
    </cfRule>
  </conditionalFormatting>
  <conditionalFormatting sqref="V25:V1008">
    <cfRule type="expression" dxfId="10"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0"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0"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0"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59" t="str">
        <f>IFERROR(__xludf.DUMMYFUNCTION("IF(ISBLANK(E2), ""Missing"", IFERROR(IF(FILTER(B6:B9, C6:C9=$E$2)=""Selected"", ""Valid"", FILTER(B6:B9, C6:C9=$E$2)), ""Unknown Method""))"),"Valid")</f>
        <v>Valid</v>
      </c>
      <c r="C2" s="360" t="s">
        <v>46</v>
      </c>
      <c r="D2" s="47"/>
      <c r="E2" s="113" t="s">
        <v>1570</v>
      </c>
      <c r="H2" s="361" t="s">
        <v>1571</v>
      </c>
      <c r="I2" s="47"/>
      <c r="J2" s="47"/>
      <c r="K2" s="47"/>
      <c r="L2" s="47"/>
      <c r="M2" s="47"/>
      <c r="N2" s="49"/>
    </row>
    <row r="3" ht="15.0" customHeight="1"/>
    <row r="4" ht="15.0" customHeight="1">
      <c r="B4" s="362" t="s">
        <v>1572</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63" t="str">
        <f>IF($E$2=C6, IF(B12="Active", "Selected", "Errored"), "Disabled")</f>
        <v>Disabled</v>
      </c>
      <c r="C6" s="364" t="s">
        <v>1573</v>
      </c>
      <c r="D6" s="365" t="s">
        <v>1574</v>
      </c>
      <c r="E6" s="366"/>
      <c r="F6" s="366"/>
      <c r="G6" s="366"/>
      <c r="H6" s="366"/>
      <c r="I6" s="366"/>
      <c r="J6" s="366"/>
      <c r="K6" s="366"/>
      <c r="L6" s="366"/>
      <c r="M6" s="366"/>
      <c r="N6" s="367"/>
    </row>
    <row r="7" ht="52.5" customHeight="1">
      <c r="B7" s="363" t="str">
        <f>IF($E$2=C7, "Selected", "Disabled")</f>
        <v>Disabled</v>
      </c>
      <c r="C7" s="364" t="s">
        <v>1575</v>
      </c>
      <c r="D7" s="368" t="s">
        <v>1576</v>
      </c>
      <c r="E7" s="369"/>
      <c r="F7" s="369"/>
      <c r="G7" s="369"/>
      <c r="H7" s="369"/>
      <c r="I7" s="369"/>
      <c r="J7" s="369"/>
      <c r="K7" s="369"/>
      <c r="L7" s="369"/>
      <c r="M7" s="369"/>
      <c r="N7" s="370"/>
    </row>
    <row r="8" ht="52.5" customHeight="1">
      <c r="B8" s="363" t="str">
        <f>IF($E$2=C8, IF(B17="Active", "Selected", "Errored"), "Disabled")</f>
        <v>Selected</v>
      </c>
      <c r="C8" s="364" t="s">
        <v>1570</v>
      </c>
      <c r="D8" s="365" t="s">
        <v>1577</v>
      </c>
      <c r="E8" s="366"/>
      <c r="F8" s="366"/>
      <c r="G8" s="366"/>
      <c r="H8" s="366"/>
      <c r="I8" s="366"/>
      <c r="J8" s="366"/>
      <c r="K8" s="366"/>
      <c r="L8" s="366"/>
      <c r="M8" s="366"/>
      <c r="N8" s="367"/>
    </row>
    <row r="9" ht="52.5" customHeight="1">
      <c r="B9" s="363" t="str">
        <f>IF($E$2=C9, "Selected", "Disabled")</f>
        <v>Disabled</v>
      </c>
      <c r="C9" s="364" t="s">
        <v>1578</v>
      </c>
      <c r="D9" s="368" t="s">
        <v>1579</v>
      </c>
      <c r="E9" s="369"/>
      <c r="F9" s="369"/>
      <c r="G9" s="369"/>
      <c r="H9" s="369"/>
      <c r="I9" s="369"/>
      <c r="J9" s="369"/>
      <c r="K9" s="369"/>
      <c r="L9" s="369"/>
      <c r="M9" s="369"/>
      <c r="N9" s="370"/>
      <c r="O9" s="371"/>
      <c r="P9" s="371"/>
      <c r="Q9" s="371"/>
      <c r="R9" s="371"/>
      <c r="S9" s="371"/>
      <c r="T9" s="371"/>
    </row>
    <row r="10" ht="22.5" customHeight="1"/>
    <row r="11" ht="22.5" customHeight="1"/>
    <row r="12" ht="15.0" customHeight="1">
      <c r="B12" s="372" t="str">
        <f>IF(E2="Overall-Ratio", IF(B14="Valid", "Active", "Errored"), "Disabled")</f>
        <v>Disabled</v>
      </c>
      <c r="C12" s="373" t="s">
        <v>1580</v>
      </c>
      <c r="D12" s="71"/>
      <c r="E12" s="71"/>
      <c r="F12" s="71"/>
      <c r="G12" s="71"/>
      <c r="H12" s="71"/>
      <c r="I12" s="71"/>
      <c r="J12" s="71"/>
      <c r="K12" s="71"/>
      <c r="L12" s="71"/>
      <c r="M12" s="71"/>
      <c r="N12" s="374"/>
    </row>
    <row r="13" ht="15.0" customHeight="1">
      <c r="B13" s="38"/>
      <c r="C13" s="74"/>
      <c r="D13" s="74"/>
      <c r="E13" s="74"/>
      <c r="F13" s="74"/>
      <c r="G13" s="74"/>
      <c r="H13" s="74"/>
      <c r="I13" s="74"/>
      <c r="J13" s="74"/>
      <c r="K13" s="74"/>
      <c r="L13" s="74"/>
      <c r="M13" s="74"/>
      <c r="N13" s="375"/>
    </row>
    <row r="14" ht="37.5" customHeight="1">
      <c r="B14" s="359" t="str">
        <f>IF($E$2="Overall-Ratio", IF(AND(D14 &gt;= 0%, D14 &lt;= 100%), "Valid", "Invalid percentage"), "Disabled")</f>
        <v>Disabled</v>
      </c>
      <c r="C14" s="376" t="s">
        <v>169</v>
      </c>
      <c r="D14" s="377">
        <v>0.6</v>
      </c>
      <c r="E14" s="47"/>
      <c r="F14" s="47"/>
      <c r="G14" s="47"/>
      <c r="H14" s="47"/>
      <c r="I14" s="47"/>
      <c r="J14" s="49"/>
      <c r="K14" s="378" t="s">
        <v>1581</v>
      </c>
      <c r="L14" s="47"/>
      <c r="M14" s="47"/>
      <c r="N14" s="47"/>
    </row>
    <row r="15" ht="22.5" customHeight="1"/>
    <row r="16" ht="22.5" customHeight="1"/>
    <row r="17" ht="15.0" customHeight="1">
      <c r="B17" s="372" t="str">
        <f>IF(E2="Credibility", IF(AND(B19="Valid", B20="Valid"), "Active", "Errored"), "Disabled")</f>
        <v>Active</v>
      </c>
      <c r="C17" s="373" t="s">
        <v>1582</v>
      </c>
      <c r="D17" s="71"/>
      <c r="E17" s="71"/>
      <c r="F17" s="71"/>
      <c r="G17" s="71"/>
      <c r="H17" s="71"/>
      <c r="I17" s="71"/>
      <c r="J17" s="71"/>
      <c r="K17" s="71"/>
      <c r="L17" s="71"/>
      <c r="M17" s="71"/>
      <c r="N17" s="374"/>
      <c r="O17" s="379"/>
      <c r="P17" s="379"/>
    </row>
    <row r="18" ht="15.0" customHeight="1">
      <c r="B18" s="38"/>
      <c r="C18" s="74"/>
      <c r="D18" s="74"/>
      <c r="E18" s="74"/>
      <c r="F18" s="74"/>
      <c r="G18" s="74"/>
      <c r="H18" s="74"/>
      <c r="I18" s="74"/>
      <c r="J18" s="74"/>
      <c r="K18" s="74"/>
      <c r="L18" s="74"/>
      <c r="M18" s="74"/>
      <c r="N18" s="375"/>
      <c r="O18" s="379"/>
      <c r="P18" s="379"/>
    </row>
    <row r="19" ht="97.5" customHeight="1">
      <c r="B19" s="359" t="str">
        <f>IF(E2="Credibility", IF(ISBLANK(D19), "Missing", "Valid"), "Disabled")</f>
        <v>Valid</v>
      </c>
      <c r="C19" s="376" t="s">
        <v>1583</v>
      </c>
      <c r="D19" s="380">
        <v>0.8</v>
      </c>
      <c r="E19" s="49"/>
      <c r="F19" s="378" t="s">
        <v>1584</v>
      </c>
      <c r="G19" s="47"/>
      <c r="H19" s="47"/>
      <c r="I19" s="49"/>
      <c r="J19" s="381">
        <v>0.0</v>
      </c>
      <c r="K19" s="381">
        <f t="shared" ref="K19:K20" si="1">$D$19*J19+$D$20</f>
        <v>10</v>
      </c>
      <c r="L19" s="382"/>
      <c r="M19" s="381"/>
      <c r="N19" s="381"/>
    </row>
    <row r="20" ht="98.25" customHeight="1">
      <c r="B20" s="359" t="str">
        <f>IF(E2="Credibility", IF(ISBLANK(D20), "Missing", "Valid"), "Disabled")</f>
        <v>Valid</v>
      </c>
      <c r="C20" s="376" t="s">
        <v>1585</v>
      </c>
      <c r="D20" s="383">
        <v>10.0</v>
      </c>
      <c r="E20" s="49"/>
      <c r="F20" s="378" t="s">
        <v>1586</v>
      </c>
      <c r="G20" s="47"/>
      <c r="H20" s="47"/>
      <c r="I20" s="49"/>
      <c r="J20" s="382">
        <v>100.0</v>
      </c>
      <c r="K20" s="381">
        <f t="shared" si="1"/>
        <v>90</v>
      </c>
      <c r="L20" s="382"/>
      <c r="M20" s="382"/>
      <c r="N20" s="38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148</v>
      </c>
      <c r="C2" s="49"/>
      <c r="D2" s="195" t="s">
        <v>149</v>
      </c>
      <c r="E2" s="47"/>
      <c r="F2" s="47"/>
      <c r="G2" s="49"/>
      <c r="I2" s="116" t="s">
        <v>1587</v>
      </c>
      <c r="X2" s="384" t="s">
        <v>1588</v>
      </c>
      <c r="Y2" s="385"/>
      <c r="Z2" s="385"/>
      <c r="AA2" s="386"/>
    </row>
    <row r="3" ht="37.5" customHeight="1">
      <c r="B3" s="387" t="s">
        <v>1589</v>
      </c>
      <c r="C3" s="49"/>
      <c r="D3" s="198" t="s">
        <v>1590</v>
      </c>
      <c r="E3" s="47"/>
      <c r="F3" s="47"/>
      <c r="G3" s="49"/>
      <c r="I3" s="62" t="s">
        <v>1587</v>
      </c>
      <c r="K3" s="63">
        <f>IFERROR(__xludf.DUMMYFUNCTION("IFERROR(QUERY(B10:B1000, ""SELECT COUNT(B) WHERE B&lt;&gt;'Unused' LABEL COUNT(B) ''""), 0)"),0.0)</f>
        <v>0</v>
      </c>
      <c r="X3" s="388" t="str">
        <f>'Source &amp; Post Selection'!E2</f>
        <v>Credibility</v>
      </c>
      <c r="Y3" s="389"/>
      <c r="Z3" s="389"/>
      <c r="AA3" s="390"/>
    </row>
    <row r="4" ht="37.5" customHeight="1">
      <c r="B4" s="391" t="s">
        <v>1591</v>
      </c>
      <c r="C4" s="49"/>
      <c r="D4" s="201" t="s">
        <v>1592</v>
      </c>
      <c r="E4" s="47"/>
      <c r="F4" s="47"/>
      <c r="G4" s="49"/>
      <c r="X4" s="392" t="str">
        <f>General!D10</f>
        <v>Yes</v>
      </c>
      <c r="Y4" s="393"/>
      <c r="Z4" s="393"/>
      <c r="AA4" s="394"/>
    </row>
    <row r="5" ht="27.75" customHeight="1">
      <c r="X5" s="395" t="s">
        <v>1593</v>
      </c>
      <c r="Y5" s="28"/>
      <c r="Z5" s="28"/>
      <c r="AA5" s="27"/>
    </row>
    <row r="6" ht="60.0" customHeight="1">
      <c r="B6" s="396" t="str">
        <f>IF(NOT($X$3="Pre-Defined"), "Unused", IF(AND(D6&lt;&gt;"Yes", D6&lt;&gt;"No"), "Must be 'Yes' or 'No'", "Valid"))</f>
        <v>Unused</v>
      </c>
      <c r="C6" s="397" t="s">
        <v>1594</v>
      </c>
      <c r="D6" s="398" t="s">
        <v>62</v>
      </c>
      <c r="E6" s="399" t="s">
        <v>1595</v>
      </c>
    </row>
    <row r="8" ht="37.5" customHeight="1">
      <c r="B8" s="233" t="str">
        <f>IFERROR(__xludf.DUMMYFUNCTION("IF(NOT($X$3=""Pre-Defined""), ""Unused"", IF(IFERROR(QUERY(B10:B993, ""SELECT B WHERE B&lt;&gt;'Valid' AND B&lt;&gt;'Unused' AND B&lt;&gt;''""), ""Valid"")=""Valid"", ""Valid"", ""Errored""))"),"Unused")</f>
        <v>Unused</v>
      </c>
      <c r="C8" s="216" t="s">
        <v>1589</v>
      </c>
      <c r="D8" s="216" t="s">
        <v>1591</v>
      </c>
      <c r="F8" s="400" t="s">
        <v>1596</v>
      </c>
      <c r="I8" s="140"/>
    </row>
    <row r="9">
      <c r="B9" s="241"/>
      <c r="C9" s="243"/>
      <c r="D9" s="243"/>
      <c r="I9" s="140"/>
    </row>
    <row r="10">
      <c r="B10" s="401"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02" t="s">
        <v>188</v>
      </c>
      <c r="D10" s="403" t="s">
        <v>1225</v>
      </c>
      <c r="I10" s="140"/>
    </row>
    <row r="11">
      <c r="B11" s="401"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04" t="s">
        <v>151</v>
      </c>
      <c r="D11" s="405" t="s">
        <v>1231</v>
      </c>
      <c r="I11" s="140"/>
    </row>
    <row r="12">
      <c r="B12" s="401"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02" t="s">
        <v>191</v>
      </c>
      <c r="D12" s="403" t="s">
        <v>1225</v>
      </c>
      <c r="K12" s="193" t="s">
        <v>1597</v>
      </c>
    </row>
    <row r="13">
      <c r="B13" s="401"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04"/>
      <c r="D13" s="405"/>
    </row>
    <row r="14">
      <c r="B14" s="401"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02"/>
      <c r="D14" s="403"/>
    </row>
    <row r="15">
      <c r="B15" s="401"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04"/>
      <c r="D15" s="405"/>
    </row>
    <row r="16">
      <c r="B16" s="401"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02"/>
      <c r="D16" s="403"/>
    </row>
    <row r="17">
      <c r="B17" s="401"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04"/>
      <c r="D17" s="405"/>
    </row>
    <row r="18">
      <c r="B18" s="401"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02"/>
      <c r="D18" s="403"/>
    </row>
    <row r="19">
      <c r="B19" s="401"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04"/>
      <c r="D19" s="405"/>
    </row>
    <row r="20">
      <c r="B20" s="401"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02"/>
      <c r="D20" s="403"/>
    </row>
    <row r="21">
      <c r="B21" s="401"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04"/>
      <c r="D21" s="405"/>
    </row>
    <row r="22" ht="15.75" customHeight="1">
      <c r="B22" s="401"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02"/>
      <c r="D22" s="403"/>
    </row>
    <row r="23" ht="15.75" customHeight="1">
      <c r="B23" s="401"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04"/>
      <c r="D23" s="405"/>
    </row>
    <row r="24" ht="15.75" customHeight="1">
      <c r="B24" s="401"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02"/>
      <c r="D24" s="403"/>
    </row>
    <row r="25" ht="15.75" customHeight="1">
      <c r="B25" s="401"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04"/>
      <c r="D25" s="405"/>
    </row>
    <row r="26" ht="15.75" customHeight="1">
      <c r="B26" s="401"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02"/>
      <c r="D26" s="403"/>
    </row>
    <row r="27" ht="15.75" customHeight="1">
      <c r="B27" s="401"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04"/>
      <c r="D27" s="405"/>
    </row>
    <row r="28" ht="15.75" customHeight="1">
      <c r="B28" s="401"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02"/>
      <c r="D28" s="403"/>
    </row>
    <row r="29" ht="15.75" customHeight="1">
      <c r="B29" s="401"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04"/>
      <c r="D29" s="405"/>
    </row>
    <row r="30" ht="15.75" customHeight="1">
      <c r="B30" s="401"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02"/>
      <c r="D30" s="403"/>
    </row>
    <row r="31" ht="15.75" customHeight="1">
      <c r="B31" s="401"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04"/>
      <c r="D31" s="405"/>
    </row>
    <row r="32" ht="15.75" customHeight="1">
      <c r="B32" s="401"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02"/>
      <c r="D32" s="403"/>
    </row>
    <row r="33" ht="15.75" customHeight="1">
      <c r="B33" s="401"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04"/>
      <c r="D33" s="405"/>
    </row>
    <row r="34" ht="15.75" customHeight="1">
      <c r="B34" s="401"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02"/>
      <c r="D34" s="403"/>
    </row>
    <row r="35" ht="15.75" customHeight="1">
      <c r="B35" s="401"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04"/>
      <c r="D35" s="405"/>
    </row>
    <row r="36" ht="15.75" customHeight="1">
      <c r="B36" s="401"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02"/>
      <c r="D36" s="403"/>
    </row>
    <row r="37" ht="15.75" customHeight="1">
      <c r="B37" s="401"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04"/>
      <c r="D37" s="405"/>
    </row>
    <row r="38" ht="15.75" customHeight="1">
      <c r="B38" s="401"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02"/>
      <c r="D38" s="403"/>
    </row>
    <row r="39" ht="15.75" customHeight="1">
      <c r="B39" s="401"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04"/>
      <c r="D39" s="405"/>
    </row>
    <row r="40" ht="15.75" customHeight="1">
      <c r="B40" s="401"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02"/>
      <c r="D40" s="403"/>
    </row>
    <row r="41" ht="15.75" customHeight="1">
      <c r="B41" s="401"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04"/>
      <c r="D41" s="405"/>
    </row>
    <row r="42" ht="15.75" customHeight="1">
      <c r="B42" s="401"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02"/>
      <c r="D42" s="403"/>
    </row>
    <row r="43" ht="15.75" customHeight="1">
      <c r="B43" s="401"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04"/>
      <c r="D43" s="405"/>
    </row>
    <row r="44" ht="15.75" customHeight="1">
      <c r="B44" s="401"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02"/>
      <c r="D44" s="403"/>
    </row>
    <row r="45" ht="15.75" customHeight="1">
      <c r="B45" s="401"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04"/>
      <c r="D45" s="405"/>
    </row>
    <row r="46" ht="15.75" customHeight="1">
      <c r="B46" s="401"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02"/>
      <c r="D46" s="403"/>
    </row>
    <row r="47" ht="15.75" customHeight="1">
      <c r="B47" s="401"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04"/>
      <c r="D47" s="405"/>
    </row>
    <row r="48" ht="15.75" customHeight="1">
      <c r="B48" s="401"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02"/>
      <c r="D48" s="403"/>
    </row>
    <row r="49" ht="15.75" customHeight="1">
      <c r="B49" s="401"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04"/>
      <c r="D49" s="405"/>
    </row>
    <row r="50" ht="15.75" customHeight="1">
      <c r="B50" s="401"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02"/>
      <c r="D50" s="403"/>
    </row>
    <row r="51" ht="15.75" customHeight="1">
      <c r="B51" s="401"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04"/>
      <c r="D51" s="405"/>
    </row>
    <row r="52" ht="15.75" customHeight="1">
      <c r="B52" s="401"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02"/>
      <c r="D52" s="403"/>
    </row>
    <row r="53" ht="15.75" customHeight="1">
      <c r="B53" s="401"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04"/>
      <c r="D53" s="405"/>
    </row>
    <row r="54" ht="15.75" customHeight="1">
      <c r="B54" s="401"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02"/>
      <c r="D54" s="403"/>
    </row>
    <row r="55" ht="15.75" customHeight="1">
      <c r="B55" s="401"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04"/>
      <c r="D55" s="405"/>
    </row>
    <row r="56" ht="15.75" customHeight="1">
      <c r="B56" s="401"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02"/>
      <c r="D56" s="403"/>
    </row>
    <row r="57" ht="15.75" customHeight="1">
      <c r="B57" s="401"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04"/>
      <c r="D57" s="405"/>
    </row>
    <row r="58" ht="15.75" customHeight="1">
      <c r="B58" s="401"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02"/>
      <c r="D58" s="403"/>
    </row>
    <row r="59" ht="15.75" customHeight="1">
      <c r="B59" s="401"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04"/>
      <c r="D59" s="405"/>
    </row>
    <row r="60" ht="15.75" customHeight="1">
      <c r="B60" s="401"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02"/>
      <c r="D60" s="403"/>
    </row>
    <row r="61" ht="15.75" customHeight="1">
      <c r="B61" s="401"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04"/>
      <c r="D61" s="405"/>
    </row>
    <row r="62" ht="15.75" customHeight="1">
      <c r="B62" s="401"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02"/>
      <c r="D62" s="403"/>
    </row>
    <row r="63" ht="15.75" customHeight="1">
      <c r="B63" s="401"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04"/>
      <c r="D63" s="405"/>
    </row>
    <row r="64" ht="15.75" customHeight="1">
      <c r="B64" s="401"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02"/>
      <c r="D64" s="403"/>
    </row>
    <row r="65" ht="15.75" customHeight="1">
      <c r="B65" s="401"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04"/>
      <c r="D65" s="405"/>
    </row>
    <row r="66" ht="15.75" customHeight="1">
      <c r="B66" s="401"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02"/>
      <c r="D66" s="403"/>
    </row>
    <row r="67" ht="15.75" customHeight="1">
      <c r="B67" s="401"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04"/>
      <c r="D67" s="405"/>
    </row>
    <row r="68" ht="15.75" customHeight="1">
      <c r="B68" s="401"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02"/>
      <c r="D68" s="403"/>
    </row>
    <row r="69" ht="15.75" customHeight="1">
      <c r="B69" s="401"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04"/>
      <c r="D69" s="405"/>
    </row>
    <row r="70" ht="15.75" customHeight="1">
      <c r="B70" s="401"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02"/>
      <c r="D70" s="403"/>
    </row>
    <row r="71" ht="15.75" customHeight="1">
      <c r="B71" s="401"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04"/>
      <c r="D71" s="405"/>
    </row>
    <row r="72" ht="15.75" customHeight="1">
      <c r="B72" s="401"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02"/>
      <c r="D72" s="403"/>
    </row>
    <row r="73" ht="15.75" customHeight="1">
      <c r="B73" s="401"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04"/>
      <c r="D73" s="405"/>
    </row>
    <row r="74" ht="15.75" customHeight="1">
      <c r="B74" s="401"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02"/>
      <c r="D74" s="403"/>
    </row>
    <row r="75" ht="15.75" customHeight="1">
      <c r="B75" s="401"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04"/>
      <c r="D75" s="405"/>
    </row>
    <row r="76" ht="15.75" customHeight="1">
      <c r="B76" s="401"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02"/>
      <c r="D76" s="403"/>
    </row>
    <row r="77" ht="15.75" customHeight="1">
      <c r="B77" s="401"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04"/>
      <c r="D77" s="405"/>
    </row>
    <row r="78" ht="15.75" customHeight="1">
      <c r="B78" s="401"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02"/>
      <c r="D78" s="403"/>
    </row>
    <row r="79" ht="15.75" customHeight="1">
      <c r="B79" s="401"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04"/>
      <c r="D79" s="405"/>
    </row>
    <row r="80" ht="15.75" customHeight="1">
      <c r="B80" s="401"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02"/>
      <c r="D80" s="403"/>
    </row>
    <row r="81" ht="15.75" customHeight="1">
      <c r="B81" s="401"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04"/>
      <c r="D81" s="405"/>
    </row>
    <row r="82" ht="15.75" customHeight="1">
      <c r="B82" s="401"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02"/>
      <c r="D82" s="403"/>
    </row>
    <row r="83" ht="15.75" customHeight="1">
      <c r="B83" s="401"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04"/>
      <c r="D83" s="405"/>
    </row>
    <row r="84" ht="15.75" customHeight="1">
      <c r="B84" s="401"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02"/>
      <c r="D84" s="403"/>
    </row>
    <row r="85" ht="15.75" customHeight="1">
      <c r="B85" s="401"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04"/>
      <c r="D85" s="405"/>
    </row>
    <row r="86" ht="15.75" customHeight="1">
      <c r="B86" s="401"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02"/>
      <c r="D86" s="403"/>
    </row>
    <row r="87" ht="15.75" customHeight="1">
      <c r="B87" s="401"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04"/>
      <c r="D87" s="405"/>
    </row>
    <row r="88" ht="15.75" customHeight="1">
      <c r="B88" s="401"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02"/>
      <c r="D88" s="403"/>
    </row>
    <row r="89" ht="15.75" customHeight="1">
      <c r="B89" s="401"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04"/>
      <c r="D89" s="405"/>
    </row>
    <row r="90" ht="15.75" customHeight="1">
      <c r="B90" s="401"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02"/>
      <c r="D90" s="403"/>
    </row>
    <row r="91" ht="15.75" customHeight="1">
      <c r="B91" s="401"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04"/>
      <c r="D91" s="405"/>
    </row>
    <row r="92" ht="15.75" customHeight="1">
      <c r="B92" s="401"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02"/>
      <c r="D92" s="403"/>
    </row>
    <row r="93" ht="15.75" customHeight="1">
      <c r="B93" s="401"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04"/>
      <c r="D93" s="405"/>
    </row>
    <row r="94" ht="15.75" customHeight="1">
      <c r="B94" s="401"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02"/>
      <c r="D94" s="403"/>
    </row>
    <row r="95" ht="15.75" customHeight="1">
      <c r="B95" s="401"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04"/>
      <c r="D95" s="405"/>
    </row>
    <row r="96" ht="15.75" customHeight="1">
      <c r="B96" s="401"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02"/>
      <c r="D96" s="403"/>
    </row>
    <row r="97" ht="15.75" customHeight="1">
      <c r="B97" s="401"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04"/>
      <c r="D97" s="405"/>
    </row>
    <row r="98" ht="15.75" customHeight="1">
      <c r="B98" s="401"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02"/>
      <c r="D98" s="403"/>
    </row>
    <row r="99" ht="15.75" customHeight="1">
      <c r="B99" s="401"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04"/>
      <c r="D99" s="405"/>
    </row>
    <row r="100" ht="15.75" customHeight="1">
      <c r="B100" s="401"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02"/>
      <c r="D100" s="403"/>
    </row>
    <row r="101" ht="15.75" customHeight="1">
      <c r="B101" s="401"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04"/>
      <c r="D101" s="405"/>
    </row>
    <row r="102" ht="15.75" customHeight="1">
      <c r="B102" s="401"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02"/>
      <c r="D102" s="403"/>
    </row>
    <row r="103" ht="15.75" customHeight="1">
      <c r="B103" s="401"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04"/>
      <c r="D103" s="405"/>
    </row>
    <row r="104" ht="15.75" customHeight="1">
      <c r="B104" s="401"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02"/>
      <c r="D104" s="403"/>
    </row>
    <row r="105" ht="15.75" customHeight="1">
      <c r="B105" s="401"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04"/>
      <c r="D105" s="405"/>
    </row>
    <row r="106" ht="15.75" customHeight="1">
      <c r="B106" s="401"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02"/>
      <c r="D106" s="403"/>
    </row>
    <row r="107" ht="15.75" customHeight="1">
      <c r="B107" s="401"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04"/>
      <c r="D107" s="405"/>
    </row>
    <row r="108" ht="15.75" customHeight="1">
      <c r="B108" s="401"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02"/>
      <c r="D108" s="403"/>
    </row>
    <row r="109" ht="15.75" customHeight="1">
      <c r="B109" s="401"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04"/>
      <c r="D109" s="405"/>
    </row>
    <row r="110" ht="15.75" customHeight="1">
      <c r="B110" s="401"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02"/>
      <c r="D110" s="403"/>
    </row>
    <row r="111" ht="15.75" customHeight="1">
      <c r="B111" s="401"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04"/>
      <c r="D111" s="405"/>
    </row>
    <row r="112" ht="15.75" customHeight="1">
      <c r="B112" s="401"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02"/>
      <c r="D112" s="403"/>
    </row>
    <row r="113" ht="15.75" customHeight="1">
      <c r="B113" s="401"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04"/>
      <c r="D113" s="405"/>
    </row>
    <row r="114" ht="15.75" customHeight="1">
      <c r="B114" s="401"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02"/>
      <c r="D114" s="403"/>
    </row>
    <row r="115" ht="15.75" customHeight="1">
      <c r="B115" s="401"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04"/>
      <c r="D115" s="405"/>
    </row>
    <row r="116" ht="15.75" customHeight="1">
      <c r="B116" s="401"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02"/>
      <c r="D116" s="403"/>
    </row>
    <row r="117" ht="15.75" customHeight="1">
      <c r="B117" s="401"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04"/>
      <c r="D117" s="405"/>
    </row>
    <row r="118" ht="15.75" customHeight="1">
      <c r="B118" s="401"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02"/>
      <c r="D118" s="403"/>
    </row>
    <row r="119" ht="15.75" customHeight="1">
      <c r="B119" s="401"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04"/>
      <c r="D119" s="405"/>
    </row>
    <row r="120" ht="15.75" customHeight="1">
      <c r="B120" s="401"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02"/>
      <c r="D120" s="403"/>
    </row>
    <row r="121" ht="15.75" customHeight="1">
      <c r="B121" s="401"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04"/>
      <c r="D121" s="405"/>
    </row>
    <row r="122" ht="15.75" customHeight="1">
      <c r="B122" s="401"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02"/>
      <c r="D122" s="403"/>
    </row>
    <row r="123" ht="15.75" customHeight="1">
      <c r="B123" s="401"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04"/>
      <c r="D123" s="405"/>
    </row>
    <row r="124" ht="15.75" customHeight="1">
      <c r="B124" s="401"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02"/>
      <c r="D124" s="403"/>
    </row>
    <row r="125" ht="15.75" customHeight="1">
      <c r="B125" s="401"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04"/>
      <c r="D125" s="405"/>
    </row>
    <row r="126" ht="15.75" customHeight="1">
      <c r="B126" s="401"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02"/>
      <c r="D126" s="403"/>
    </row>
    <row r="127" ht="15.75" customHeight="1">
      <c r="B127" s="401"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04"/>
      <c r="D127" s="405"/>
    </row>
    <row r="128" ht="15.75" customHeight="1">
      <c r="B128" s="401"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02"/>
      <c r="D128" s="403"/>
    </row>
    <row r="129" ht="15.75" customHeight="1">
      <c r="B129" s="401"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04"/>
      <c r="D129" s="405"/>
    </row>
    <row r="130" ht="15.75" customHeight="1">
      <c r="B130" s="401"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02"/>
      <c r="D130" s="403"/>
    </row>
    <row r="131" ht="15.75" customHeight="1">
      <c r="B131" s="401"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04"/>
      <c r="D131" s="405"/>
    </row>
    <row r="132" ht="15.75" customHeight="1">
      <c r="B132" s="401"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02"/>
      <c r="D132" s="403"/>
    </row>
    <row r="133" ht="15.75" customHeight="1">
      <c r="B133" s="401"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04"/>
      <c r="D133" s="405"/>
    </row>
    <row r="134" ht="15.75" customHeight="1">
      <c r="B134" s="401"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02"/>
      <c r="D134" s="403"/>
    </row>
    <row r="135" ht="15.75" customHeight="1">
      <c r="B135" s="401"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04"/>
      <c r="D135" s="405"/>
    </row>
    <row r="136" ht="15.75" customHeight="1">
      <c r="B136" s="401"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02"/>
      <c r="D136" s="403"/>
    </row>
    <row r="137" ht="15.75" customHeight="1">
      <c r="B137" s="401"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04"/>
      <c r="D137" s="405"/>
    </row>
    <row r="138" ht="15.75" customHeight="1">
      <c r="B138" s="401"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02"/>
      <c r="D138" s="403"/>
    </row>
    <row r="139" ht="15.75" customHeight="1">
      <c r="B139" s="401"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04"/>
      <c r="D139" s="405"/>
    </row>
    <row r="140" ht="15.75" customHeight="1">
      <c r="B140" s="401"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02"/>
      <c r="D140" s="403"/>
    </row>
    <row r="141" ht="15.75" customHeight="1">
      <c r="B141" s="401"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04"/>
      <c r="D141" s="405"/>
    </row>
    <row r="142" ht="15.75" customHeight="1">
      <c r="B142" s="401"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02"/>
      <c r="D142" s="403"/>
    </row>
    <row r="143" ht="15.75" customHeight="1">
      <c r="B143" s="401"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04"/>
      <c r="D143" s="405"/>
    </row>
    <row r="144" ht="15.75" customHeight="1">
      <c r="B144" s="401"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02"/>
      <c r="D144" s="403"/>
    </row>
    <row r="145" ht="15.75" customHeight="1">
      <c r="B145" s="401"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04"/>
      <c r="D145" s="405"/>
    </row>
    <row r="146" ht="15.75" customHeight="1">
      <c r="B146" s="401"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02"/>
      <c r="D146" s="403"/>
    </row>
    <row r="147" ht="15.75" customHeight="1">
      <c r="B147" s="401"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04"/>
      <c r="D147" s="405"/>
    </row>
    <row r="148" ht="15.75" customHeight="1">
      <c r="B148" s="401"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02"/>
      <c r="D148" s="403"/>
    </row>
    <row r="149" ht="15.75" customHeight="1">
      <c r="B149" s="401"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04"/>
      <c r="D149" s="405"/>
    </row>
    <row r="150" ht="15.75" customHeight="1">
      <c r="B150" s="401"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02"/>
      <c r="D150" s="403"/>
    </row>
    <row r="151" ht="15.75" customHeight="1">
      <c r="B151" s="401"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04"/>
      <c r="D151" s="405"/>
    </row>
    <row r="152" ht="15.75" customHeight="1">
      <c r="B152" s="401"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02"/>
      <c r="D152" s="403"/>
    </row>
    <row r="153" ht="15.75" customHeight="1">
      <c r="B153" s="401"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04"/>
      <c r="D153" s="405"/>
    </row>
    <row r="154" ht="15.75" customHeight="1">
      <c r="B154" s="401"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02"/>
      <c r="D154" s="403"/>
    </row>
    <row r="155" ht="15.75" customHeight="1">
      <c r="B155" s="401"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04"/>
      <c r="D155" s="405"/>
    </row>
    <row r="156" ht="15.75" customHeight="1">
      <c r="B156" s="401"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02"/>
      <c r="D156" s="403"/>
    </row>
    <row r="157" ht="15.75" customHeight="1">
      <c r="B157" s="401"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04"/>
      <c r="D157" s="405"/>
    </row>
    <row r="158" ht="15.75" customHeight="1">
      <c r="B158" s="401"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02"/>
      <c r="D158" s="403"/>
    </row>
    <row r="159" ht="15.75" customHeight="1">
      <c r="B159" s="401"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04"/>
      <c r="D159" s="405"/>
    </row>
    <row r="160" ht="15.75" customHeight="1">
      <c r="B160" s="401"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02"/>
      <c r="D160" s="403"/>
    </row>
    <row r="161" ht="15.75" customHeight="1">
      <c r="B161" s="401"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04"/>
      <c r="D161" s="405"/>
    </row>
    <row r="162" ht="15.75" customHeight="1">
      <c r="B162" s="401"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02"/>
      <c r="D162" s="403"/>
    </row>
    <row r="163" ht="15.75" customHeight="1">
      <c r="B163" s="401"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04"/>
      <c r="D163" s="405"/>
    </row>
    <row r="164" ht="15.75" customHeight="1">
      <c r="B164" s="401"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02"/>
      <c r="D164" s="403"/>
    </row>
    <row r="165" ht="15.75" customHeight="1">
      <c r="B165" s="401"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04"/>
      <c r="D165" s="405"/>
    </row>
    <row r="166" ht="15.75" customHeight="1">
      <c r="B166" s="401"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02"/>
      <c r="D166" s="403"/>
    </row>
    <row r="167" ht="15.75" customHeight="1">
      <c r="B167" s="401"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04"/>
      <c r="D167" s="405"/>
    </row>
    <row r="168" ht="15.75" customHeight="1">
      <c r="B168" s="401"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02"/>
      <c r="D168" s="403"/>
    </row>
    <row r="169" ht="15.75" customHeight="1">
      <c r="B169" s="401"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04"/>
      <c r="D169" s="405"/>
    </row>
    <row r="170" ht="15.75" customHeight="1">
      <c r="B170" s="401"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02"/>
      <c r="D170" s="403"/>
    </row>
    <row r="171" ht="15.75" customHeight="1">
      <c r="B171" s="401"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04"/>
      <c r="D171" s="405"/>
    </row>
    <row r="172" ht="15.75" customHeight="1">
      <c r="B172" s="401"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02"/>
      <c r="D172" s="403"/>
    </row>
    <row r="173" ht="15.75" customHeight="1">
      <c r="B173" s="401"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04"/>
      <c r="D173" s="405"/>
    </row>
    <row r="174" ht="15.75" customHeight="1">
      <c r="B174" s="401"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02"/>
      <c r="D174" s="403"/>
    </row>
    <row r="175" ht="15.75" customHeight="1">
      <c r="B175" s="401"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04"/>
      <c r="D175" s="405"/>
    </row>
    <row r="176" ht="15.75" customHeight="1">
      <c r="B176" s="401"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02"/>
      <c r="D176" s="403"/>
    </row>
    <row r="177" ht="15.75" customHeight="1">
      <c r="B177" s="401"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04"/>
      <c r="D177" s="405"/>
    </row>
    <row r="178" ht="15.75" customHeight="1">
      <c r="B178" s="401"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02"/>
      <c r="D178" s="403"/>
    </row>
    <row r="179" ht="15.75" customHeight="1">
      <c r="B179" s="401"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04"/>
      <c r="D179" s="405"/>
    </row>
    <row r="180" ht="15.75" customHeight="1">
      <c r="B180" s="401"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02"/>
      <c r="D180" s="403"/>
    </row>
    <row r="181" ht="15.75" customHeight="1">
      <c r="B181" s="401"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04"/>
      <c r="D181" s="405"/>
    </row>
    <row r="182" ht="15.75" customHeight="1">
      <c r="B182" s="401"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02"/>
      <c r="D182" s="403"/>
    </row>
    <row r="183" ht="15.75" customHeight="1">
      <c r="B183" s="401"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04"/>
      <c r="D183" s="405"/>
    </row>
    <row r="184" ht="15.75" customHeight="1">
      <c r="B184" s="401"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02"/>
      <c r="D184" s="403"/>
    </row>
    <row r="185" ht="15.75" customHeight="1">
      <c r="B185" s="401"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04"/>
      <c r="D185" s="405"/>
    </row>
    <row r="186" ht="15.75" customHeight="1">
      <c r="B186" s="401"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02"/>
      <c r="D186" s="403"/>
    </row>
    <row r="187" ht="15.75" customHeight="1">
      <c r="B187" s="401"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04"/>
      <c r="D187" s="405"/>
    </row>
    <row r="188" ht="15.75" customHeight="1">
      <c r="B188" s="401"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02"/>
      <c r="D188" s="403"/>
    </row>
    <row r="189" ht="15.75" customHeight="1">
      <c r="B189" s="401"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04"/>
      <c r="D189" s="405"/>
    </row>
    <row r="190" ht="15.75" customHeight="1">
      <c r="B190" s="401"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02"/>
      <c r="D190" s="403"/>
    </row>
    <row r="191" ht="15.75" customHeight="1">
      <c r="B191" s="401"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04"/>
      <c r="D191" s="405"/>
    </row>
    <row r="192" ht="15.75" customHeight="1">
      <c r="B192" s="401"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02"/>
      <c r="D192" s="403"/>
    </row>
    <row r="193" ht="15.75" customHeight="1">
      <c r="B193" s="401"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04"/>
      <c r="D193" s="405"/>
    </row>
    <row r="194" ht="15.75" customHeight="1">
      <c r="B194" s="401"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02"/>
      <c r="D194" s="403"/>
    </row>
    <row r="195" ht="15.75" customHeight="1">
      <c r="B195" s="401"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04"/>
      <c r="D195" s="405"/>
    </row>
    <row r="196" ht="15.75" customHeight="1">
      <c r="B196" s="401"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02"/>
      <c r="D196" s="403"/>
    </row>
    <row r="197" ht="15.75" customHeight="1">
      <c r="B197" s="401"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04"/>
      <c r="D197" s="405"/>
    </row>
    <row r="198" ht="15.75" customHeight="1">
      <c r="B198" s="401"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02"/>
      <c r="D198" s="403"/>
    </row>
    <row r="199" ht="15.75" customHeight="1">
      <c r="B199" s="401"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04"/>
      <c r="D199" s="405"/>
    </row>
    <row r="200" ht="15.75" customHeight="1">
      <c r="B200" s="401"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02"/>
      <c r="D200" s="403"/>
    </row>
    <row r="201" ht="15.75" customHeight="1">
      <c r="B201" s="401"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04"/>
      <c r="D201" s="405"/>
    </row>
    <row r="202" ht="15.75" customHeight="1">
      <c r="B202" s="401"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02"/>
      <c r="D202" s="403"/>
    </row>
    <row r="203" ht="15.75" customHeight="1">
      <c r="B203" s="401"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04"/>
      <c r="D203" s="405"/>
    </row>
    <row r="204" ht="15.75" customHeight="1">
      <c r="B204" s="401"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02"/>
      <c r="D204" s="403"/>
    </row>
    <row r="205" ht="15.75" customHeight="1">
      <c r="B205" s="401"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04"/>
      <c r="D205" s="405"/>
    </row>
    <row r="206" ht="15.75" customHeight="1">
      <c r="B206" s="401"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02"/>
      <c r="D206" s="403"/>
    </row>
    <row r="207" ht="15.75" customHeight="1">
      <c r="B207" s="401"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04"/>
      <c r="D207" s="405"/>
    </row>
    <row r="208" ht="15.75" customHeight="1">
      <c r="B208" s="401"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02"/>
      <c r="D208" s="403"/>
    </row>
    <row r="209" ht="15.75" customHeight="1">
      <c r="B209" s="401"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04"/>
      <c r="D209" s="405"/>
    </row>
    <row r="210" ht="15.75" customHeight="1">
      <c r="B210" s="401"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02"/>
      <c r="D210" s="403"/>
    </row>
    <row r="211" ht="15.75" customHeight="1">
      <c r="B211" s="401"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04"/>
      <c r="D211" s="405"/>
    </row>
    <row r="212" ht="15.75" customHeight="1">
      <c r="B212" s="401"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02"/>
      <c r="D212" s="403"/>
    </row>
    <row r="213" ht="15.75" customHeight="1">
      <c r="B213" s="401"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04"/>
      <c r="D213" s="405"/>
    </row>
    <row r="214" ht="15.75" customHeight="1">
      <c r="B214" s="401"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02"/>
      <c r="D214" s="403"/>
    </row>
    <row r="215" ht="15.75" customHeight="1">
      <c r="B215" s="401"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04"/>
      <c r="D215" s="405"/>
    </row>
    <row r="216" ht="15.75" customHeight="1">
      <c r="B216" s="401"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02"/>
      <c r="D216" s="403"/>
    </row>
    <row r="217" ht="15.75" customHeight="1">
      <c r="B217" s="401"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04"/>
      <c r="D217" s="405"/>
    </row>
    <row r="218" ht="15.75" customHeight="1">
      <c r="B218" s="401"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02"/>
      <c r="D218" s="403"/>
    </row>
    <row r="219" ht="15.75" customHeight="1">
      <c r="B219" s="401"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04"/>
      <c r="D219" s="405"/>
    </row>
    <row r="220" ht="15.75" customHeight="1">
      <c r="B220" s="401"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02"/>
      <c r="D220" s="403"/>
    </row>
    <row r="221" ht="15.75" customHeight="1">
      <c r="B221" s="401"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04"/>
      <c r="D221" s="405"/>
    </row>
    <row r="222" ht="15.75" customHeight="1">
      <c r="B222" s="401"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02"/>
      <c r="D222" s="403"/>
    </row>
    <row r="223" ht="15.75" customHeight="1">
      <c r="B223" s="401"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04"/>
      <c r="D223" s="405"/>
    </row>
    <row r="224" ht="15.75" customHeight="1">
      <c r="B224" s="401"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02"/>
      <c r="D224" s="403"/>
    </row>
    <row r="225" ht="15.75" customHeight="1">
      <c r="B225" s="401"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04"/>
      <c r="D225" s="405"/>
    </row>
    <row r="226" ht="15.75" customHeight="1">
      <c r="B226" s="401"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02"/>
      <c r="D226" s="403"/>
    </row>
    <row r="227" ht="15.75" customHeight="1">
      <c r="B227" s="401"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04"/>
      <c r="D227" s="405"/>
    </row>
    <row r="228" ht="15.75" customHeight="1">
      <c r="B228" s="401"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02"/>
      <c r="D228" s="403"/>
    </row>
    <row r="229" ht="15.75" customHeight="1">
      <c r="B229" s="401"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04"/>
      <c r="D229" s="405"/>
    </row>
    <row r="230" ht="15.75" customHeight="1">
      <c r="B230" s="401"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02"/>
      <c r="D230" s="403"/>
    </row>
    <row r="231" ht="15.75" customHeight="1">
      <c r="B231" s="401"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04"/>
      <c r="D231" s="405"/>
    </row>
    <row r="232" ht="15.75" customHeight="1">
      <c r="B232" s="401"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02"/>
      <c r="D232" s="403"/>
    </row>
    <row r="233" ht="15.75" customHeight="1">
      <c r="B233" s="401"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04"/>
      <c r="D233" s="405"/>
    </row>
    <row r="234" ht="15.75" customHeight="1">
      <c r="B234" s="401"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02"/>
      <c r="D234" s="403"/>
    </row>
    <row r="235" ht="15.75" customHeight="1">
      <c r="B235" s="401"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04"/>
      <c r="D235" s="405"/>
    </row>
    <row r="236" ht="15.75" customHeight="1">
      <c r="B236" s="401"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02"/>
      <c r="D236" s="403"/>
    </row>
    <row r="237" ht="15.75" customHeight="1">
      <c r="B237" s="401"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04"/>
      <c r="D237" s="405"/>
    </row>
    <row r="238" ht="15.75" customHeight="1">
      <c r="B238" s="401"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02"/>
      <c r="D238" s="403"/>
    </row>
    <row r="239" ht="15.75" customHeight="1">
      <c r="B239" s="401"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04"/>
      <c r="D239" s="405"/>
    </row>
    <row r="240" ht="15.75" customHeight="1">
      <c r="B240" s="401"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02"/>
      <c r="D240" s="403"/>
    </row>
    <row r="241" ht="15.75" customHeight="1">
      <c r="B241" s="401"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04"/>
      <c r="D241" s="405"/>
    </row>
    <row r="242" ht="15.75" customHeight="1">
      <c r="B242" s="401"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02"/>
      <c r="D242" s="403"/>
    </row>
    <row r="243" ht="15.75" customHeight="1">
      <c r="B243" s="401"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04"/>
      <c r="D243" s="405"/>
    </row>
    <row r="244" ht="15.75" customHeight="1">
      <c r="B244" s="401"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02"/>
      <c r="D244" s="403"/>
    </row>
    <row r="245" ht="15.75" customHeight="1">
      <c r="B245" s="401"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04"/>
      <c r="D245" s="405"/>
    </row>
    <row r="246" ht="15.75" customHeight="1">
      <c r="B246" s="401"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02"/>
      <c r="D246" s="403"/>
    </row>
    <row r="247" ht="15.75" customHeight="1">
      <c r="B247" s="401"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04"/>
      <c r="D247" s="405"/>
    </row>
    <row r="248" ht="15.75" customHeight="1">
      <c r="B248" s="401"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02"/>
      <c r="D248" s="403"/>
    </row>
    <row r="249" ht="15.75" customHeight="1">
      <c r="B249" s="401"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04"/>
      <c r="D249" s="405"/>
    </row>
    <row r="250" ht="15.75" customHeight="1">
      <c r="B250" s="401"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02"/>
      <c r="D250" s="403"/>
    </row>
    <row r="251" ht="15.75" customHeight="1">
      <c r="B251" s="401"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04"/>
      <c r="D251" s="405"/>
    </row>
    <row r="252" ht="15.75" customHeight="1">
      <c r="B252" s="401"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02"/>
      <c r="D252" s="403"/>
    </row>
    <row r="253" ht="15.75" customHeight="1">
      <c r="B253" s="401"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04"/>
      <c r="D253" s="405"/>
    </row>
    <row r="254" ht="15.75" customHeight="1">
      <c r="B254" s="401"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02"/>
      <c r="D254" s="403"/>
    </row>
    <row r="255" ht="15.75" customHeight="1">
      <c r="B255" s="401"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04"/>
      <c r="D255" s="405"/>
    </row>
    <row r="256" ht="15.75" customHeight="1">
      <c r="B256" s="401"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02"/>
      <c r="D256" s="403"/>
    </row>
    <row r="257" ht="15.75" customHeight="1">
      <c r="B257" s="401"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04"/>
      <c r="D257" s="405"/>
    </row>
    <row r="258" ht="15.75" customHeight="1">
      <c r="B258" s="401"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02"/>
      <c r="D258" s="403"/>
    </row>
    <row r="259" ht="15.75" customHeight="1">
      <c r="B259" s="401"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04"/>
      <c r="D259" s="405"/>
    </row>
    <row r="260" ht="15.75" customHeight="1">
      <c r="B260" s="401"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02"/>
      <c r="D260" s="403"/>
    </row>
    <row r="261" ht="15.75" customHeight="1">
      <c r="B261" s="401"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04"/>
      <c r="D261" s="405"/>
    </row>
    <row r="262" ht="15.75" customHeight="1">
      <c r="B262" s="401"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02"/>
      <c r="D262" s="403"/>
    </row>
    <row r="263" ht="15.75" customHeight="1">
      <c r="B263" s="401"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04"/>
      <c r="D263" s="405"/>
    </row>
    <row r="264" ht="15.75" customHeight="1">
      <c r="B264" s="401"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02"/>
      <c r="D264" s="403"/>
    </row>
    <row r="265" ht="15.75" customHeight="1">
      <c r="B265" s="401"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04"/>
      <c r="D265" s="405"/>
    </row>
    <row r="266" ht="15.75" customHeight="1">
      <c r="B266" s="401"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02"/>
      <c r="D266" s="403"/>
    </row>
    <row r="267" ht="15.75" customHeight="1">
      <c r="B267" s="401"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04"/>
      <c r="D267" s="405"/>
    </row>
    <row r="268" ht="15.75" customHeight="1">
      <c r="B268" s="401"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02"/>
      <c r="D268" s="403"/>
    </row>
    <row r="269" ht="15.75" customHeight="1">
      <c r="B269" s="401"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04"/>
      <c r="D269" s="405"/>
    </row>
    <row r="270" ht="15.75" customHeight="1">
      <c r="B270" s="401"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02"/>
      <c r="D270" s="403"/>
    </row>
    <row r="271" ht="15.75" customHeight="1">
      <c r="B271" s="401"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04"/>
      <c r="D271" s="405"/>
    </row>
    <row r="272" ht="15.75" customHeight="1">
      <c r="B272" s="401"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02"/>
      <c r="D272" s="403"/>
    </row>
    <row r="273" ht="15.75" customHeight="1">
      <c r="B273" s="401"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04"/>
      <c r="D273" s="405"/>
    </row>
    <row r="274" ht="15.75" customHeight="1">
      <c r="B274" s="401"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02"/>
      <c r="D274" s="403"/>
    </row>
    <row r="275" ht="15.75" customHeight="1">
      <c r="B275" s="401"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04"/>
      <c r="D275" s="405"/>
    </row>
    <row r="276" ht="15.75" customHeight="1">
      <c r="B276" s="401"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02"/>
      <c r="D276" s="403"/>
    </row>
    <row r="277" ht="15.75" customHeight="1">
      <c r="B277" s="401"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04"/>
      <c r="D277" s="405"/>
    </row>
    <row r="278" ht="15.75" customHeight="1">
      <c r="B278" s="401"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02"/>
      <c r="D278" s="403"/>
    </row>
    <row r="279" ht="15.75" customHeight="1">
      <c r="B279" s="401"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04"/>
      <c r="D279" s="405"/>
    </row>
    <row r="280" ht="15.75" customHeight="1">
      <c r="B280" s="401"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02"/>
      <c r="D280" s="403"/>
    </row>
    <row r="281" ht="15.75" customHeight="1">
      <c r="B281" s="401"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04"/>
      <c r="D281" s="405"/>
    </row>
    <row r="282" ht="15.75" customHeight="1">
      <c r="B282" s="401"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02"/>
      <c r="D282" s="403"/>
    </row>
    <row r="283" ht="15.75" customHeight="1">
      <c r="B283" s="401"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04"/>
      <c r="D283" s="405"/>
    </row>
    <row r="284" ht="15.75" customHeight="1">
      <c r="B284" s="401"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02"/>
      <c r="D284" s="403"/>
    </row>
    <row r="285" ht="15.75" customHeight="1">
      <c r="B285" s="401"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04"/>
      <c r="D285" s="405"/>
    </row>
    <row r="286" ht="15.75" customHeight="1">
      <c r="B286" s="401"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02"/>
      <c r="D286" s="403"/>
    </row>
    <row r="287" ht="15.75" customHeight="1">
      <c r="B287" s="401"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04"/>
      <c r="D287" s="405"/>
    </row>
    <row r="288" ht="15.75" customHeight="1">
      <c r="B288" s="401"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02"/>
      <c r="D288" s="403"/>
    </row>
    <row r="289" ht="15.75" customHeight="1">
      <c r="B289" s="401"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04"/>
      <c r="D289" s="405"/>
    </row>
    <row r="290" ht="15.75" customHeight="1">
      <c r="B290" s="401"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02"/>
      <c r="D290" s="403"/>
    </row>
    <row r="291" ht="15.75" customHeight="1">
      <c r="B291" s="401"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04"/>
      <c r="D291" s="405"/>
    </row>
    <row r="292" ht="15.75" customHeight="1">
      <c r="B292" s="401"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02"/>
      <c r="D292" s="403"/>
    </row>
    <row r="293" ht="15.75" customHeight="1">
      <c r="B293" s="401"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04"/>
      <c r="D293" s="405"/>
    </row>
    <row r="294" ht="15.75" customHeight="1">
      <c r="B294" s="401"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02"/>
      <c r="D294" s="403"/>
    </row>
    <row r="295" ht="15.75" customHeight="1">
      <c r="B295" s="401"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04"/>
      <c r="D295" s="405"/>
    </row>
    <row r="296" ht="15.75" customHeight="1">
      <c r="B296" s="401"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02"/>
      <c r="D296" s="403"/>
    </row>
    <row r="297" ht="15.75" customHeight="1">
      <c r="B297" s="401"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04"/>
      <c r="D297" s="405"/>
    </row>
    <row r="298" ht="15.75" customHeight="1">
      <c r="B298" s="401"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02"/>
      <c r="D298" s="403"/>
    </row>
    <row r="299" ht="15.75" customHeight="1">
      <c r="B299" s="401"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04"/>
      <c r="D299" s="405"/>
    </row>
    <row r="300" ht="15.75" customHeight="1">
      <c r="B300" s="401"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02"/>
      <c r="D300" s="403"/>
    </row>
    <row r="301" ht="15.75" customHeight="1">
      <c r="B301" s="401"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04"/>
      <c r="D301" s="405"/>
    </row>
    <row r="302" ht="15.75" customHeight="1">
      <c r="B302" s="401"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02"/>
      <c r="D302" s="403"/>
    </row>
    <row r="303" ht="15.75" customHeight="1">
      <c r="B303" s="401"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04"/>
      <c r="D303" s="405"/>
    </row>
    <row r="304" ht="15.75" customHeight="1">
      <c r="B304" s="401"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02"/>
      <c r="D304" s="403"/>
    </row>
    <row r="305" ht="15.75" customHeight="1">
      <c r="B305" s="401"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04"/>
      <c r="D305" s="405"/>
    </row>
    <row r="306" ht="15.75" customHeight="1">
      <c r="B306" s="401"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02"/>
      <c r="D306" s="403"/>
    </row>
    <row r="307" ht="15.75" customHeight="1">
      <c r="B307" s="401"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04"/>
      <c r="D307" s="405"/>
    </row>
    <row r="308" ht="15.75" customHeight="1">
      <c r="B308" s="401"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02"/>
      <c r="D308" s="403"/>
    </row>
    <row r="309" ht="15.75" customHeight="1">
      <c r="B309" s="401"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04"/>
      <c r="D309" s="405"/>
    </row>
    <row r="310" ht="15.75" customHeight="1">
      <c r="B310" s="401"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02"/>
      <c r="D310" s="403"/>
    </row>
    <row r="311" ht="15.75" customHeight="1">
      <c r="B311" s="401"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04"/>
      <c r="D311" s="405"/>
    </row>
    <row r="312" ht="15.75" customHeight="1">
      <c r="B312" s="401"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02"/>
      <c r="D312" s="403"/>
    </row>
    <row r="313" ht="15.75" customHeight="1">
      <c r="B313" s="401"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04"/>
      <c r="D313" s="405"/>
    </row>
    <row r="314" ht="15.75" customHeight="1">
      <c r="B314" s="401"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02"/>
      <c r="D314" s="403"/>
    </row>
    <row r="315" ht="15.75" customHeight="1">
      <c r="B315" s="401"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04"/>
      <c r="D315" s="405"/>
    </row>
    <row r="316" ht="15.75" customHeight="1">
      <c r="B316" s="401"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02"/>
      <c r="D316" s="403"/>
    </row>
    <row r="317" ht="15.75" customHeight="1">
      <c r="B317" s="401"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04"/>
      <c r="D317" s="405"/>
    </row>
    <row r="318" ht="15.75" customHeight="1">
      <c r="B318" s="401"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02"/>
      <c r="D318" s="403"/>
    </row>
    <row r="319" ht="15.75" customHeight="1">
      <c r="B319" s="401"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04"/>
      <c r="D319" s="405"/>
    </row>
    <row r="320" ht="15.75" customHeight="1">
      <c r="B320" s="401"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02"/>
      <c r="D320" s="403"/>
    </row>
    <row r="321" ht="15.75" customHeight="1">
      <c r="B321" s="401"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04"/>
      <c r="D321" s="405"/>
    </row>
    <row r="322" ht="15.75" customHeight="1">
      <c r="B322" s="401"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02"/>
      <c r="D322" s="403"/>
    </row>
    <row r="323" ht="15.75" customHeight="1">
      <c r="B323" s="401"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04"/>
      <c r="D323" s="405"/>
    </row>
    <row r="324" ht="15.75" customHeight="1">
      <c r="B324" s="401"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02"/>
      <c r="D324" s="403"/>
    </row>
    <row r="325" ht="15.75" customHeight="1">
      <c r="B325" s="401"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04"/>
      <c r="D325" s="405"/>
    </row>
    <row r="326" ht="15.75" customHeight="1">
      <c r="B326" s="401"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02"/>
      <c r="D326" s="403"/>
    </row>
    <row r="327" ht="15.75" customHeight="1">
      <c r="B327" s="401"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04"/>
      <c r="D327" s="405"/>
    </row>
    <row r="328" ht="15.75" customHeight="1">
      <c r="B328" s="401"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02"/>
      <c r="D328" s="403"/>
    </row>
    <row r="329" ht="15.75" customHeight="1">
      <c r="B329" s="401"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04"/>
      <c r="D329" s="405"/>
    </row>
    <row r="330" ht="15.75" customHeight="1">
      <c r="B330" s="401"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02"/>
      <c r="D330" s="403"/>
    </row>
    <row r="331" ht="15.75" customHeight="1">
      <c r="B331" s="401"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04"/>
      <c r="D331" s="405"/>
    </row>
    <row r="332" ht="15.75" customHeight="1">
      <c r="B332" s="401"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02"/>
      <c r="D332" s="403"/>
    </row>
    <row r="333" ht="15.75" customHeight="1">
      <c r="B333" s="401"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04"/>
      <c r="D333" s="405"/>
    </row>
    <row r="334" ht="15.75" customHeight="1">
      <c r="B334" s="401"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02"/>
      <c r="D334" s="403"/>
    </row>
    <row r="335" ht="15.75" customHeight="1">
      <c r="B335" s="401"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04"/>
      <c r="D335" s="405"/>
    </row>
    <row r="336" ht="15.75" customHeight="1">
      <c r="B336" s="401"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02"/>
      <c r="D336" s="403"/>
    </row>
    <row r="337" ht="15.75" customHeight="1">
      <c r="B337" s="401"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04"/>
      <c r="D337" s="405"/>
    </row>
    <row r="338" ht="15.75" customHeight="1">
      <c r="B338" s="401"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02"/>
      <c r="D338" s="403"/>
    </row>
    <row r="339" ht="15.75" customHeight="1">
      <c r="B339" s="401"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04"/>
      <c r="D339" s="405"/>
    </row>
    <row r="340" ht="15.75" customHeight="1">
      <c r="B340" s="401"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02"/>
      <c r="D340" s="403"/>
    </row>
    <row r="341" ht="15.75" customHeight="1">
      <c r="B341" s="401"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04"/>
      <c r="D341" s="405"/>
    </row>
    <row r="342" ht="15.75" customHeight="1">
      <c r="B342" s="401"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02"/>
      <c r="D342" s="403"/>
    </row>
    <row r="343" ht="15.75" customHeight="1">
      <c r="B343" s="401"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04"/>
      <c r="D343" s="405"/>
    </row>
    <row r="344" ht="15.75" customHeight="1">
      <c r="B344" s="401"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02"/>
      <c r="D344" s="403"/>
    </row>
    <row r="345" ht="15.75" customHeight="1">
      <c r="B345" s="401"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04"/>
      <c r="D345" s="405"/>
    </row>
    <row r="346" ht="15.75" customHeight="1">
      <c r="B346" s="401"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02"/>
      <c r="D346" s="403"/>
    </row>
    <row r="347" ht="15.75" customHeight="1">
      <c r="B347" s="401"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04"/>
      <c r="D347" s="405"/>
    </row>
    <row r="348" ht="15.75" customHeight="1">
      <c r="B348" s="401"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02"/>
      <c r="D348" s="403"/>
    </row>
    <row r="349" ht="15.75" customHeight="1">
      <c r="B349" s="401"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04"/>
      <c r="D349" s="405"/>
    </row>
    <row r="350" ht="15.75" customHeight="1">
      <c r="B350" s="401"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02"/>
      <c r="D350" s="403"/>
    </row>
    <row r="351" ht="15.75" customHeight="1">
      <c r="B351" s="401"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04"/>
      <c r="D351" s="405"/>
    </row>
    <row r="352" ht="15.75" customHeight="1">
      <c r="B352" s="401"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02"/>
      <c r="D352" s="403"/>
    </row>
    <row r="353" ht="15.75" customHeight="1">
      <c r="B353" s="401"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04"/>
      <c r="D353" s="405"/>
    </row>
    <row r="354" ht="15.75" customHeight="1">
      <c r="B354" s="401"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02"/>
      <c r="D354" s="403"/>
    </row>
    <row r="355" ht="15.75" customHeight="1">
      <c r="B355" s="401"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04"/>
      <c r="D355" s="405"/>
    </row>
    <row r="356" ht="15.75" customHeight="1">
      <c r="B356" s="401"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02"/>
      <c r="D356" s="403"/>
    </row>
    <row r="357" ht="15.75" customHeight="1">
      <c r="B357" s="401"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04"/>
      <c r="D357" s="405"/>
    </row>
    <row r="358" ht="15.75" customHeight="1">
      <c r="B358" s="401"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02"/>
      <c r="D358" s="403"/>
    </row>
    <row r="359" ht="15.75" customHeight="1">
      <c r="B359" s="401"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04"/>
      <c r="D359" s="405"/>
    </row>
    <row r="360" ht="15.75" customHeight="1">
      <c r="B360" s="401"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02"/>
      <c r="D360" s="403"/>
    </row>
    <row r="361" ht="15.75" customHeight="1">
      <c r="B361" s="401"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04"/>
      <c r="D361" s="405"/>
    </row>
    <row r="362" ht="15.75" customHeight="1">
      <c r="B362" s="401"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02"/>
      <c r="D362" s="403"/>
    </row>
    <row r="363" ht="15.75" customHeight="1">
      <c r="B363" s="401"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04"/>
      <c r="D363" s="405"/>
    </row>
    <row r="364" ht="15.75" customHeight="1">
      <c r="B364" s="401"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02"/>
      <c r="D364" s="403"/>
    </row>
    <row r="365" ht="15.75" customHeight="1">
      <c r="B365" s="401"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04"/>
      <c r="D365" s="405"/>
    </row>
    <row r="366" ht="15.75" customHeight="1">
      <c r="B366" s="401"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02"/>
      <c r="D366" s="403"/>
    </row>
    <row r="367" ht="15.75" customHeight="1">
      <c r="B367" s="401"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04"/>
      <c r="D367" s="405"/>
    </row>
    <row r="368" ht="15.75" customHeight="1">
      <c r="B368" s="401"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02"/>
      <c r="D368" s="403"/>
    </row>
    <row r="369" ht="15.75" customHeight="1">
      <c r="B369" s="401"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04"/>
      <c r="D369" s="405"/>
    </row>
    <row r="370" ht="15.75" customHeight="1">
      <c r="B370" s="401"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02"/>
      <c r="D370" s="403"/>
    </row>
    <row r="371" ht="15.75" customHeight="1">
      <c r="B371" s="401"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04"/>
      <c r="D371" s="405"/>
    </row>
    <row r="372" ht="15.75" customHeight="1">
      <c r="B372" s="401"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02"/>
      <c r="D372" s="403"/>
    </row>
    <row r="373" ht="15.75" customHeight="1">
      <c r="B373" s="401"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04"/>
      <c r="D373" s="405"/>
    </row>
    <row r="374" ht="15.75" customHeight="1">
      <c r="B374" s="401"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02"/>
      <c r="D374" s="403"/>
    </row>
    <row r="375" ht="15.75" customHeight="1">
      <c r="B375" s="401"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04"/>
      <c r="D375" s="405"/>
    </row>
    <row r="376" ht="15.75" customHeight="1">
      <c r="B376" s="401"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02"/>
      <c r="D376" s="403"/>
    </row>
    <row r="377" ht="15.75" customHeight="1">
      <c r="B377" s="401"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04"/>
      <c r="D377" s="405"/>
    </row>
    <row r="378" ht="15.75" customHeight="1">
      <c r="B378" s="401"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02"/>
      <c r="D378" s="403"/>
    </row>
    <row r="379" ht="15.75" customHeight="1">
      <c r="B379" s="401"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04"/>
      <c r="D379" s="405"/>
    </row>
    <row r="380" ht="15.75" customHeight="1">
      <c r="B380" s="401"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02"/>
      <c r="D380" s="403"/>
    </row>
    <row r="381" ht="15.75" customHeight="1">
      <c r="B381" s="401"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04"/>
      <c r="D381" s="405"/>
    </row>
    <row r="382" ht="15.75" customHeight="1">
      <c r="B382" s="401"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02"/>
      <c r="D382" s="403"/>
    </row>
    <row r="383" ht="15.75" customHeight="1">
      <c r="B383" s="401"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04"/>
      <c r="D383" s="405"/>
    </row>
    <row r="384" ht="15.75" customHeight="1">
      <c r="B384" s="401"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02"/>
      <c r="D384" s="403"/>
    </row>
    <row r="385" ht="15.75" customHeight="1">
      <c r="B385" s="401"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04"/>
      <c r="D385" s="405"/>
    </row>
    <row r="386" ht="15.75" customHeight="1">
      <c r="B386" s="401"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02"/>
      <c r="D386" s="403"/>
    </row>
    <row r="387" ht="15.75" customHeight="1">
      <c r="B387" s="401"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04"/>
      <c r="D387" s="405"/>
    </row>
    <row r="388" ht="15.75" customHeight="1">
      <c r="B388" s="401"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02"/>
      <c r="D388" s="403"/>
    </row>
    <row r="389" ht="15.75" customHeight="1">
      <c r="B389" s="401"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04"/>
      <c r="D389" s="405"/>
    </row>
    <row r="390" ht="15.75" customHeight="1">
      <c r="B390" s="401"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02"/>
      <c r="D390" s="403"/>
    </row>
    <row r="391" ht="15.75" customHeight="1">
      <c r="B391" s="401"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04"/>
      <c r="D391" s="405"/>
    </row>
    <row r="392" ht="15.75" customHeight="1">
      <c r="B392" s="401"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02"/>
      <c r="D392" s="403"/>
    </row>
    <row r="393" ht="15.75" customHeight="1">
      <c r="B393" s="401"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04"/>
      <c r="D393" s="405"/>
    </row>
    <row r="394" ht="15.75" customHeight="1">
      <c r="B394" s="401"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02"/>
      <c r="D394" s="403"/>
    </row>
    <row r="395" ht="15.75" customHeight="1">
      <c r="B395" s="401"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04"/>
      <c r="D395" s="405"/>
    </row>
    <row r="396" ht="15.75" customHeight="1">
      <c r="B396" s="401"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02"/>
      <c r="D396" s="403"/>
    </row>
    <row r="397" ht="15.75" customHeight="1">
      <c r="B397" s="401"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04"/>
      <c r="D397" s="405"/>
    </row>
    <row r="398" ht="15.75" customHeight="1">
      <c r="B398" s="401"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02"/>
      <c r="D398" s="403"/>
    </row>
    <row r="399" ht="15.75" customHeight="1">
      <c r="B399" s="401"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04"/>
      <c r="D399" s="405"/>
    </row>
    <row r="400" ht="15.75" customHeight="1">
      <c r="B400" s="401"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02"/>
      <c r="D400" s="403"/>
    </row>
    <row r="401" ht="15.75" customHeight="1">
      <c r="B401" s="401"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04"/>
      <c r="D401" s="405"/>
    </row>
    <row r="402" ht="15.75" customHeight="1">
      <c r="B402" s="401"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02"/>
      <c r="D402" s="403"/>
    </row>
    <row r="403" ht="15.75" customHeight="1">
      <c r="B403" s="401"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04"/>
      <c r="D403" s="405"/>
    </row>
    <row r="404" ht="15.75" customHeight="1">
      <c r="B404" s="401"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02"/>
      <c r="D404" s="403"/>
    </row>
    <row r="405" ht="15.75" customHeight="1">
      <c r="B405" s="401"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04"/>
      <c r="D405" s="405"/>
    </row>
    <row r="406" ht="15.75" customHeight="1">
      <c r="B406" s="401"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02"/>
      <c r="D406" s="403"/>
    </row>
    <row r="407" ht="15.75" customHeight="1">
      <c r="B407" s="401"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04"/>
      <c r="D407" s="405"/>
    </row>
    <row r="408" ht="15.75" customHeight="1">
      <c r="B408" s="401"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02"/>
      <c r="D408" s="403"/>
    </row>
    <row r="409" ht="15.75" customHeight="1">
      <c r="B409" s="401"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04"/>
      <c r="D409" s="405"/>
    </row>
    <row r="410" ht="15.75" customHeight="1">
      <c r="B410" s="401"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02"/>
      <c r="D410" s="403"/>
    </row>
    <row r="411" ht="15.75" customHeight="1">
      <c r="B411" s="401"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04"/>
      <c r="D411" s="405"/>
    </row>
    <row r="412" ht="15.75" customHeight="1">
      <c r="B412" s="401"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02"/>
      <c r="D412" s="403"/>
    </row>
    <row r="413" ht="15.75" customHeight="1">
      <c r="B413" s="401"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04"/>
      <c r="D413" s="405"/>
    </row>
    <row r="414" ht="15.75" customHeight="1">
      <c r="B414" s="401"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02"/>
      <c r="D414" s="403"/>
    </row>
    <row r="415" ht="15.75" customHeight="1">
      <c r="B415" s="401"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04"/>
      <c r="D415" s="405"/>
    </row>
    <row r="416" ht="15.75" customHeight="1">
      <c r="B416" s="401"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02"/>
      <c r="D416" s="403"/>
    </row>
    <row r="417" ht="15.75" customHeight="1">
      <c r="B417" s="401"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04"/>
      <c r="D417" s="405"/>
    </row>
    <row r="418" ht="15.75" customHeight="1">
      <c r="B418" s="401"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02"/>
      <c r="D418" s="403"/>
    </row>
    <row r="419" ht="15.75" customHeight="1">
      <c r="B419" s="401"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04"/>
      <c r="D419" s="405"/>
    </row>
    <row r="420" ht="15.75" customHeight="1">
      <c r="B420" s="401"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02"/>
      <c r="D420" s="403"/>
    </row>
    <row r="421" ht="15.75" customHeight="1">
      <c r="B421" s="401"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04"/>
      <c r="D421" s="405"/>
    </row>
    <row r="422" ht="15.75" customHeight="1">
      <c r="B422" s="401"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02"/>
      <c r="D422" s="403"/>
    </row>
    <row r="423" ht="15.75" customHeight="1">
      <c r="B423" s="401"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04"/>
      <c r="D423" s="405"/>
    </row>
    <row r="424" ht="15.75" customHeight="1">
      <c r="B424" s="401"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02"/>
      <c r="D424" s="403"/>
    </row>
    <row r="425" ht="15.75" customHeight="1">
      <c r="B425" s="401"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04"/>
      <c r="D425" s="405"/>
    </row>
    <row r="426" ht="15.75" customHeight="1">
      <c r="B426" s="401"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02"/>
      <c r="D426" s="403"/>
    </row>
    <row r="427" ht="15.75" customHeight="1">
      <c r="B427" s="401"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04"/>
      <c r="D427" s="405"/>
    </row>
    <row r="428" ht="15.75" customHeight="1">
      <c r="B428" s="401"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02"/>
      <c r="D428" s="403"/>
    </row>
    <row r="429" ht="15.75" customHeight="1">
      <c r="B429" s="401"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04"/>
      <c r="D429" s="405"/>
    </row>
    <row r="430" ht="15.75" customHeight="1">
      <c r="B430" s="401"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02"/>
      <c r="D430" s="403"/>
    </row>
    <row r="431" ht="15.75" customHeight="1">
      <c r="B431" s="401"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04"/>
      <c r="D431" s="405"/>
    </row>
    <row r="432" ht="15.75" customHeight="1">
      <c r="B432" s="401"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02"/>
      <c r="D432" s="403"/>
    </row>
    <row r="433" ht="15.75" customHeight="1">
      <c r="B433" s="401"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04"/>
      <c r="D433" s="405"/>
    </row>
    <row r="434" ht="15.75" customHeight="1">
      <c r="B434" s="401"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02"/>
      <c r="D434" s="403"/>
    </row>
    <row r="435" ht="15.75" customHeight="1">
      <c r="B435" s="401"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04"/>
      <c r="D435" s="405"/>
    </row>
    <row r="436" ht="15.75" customHeight="1">
      <c r="B436" s="401"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02"/>
      <c r="D436" s="403"/>
    </row>
    <row r="437" ht="15.75" customHeight="1">
      <c r="B437" s="401"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04"/>
      <c r="D437" s="405"/>
    </row>
    <row r="438" ht="15.75" customHeight="1">
      <c r="B438" s="401"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02"/>
      <c r="D438" s="403"/>
    </row>
    <row r="439" ht="15.75" customHeight="1">
      <c r="B439" s="401"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04"/>
      <c r="D439" s="405"/>
    </row>
    <row r="440" ht="15.75" customHeight="1">
      <c r="B440" s="401"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02"/>
      <c r="D440" s="403"/>
    </row>
    <row r="441" ht="15.75" customHeight="1">
      <c r="B441" s="401"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04"/>
      <c r="D441" s="405"/>
    </row>
    <row r="442" ht="15.75" customHeight="1">
      <c r="B442" s="401"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02"/>
      <c r="D442" s="403"/>
    </row>
    <row r="443" ht="15.75" customHeight="1">
      <c r="B443" s="401"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04"/>
      <c r="D443" s="405"/>
    </row>
    <row r="444" ht="15.75" customHeight="1">
      <c r="B444" s="401"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02"/>
      <c r="D444" s="403"/>
    </row>
    <row r="445" ht="15.75" customHeight="1">
      <c r="B445" s="401"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04"/>
      <c r="D445" s="405"/>
    </row>
    <row r="446" ht="15.75" customHeight="1">
      <c r="B446" s="401"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02"/>
      <c r="D446" s="403"/>
    </row>
    <row r="447" ht="15.75" customHeight="1">
      <c r="B447" s="401"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04"/>
      <c r="D447" s="405"/>
    </row>
    <row r="448" ht="15.75" customHeight="1">
      <c r="B448" s="401"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02"/>
      <c r="D448" s="403"/>
    </row>
    <row r="449" ht="15.75" customHeight="1">
      <c r="B449" s="401"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04"/>
      <c r="D449" s="405"/>
    </row>
    <row r="450" ht="15.75" customHeight="1">
      <c r="B450" s="401"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02"/>
      <c r="D450" s="403"/>
    </row>
    <row r="451" ht="15.75" customHeight="1">
      <c r="B451" s="401"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04"/>
      <c r="D451" s="405"/>
    </row>
    <row r="452" ht="15.75" customHeight="1">
      <c r="B452" s="401"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02"/>
      <c r="D452" s="403"/>
    </row>
    <row r="453" ht="15.75" customHeight="1">
      <c r="B453" s="401"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04"/>
      <c r="D453" s="405"/>
    </row>
    <row r="454" ht="15.75" customHeight="1">
      <c r="B454" s="401"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02"/>
      <c r="D454" s="403"/>
    </row>
    <row r="455" ht="15.75" customHeight="1">
      <c r="B455" s="401"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04"/>
      <c r="D455" s="405"/>
    </row>
    <row r="456" ht="15.75" customHeight="1">
      <c r="B456" s="401"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02"/>
      <c r="D456" s="403"/>
    </row>
    <row r="457" ht="15.75" customHeight="1">
      <c r="B457" s="401"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04"/>
      <c r="D457" s="405"/>
    </row>
    <row r="458" ht="15.75" customHeight="1">
      <c r="B458" s="401"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02"/>
      <c r="D458" s="403"/>
    </row>
    <row r="459" ht="15.75" customHeight="1">
      <c r="B459" s="401"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04"/>
      <c r="D459" s="405"/>
    </row>
    <row r="460" ht="15.75" customHeight="1">
      <c r="B460" s="401"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02"/>
      <c r="D460" s="403"/>
    </row>
    <row r="461" ht="15.75" customHeight="1">
      <c r="B461" s="401"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04"/>
      <c r="D461" s="405"/>
    </row>
    <row r="462" ht="15.75" customHeight="1">
      <c r="B462" s="401"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02"/>
      <c r="D462" s="403"/>
    </row>
    <row r="463" ht="15.75" customHeight="1">
      <c r="B463" s="401"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04"/>
      <c r="D463" s="405"/>
    </row>
    <row r="464" ht="15.75" customHeight="1">
      <c r="B464" s="401"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02"/>
      <c r="D464" s="403"/>
    </row>
    <row r="465" ht="15.75" customHeight="1">
      <c r="B465" s="401"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04"/>
      <c r="D465" s="405"/>
    </row>
    <row r="466" ht="15.75" customHeight="1">
      <c r="B466" s="401"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02"/>
      <c r="D466" s="403"/>
    </row>
    <row r="467" ht="15.75" customHeight="1">
      <c r="B467" s="401"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04"/>
      <c r="D467" s="405"/>
    </row>
    <row r="468" ht="15.75" customHeight="1">
      <c r="B468" s="401"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02"/>
      <c r="D468" s="403"/>
    </row>
    <row r="469" ht="15.75" customHeight="1">
      <c r="B469" s="401"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04"/>
      <c r="D469" s="405"/>
    </row>
    <row r="470" ht="15.75" customHeight="1">
      <c r="B470" s="401"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02"/>
      <c r="D470" s="403"/>
    </row>
    <row r="471" ht="15.75" customHeight="1">
      <c r="B471" s="401"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04"/>
      <c r="D471" s="405"/>
    </row>
    <row r="472" ht="15.75" customHeight="1">
      <c r="B472" s="401"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02"/>
      <c r="D472" s="403"/>
    </row>
    <row r="473" ht="15.75" customHeight="1">
      <c r="B473" s="401"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04"/>
      <c r="D473" s="405"/>
    </row>
    <row r="474" ht="15.75" customHeight="1">
      <c r="B474" s="401"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02"/>
      <c r="D474" s="403"/>
    </row>
    <row r="475" ht="15.75" customHeight="1">
      <c r="B475" s="401"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04"/>
      <c r="D475" s="405"/>
    </row>
    <row r="476" ht="15.75" customHeight="1">
      <c r="B476" s="401"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02"/>
      <c r="D476" s="403"/>
    </row>
    <row r="477" ht="15.75" customHeight="1">
      <c r="B477" s="401"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04"/>
      <c r="D477" s="405"/>
    </row>
    <row r="478" ht="15.75" customHeight="1">
      <c r="B478" s="401"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02"/>
      <c r="D478" s="403"/>
    </row>
    <row r="479" ht="15.75" customHeight="1">
      <c r="B479" s="401"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04"/>
      <c r="D479" s="405"/>
    </row>
    <row r="480" ht="15.75" customHeight="1">
      <c r="B480" s="401"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02"/>
      <c r="D480" s="403"/>
    </row>
    <row r="481" ht="15.75" customHeight="1">
      <c r="B481" s="401"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04"/>
      <c r="D481" s="405"/>
    </row>
    <row r="482" ht="15.75" customHeight="1">
      <c r="B482" s="401"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02"/>
      <c r="D482" s="403"/>
    </row>
    <row r="483" ht="15.75" customHeight="1">
      <c r="B483" s="401"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04"/>
      <c r="D483" s="405"/>
    </row>
    <row r="484" ht="15.75" customHeight="1">
      <c r="B484" s="401"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02"/>
      <c r="D484" s="403"/>
    </row>
    <row r="485" ht="15.75" customHeight="1">
      <c r="B485" s="401"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04"/>
      <c r="D485" s="405"/>
    </row>
    <row r="486" ht="15.75" customHeight="1">
      <c r="B486" s="401"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02"/>
      <c r="D486" s="403"/>
    </row>
    <row r="487" ht="15.75" customHeight="1">
      <c r="B487" s="401"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04"/>
      <c r="D487" s="405"/>
    </row>
    <row r="488" ht="15.75" customHeight="1">
      <c r="B488" s="401"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02"/>
      <c r="D488" s="403"/>
    </row>
    <row r="489" ht="15.75" customHeight="1">
      <c r="B489" s="401"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04"/>
      <c r="D489" s="405"/>
    </row>
    <row r="490" ht="15.75" customHeight="1">
      <c r="B490" s="401"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02"/>
      <c r="D490" s="403"/>
    </row>
    <row r="491" ht="15.75" customHeight="1">
      <c r="B491" s="401"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04"/>
      <c r="D491" s="405"/>
    </row>
    <row r="492" ht="15.75" customHeight="1">
      <c r="B492" s="401"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02"/>
      <c r="D492" s="403"/>
    </row>
    <row r="493" ht="15.75" customHeight="1">
      <c r="B493" s="401"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04"/>
      <c r="D493" s="405"/>
    </row>
    <row r="494" ht="15.75" customHeight="1">
      <c r="B494" s="401"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02"/>
      <c r="D494" s="403"/>
    </row>
    <row r="495" ht="15.75" customHeight="1">
      <c r="B495" s="401"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04"/>
      <c r="D495" s="405"/>
    </row>
    <row r="496" ht="15.75" customHeight="1">
      <c r="B496" s="401"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02"/>
      <c r="D496" s="403"/>
    </row>
    <row r="497" ht="15.75" customHeight="1">
      <c r="B497" s="401"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04"/>
      <c r="D497" s="405"/>
    </row>
    <row r="498" ht="15.75" customHeight="1">
      <c r="B498" s="401"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02"/>
      <c r="D498" s="403"/>
    </row>
    <row r="499" ht="15.75" customHeight="1">
      <c r="B499" s="401"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04"/>
      <c r="D499" s="405"/>
    </row>
    <row r="500" ht="15.75" customHeight="1">
      <c r="B500" s="401"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02"/>
      <c r="D500" s="403"/>
    </row>
    <row r="501" ht="15.75" customHeight="1">
      <c r="B501" s="401"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04"/>
      <c r="D501" s="405"/>
    </row>
    <row r="502" ht="15.75" customHeight="1">
      <c r="B502" s="401"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02"/>
      <c r="D502" s="403"/>
    </row>
    <row r="503" ht="15.75" customHeight="1">
      <c r="B503" s="401"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04"/>
      <c r="D503" s="405"/>
    </row>
    <row r="504" ht="15.75" customHeight="1">
      <c r="B504" s="401"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02"/>
      <c r="D504" s="403"/>
    </row>
    <row r="505" ht="15.75" customHeight="1">
      <c r="B505" s="401"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04"/>
      <c r="D505" s="405"/>
    </row>
    <row r="506" ht="15.75" customHeight="1">
      <c r="B506" s="401"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02"/>
      <c r="D506" s="403"/>
    </row>
    <row r="507" ht="15.75" customHeight="1">
      <c r="B507" s="401"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04"/>
      <c r="D507" s="405"/>
    </row>
    <row r="508" ht="15.75" customHeight="1">
      <c r="B508" s="401"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02"/>
      <c r="D508" s="403"/>
    </row>
    <row r="509" ht="15.75" customHeight="1">
      <c r="B509" s="401"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04"/>
      <c r="D509" s="405"/>
    </row>
    <row r="510" ht="15.75" customHeight="1">
      <c r="B510" s="401"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02"/>
      <c r="D510" s="403"/>
    </row>
    <row r="511" ht="15.75" customHeight="1">
      <c r="B511" s="401"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04"/>
      <c r="D511" s="405"/>
    </row>
    <row r="512" ht="15.75" customHeight="1">
      <c r="B512" s="401"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02"/>
      <c r="D512" s="403"/>
    </row>
    <row r="513" ht="15.75" customHeight="1">
      <c r="B513" s="401"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04"/>
      <c r="D513" s="405"/>
    </row>
    <row r="514" ht="15.75" customHeight="1">
      <c r="B514" s="401"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02"/>
      <c r="D514" s="403"/>
    </row>
    <row r="515" ht="15.75" customHeight="1">
      <c r="B515" s="401"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04"/>
      <c r="D515" s="405"/>
    </row>
    <row r="516" ht="15.75" customHeight="1">
      <c r="B516" s="401"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02"/>
      <c r="D516" s="403"/>
    </row>
    <row r="517" ht="15.75" customHeight="1">
      <c r="B517" s="401"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04"/>
      <c r="D517" s="405"/>
    </row>
    <row r="518" ht="15.75" customHeight="1">
      <c r="B518" s="401"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02"/>
      <c r="D518" s="403"/>
    </row>
    <row r="519" ht="15.75" customHeight="1">
      <c r="B519" s="401"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04"/>
      <c r="D519" s="405"/>
    </row>
    <row r="520" ht="15.75" customHeight="1">
      <c r="B520" s="401"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02"/>
      <c r="D520" s="403"/>
    </row>
    <row r="521" ht="15.75" customHeight="1">
      <c r="B521" s="401"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04"/>
      <c r="D521" s="405"/>
    </row>
    <row r="522" ht="15.75" customHeight="1">
      <c r="B522" s="401"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02"/>
      <c r="D522" s="403"/>
    </row>
    <row r="523" ht="15.75" customHeight="1">
      <c r="B523" s="401"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04"/>
      <c r="D523" s="405"/>
    </row>
    <row r="524" ht="15.75" customHeight="1">
      <c r="B524" s="401"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02"/>
      <c r="D524" s="403"/>
    </row>
    <row r="525" ht="15.75" customHeight="1">
      <c r="B525" s="401"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04"/>
      <c r="D525" s="405"/>
    </row>
    <row r="526" ht="15.75" customHeight="1">
      <c r="B526" s="401"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02"/>
      <c r="D526" s="403"/>
    </row>
    <row r="527" ht="15.75" customHeight="1">
      <c r="B527" s="401"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04"/>
      <c r="D527" s="405"/>
    </row>
    <row r="528" ht="15.75" customHeight="1">
      <c r="B528" s="401"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02"/>
      <c r="D528" s="403"/>
    </row>
    <row r="529" ht="15.75" customHeight="1">
      <c r="B529" s="401"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04"/>
      <c r="D529" s="405"/>
    </row>
    <row r="530" ht="15.75" customHeight="1">
      <c r="B530" s="401"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02"/>
      <c r="D530" s="403"/>
    </row>
    <row r="531" ht="15.75" customHeight="1">
      <c r="B531" s="401"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04"/>
      <c r="D531" s="405"/>
    </row>
    <row r="532" ht="15.75" customHeight="1">
      <c r="B532" s="401"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02"/>
      <c r="D532" s="403"/>
    </row>
    <row r="533" ht="15.75" customHeight="1">
      <c r="B533" s="401"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04"/>
      <c r="D533" s="405"/>
    </row>
    <row r="534" ht="15.75" customHeight="1">
      <c r="B534" s="401"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02"/>
      <c r="D534" s="403"/>
    </row>
    <row r="535" ht="15.75" customHeight="1">
      <c r="B535" s="401"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04"/>
      <c r="D535" s="405"/>
    </row>
    <row r="536" ht="15.75" customHeight="1">
      <c r="B536" s="401"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02"/>
      <c r="D536" s="403"/>
    </row>
    <row r="537" ht="15.75" customHeight="1">
      <c r="B537" s="401"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04"/>
      <c r="D537" s="405"/>
    </row>
    <row r="538" ht="15.75" customHeight="1">
      <c r="B538" s="401"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02"/>
      <c r="D538" s="403"/>
    </row>
    <row r="539" ht="15.75" customHeight="1">
      <c r="B539" s="401"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04"/>
      <c r="D539" s="405"/>
    </row>
    <row r="540" ht="15.75" customHeight="1">
      <c r="B540" s="401"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02"/>
      <c r="D540" s="403"/>
    </row>
    <row r="541" ht="15.75" customHeight="1">
      <c r="B541" s="401"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04"/>
      <c r="D541" s="405"/>
    </row>
    <row r="542" ht="15.75" customHeight="1">
      <c r="B542" s="401"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02"/>
      <c r="D542" s="403"/>
    </row>
    <row r="543" ht="15.75" customHeight="1">
      <c r="B543" s="401"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04"/>
      <c r="D543" s="405"/>
    </row>
    <row r="544" ht="15.75" customHeight="1">
      <c r="B544" s="401"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02"/>
      <c r="D544" s="403"/>
    </row>
    <row r="545" ht="15.75" customHeight="1">
      <c r="B545" s="401"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04"/>
      <c r="D545" s="405"/>
    </row>
    <row r="546" ht="15.75" customHeight="1">
      <c r="B546" s="401"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02"/>
      <c r="D546" s="403"/>
    </row>
    <row r="547" ht="15.75" customHeight="1">
      <c r="B547" s="401"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04"/>
      <c r="D547" s="405"/>
    </row>
    <row r="548" ht="15.75" customHeight="1">
      <c r="B548" s="401"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02"/>
      <c r="D548" s="403"/>
    </row>
    <row r="549" ht="15.75" customHeight="1">
      <c r="B549" s="401"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04"/>
      <c r="D549" s="405"/>
    </row>
    <row r="550" ht="15.75" customHeight="1">
      <c r="B550" s="401"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02"/>
      <c r="D550" s="403"/>
    </row>
    <row r="551" ht="15.75" customHeight="1">
      <c r="B551" s="401"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04"/>
      <c r="D551" s="405"/>
    </row>
    <row r="552" ht="15.75" customHeight="1">
      <c r="B552" s="401"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02"/>
      <c r="D552" s="403"/>
    </row>
    <row r="553" ht="15.75" customHeight="1">
      <c r="B553" s="401"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04"/>
      <c r="D553" s="405"/>
    </row>
    <row r="554" ht="15.75" customHeight="1">
      <c r="B554" s="401"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02"/>
      <c r="D554" s="403"/>
    </row>
    <row r="555" ht="15.75" customHeight="1">
      <c r="B555" s="401"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04"/>
      <c r="D555" s="405"/>
    </row>
    <row r="556" ht="15.75" customHeight="1">
      <c r="B556" s="401"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02"/>
      <c r="D556" s="403"/>
    </row>
    <row r="557" ht="15.75" customHeight="1">
      <c r="B557" s="401"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04"/>
      <c r="D557" s="405"/>
    </row>
    <row r="558" ht="15.75" customHeight="1">
      <c r="B558" s="401"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02"/>
      <c r="D558" s="403"/>
    </row>
    <row r="559" ht="15.75" customHeight="1">
      <c r="B559" s="401"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04"/>
      <c r="D559" s="405"/>
    </row>
    <row r="560" ht="15.75" customHeight="1">
      <c r="B560" s="401"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02"/>
      <c r="D560" s="403"/>
    </row>
    <row r="561" ht="15.75" customHeight="1">
      <c r="B561" s="401"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04"/>
      <c r="D561" s="405"/>
    </row>
    <row r="562" ht="15.75" customHeight="1">
      <c r="B562" s="401"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02"/>
      <c r="D562" s="403"/>
    </row>
    <row r="563" ht="15.75" customHeight="1">
      <c r="B563" s="401"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04"/>
      <c r="D563" s="405"/>
    </row>
    <row r="564" ht="15.75" customHeight="1">
      <c r="B564" s="401"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02"/>
      <c r="D564" s="403"/>
    </row>
    <row r="565" ht="15.75" customHeight="1">
      <c r="B565" s="401"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04"/>
      <c r="D565" s="405"/>
    </row>
    <row r="566" ht="15.75" customHeight="1">
      <c r="B566" s="401"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02"/>
      <c r="D566" s="403"/>
    </row>
    <row r="567" ht="15.75" customHeight="1">
      <c r="B567" s="401"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04"/>
      <c r="D567" s="405"/>
    </row>
    <row r="568" ht="15.75" customHeight="1">
      <c r="B568" s="401"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02"/>
      <c r="D568" s="403"/>
    </row>
    <row r="569" ht="15.75" customHeight="1">
      <c r="B569" s="401"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04"/>
      <c r="D569" s="405"/>
    </row>
    <row r="570" ht="15.75" customHeight="1">
      <c r="B570" s="401"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02"/>
      <c r="D570" s="403"/>
    </row>
    <row r="571" ht="15.75" customHeight="1">
      <c r="B571" s="401"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04"/>
      <c r="D571" s="405"/>
    </row>
    <row r="572" ht="15.75" customHeight="1">
      <c r="B572" s="401"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02"/>
      <c r="D572" s="403"/>
    </row>
    <row r="573" ht="15.75" customHeight="1">
      <c r="B573" s="401"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04"/>
      <c r="D573" s="405"/>
    </row>
    <row r="574" ht="15.75" customHeight="1">
      <c r="B574" s="401"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02"/>
      <c r="D574" s="403"/>
    </row>
    <row r="575" ht="15.75" customHeight="1">
      <c r="B575" s="401"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04"/>
      <c r="D575" s="405"/>
    </row>
    <row r="576" ht="15.75" customHeight="1">
      <c r="B576" s="401"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02"/>
      <c r="D576" s="403"/>
    </row>
    <row r="577" ht="15.75" customHeight="1">
      <c r="B577" s="401"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04"/>
      <c r="D577" s="405"/>
    </row>
    <row r="578" ht="15.75" customHeight="1">
      <c r="B578" s="401"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02"/>
      <c r="D578" s="403"/>
    </row>
    <row r="579" ht="15.75" customHeight="1">
      <c r="B579" s="401"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04"/>
      <c r="D579" s="405"/>
    </row>
    <row r="580" ht="15.75" customHeight="1">
      <c r="B580" s="401"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02"/>
      <c r="D580" s="403"/>
    </row>
    <row r="581" ht="15.75" customHeight="1">
      <c r="B581" s="401"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04"/>
      <c r="D581" s="405"/>
    </row>
    <row r="582" ht="15.75" customHeight="1">
      <c r="B582" s="401"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02"/>
      <c r="D582" s="403"/>
    </row>
    <row r="583" ht="15.75" customHeight="1">
      <c r="B583" s="401"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04"/>
      <c r="D583" s="405"/>
    </row>
    <row r="584" ht="15.75" customHeight="1">
      <c r="B584" s="401"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02"/>
      <c r="D584" s="403"/>
    </row>
    <row r="585" ht="15.75" customHeight="1">
      <c r="B585" s="401"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04"/>
      <c r="D585" s="405"/>
    </row>
    <row r="586" ht="15.75" customHeight="1">
      <c r="B586" s="401"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02"/>
      <c r="D586" s="403"/>
    </row>
    <row r="587" ht="15.75" customHeight="1">
      <c r="B587" s="401"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04"/>
      <c r="D587" s="405"/>
    </row>
    <row r="588" ht="15.75" customHeight="1">
      <c r="B588" s="401"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02"/>
      <c r="D588" s="403"/>
    </row>
    <row r="589" ht="15.75" customHeight="1">
      <c r="B589" s="401"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04"/>
      <c r="D589" s="405"/>
    </row>
    <row r="590" ht="15.75" customHeight="1">
      <c r="B590" s="401"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02"/>
      <c r="D590" s="403"/>
    </row>
    <row r="591" ht="15.75" customHeight="1">
      <c r="B591" s="401"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04"/>
      <c r="D591" s="405"/>
    </row>
    <row r="592" ht="15.75" customHeight="1">
      <c r="B592" s="401"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02"/>
      <c r="D592" s="403"/>
    </row>
    <row r="593" ht="15.75" customHeight="1">
      <c r="B593" s="401"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04"/>
      <c r="D593" s="405"/>
    </row>
    <row r="594" ht="15.75" customHeight="1">
      <c r="B594" s="401"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02"/>
      <c r="D594" s="403"/>
    </row>
    <row r="595" ht="15.75" customHeight="1">
      <c r="B595" s="401"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04"/>
      <c r="D595" s="405"/>
    </row>
    <row r="596" ht="15.75" customHeight="1">
      <c r="B596" s="401"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02"/>
      <c r="D596" s="403"/>
    </row>
    <row r="597" ht="15.75" customHeight="1">
      <c r="B597" s="401"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04"/>
      <c r="D597" s="405"/>
    </row>
    <row r="598" ht="15.75" customHeight="1">
      <c r="B598" s="401"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02"/>
      <c r="D598" s="403"/>
    </row>
    <row r="599" ht="15.75" customHeight="1">
      <c r="B599" s="401"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04"/>
      <c r="D599" s="405"/>
    </row>
    <row r="600" ht="15.75" customHeight="1">
      <c r="B600" s="401"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02"/>
      <c r="D600" s="403"/>
    </row>
    <row r="601" ht="15.75" customHeight="1">
      <c r="B601" s="401"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04"/>
      <c r="D601" s="405"/>
    </row>
    <row r="602" ht="15.75" customHeight="1">
      <c r="B602" s="401"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02"/>
      <c r="D602" s="403"/>
    </row>
    <row r="603" ht="15.75" customHeight="1">
      <c r="B603" s="401"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04"/>
      <c r="D603" s="405"/>
    </row>
    <row r="604" ht="15.75" customHeight="1">
      <c r="B604" s="401"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02"/>
      <c r="D604" s="403"/>
    </row>
    <row r="605" ht="15.75" customHeight="1">
      <c r="B605" s="401"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04"/>
      <c r="D605" s="405"/>
    </row>
    <row r="606" ht="15.75" customHeight="1">
      <c r="B606" s="401"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02"/>
      <c r="D606" s="403"/>
    </row>
    <row r="607" ht="15.75" customHeight="1">
      <c r="B607" s="401"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04"/>
      <c r="D607" s="405"/>
    </row>
    <row r="608" ht="15.75" customHeight="1">
      <c r="B608" s="401"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02"/>
      <c r="D608" s="403"/>
    </row>
    <row r="609" ht="15.75" customHeight="1">
      <c r="B609" s="401"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04"/>
      <c r="D609" s="405"/>
    </row>
    <row r="610" ht="15.75" customHeight="1">
      <c r="B610" s="401"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02"/>
      <c r="D610" s="403"/>
    </row>
    <row r="611" ht="15.75" customHeight="1">
      <c r="B611" s="401"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04"/>
      <c r="D611" s="405"/>
    </row>
    <row r="612" ht="15.75" customHeight="1">
      <c r="B612" s="401"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02"/>
      <c r="D612" s="403"/>
    </row>
    <row r="613" ht="15.75" customHeight="1">
      <c r="B613" s="401"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04"/>
      <c r="D613" s="405"/>
    </row>
    <row r="614" ht="15.75" customHeight="1">
      <c r="B614" s="401"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02"/>
      <c r="D614" s="403"/>
    </row>
    <row r="615" ht="15.75" customHeight="1">
      <c r="B615" s="401"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04"/>
      <c r="D615" s="405"/>
    </row>
    <row r="616" ht="15.75" customHeight="1">
      <c r="B616" s="401"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02"/>
      <c r="D616" s="403"/>
    </row>
    <row r="617" ht="15.75" customHeight="1">
      <c r="B617" s="401"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04"/>
      <c r="D617" s="405"/>
    </row>
    <row r="618" ht="15.75" customHeight="1">
      <c r="B618" s="401"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02"/>
      <c r="D618" s="403"/>
    </row>
    <row r="619" ht="15.75" customHeight="1">
      <c r="B619" s="401"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04"/>
      <c r="D619" s="405"/>
    </row>
    <row r="620" ht="15.75" customHeight="1">
      <c r="B620" s="401"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02"/>
      <c r="D620" s="403"/>
    </row>
    <row r="621" ht="15.75" customHeight="1">
      <c r="B621" s="401"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04"/>
      <c r="D621" s="405"/>
    </row>
    <row r="622" ht="15.75" customHeight="1">
      <c r="B622" s="401"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02"/>
      <c r="D622" s="403"/>
    </row>
    <row r="623" ht="15.75" customHeight="1">
      <c r="B623" s="401"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04"/>
      <c r="D623" s="405"/>
    </row>
    <row r="624" ht="15.75" customHeight="1">
      <c r="B624" s="401"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02"/>
      <c r="D624" s="403"/>
    </row>
    <row r="625" ht="15.75" customHeight="1">
      <c r="B625" s="401"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04"/>
      <c r="D625" s="405"/>
    </row>
    <row r="626" ht="15.75" customHeight="1">
      <c r="B626" s="401"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02"/>
      <c r="D626" s="403"/>
    </row>
    <row r="627" ht="15.75" customHeight="1">
      <c r="B627" s="401"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04"/>
      <c r="D627" s="405"/>
    </row>
    <row r="628" ht="15.75" customHeight="1">
      <c r="B628" s="401"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02"/>
      <c r="D628" s="403"/>
    </row>
    <row r="629" ht="15.75" customHeight="1">
      <c r="B629" s="401"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04"/>
      <c r="D629" s="405"/>
    </row>
    <row r="630" ht="15.75" customHeight="1">
      <c r="B630" s="401"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02"/>
      <c r="D630" s="403"/>
    </row>
    <row r="631" ht="15.75" customHeight="1">
      <c r="B631" s="401"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04"/>
      <c r="D631" s="405"/>
    </row>
    <row r="632" ht="15.75" customHeight="1">
      <c r="B632" s="401"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02"/>
      <c r="D632" s="403"/>
    </row>
    <row r="633" ht="15.75" customHeight="1">
      <c r="B633" s="401"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04"/>
      <c r="D633" s="405"/>
    </row>
    <row r="634" ht="15.75" customHeight="1">
      <c r="B634" s="401"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02"/>
      <c r="D634" s="403"/>
    </row>
    <row r="635" ht="15.75" customHeight="1">
      <c r="B635" s="401"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04"/>
      <c r="D635" s="405"/>
    </row>
    <row r="636" ht="15.75" customHeight="1">
      <c r="B636" s="401"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02"/>
      <c r="D636" s="403"/>
    </row>
    <row r="637" ht="15.75" customHeight="1">
      <c r="B637" s="401"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04"/>
      <c r="D637" s="405"/>
    </row>
    <row r="638" ht="15.75" customHeight="1">
      <c r="B638" s="401"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02"/>
      <c r="D638" s="403"/>
    </row>
    <row r="639" ht="15.75" customHeight="1">
      <c r="B639" s="401"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04"/>
      <c r="D639" s="405"/>
    </row>
    <row r="640" ht="15.75" customHeight="1">
      <c r="B640" s="401"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02"/>
      <c r="D640" s="403"/>
    </row>
    <row r="641" ht="15.75" customHeight="1">
      <c r="B641" s="401"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04"/>
      <c r="D641" s="405"/>
    </row>
    <row r="642" ht="15.75" customHeight="1">
      <c r="B642" s="401"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02"/>
      <c r="D642" s="403"/>
    </row>
    <row r="643" ht="15.75" customHeight="1">
      <c r="B643" s="401"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04"/>
      <c r="D643" s="405"/>
    </row>
    <row r="644" ht="15.75" customHeight="1">
      <c r="B644" s="401"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02"/>
      <c r="D644" s="403"/>
    </row>
    <row r="645" ht="15.75" customHeight="1">
      <c r="B645" s="401"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04"/>
      <c r="D645" s="405"/>
    </row>
    <row r="646" ht="15.75" customHeight="1">
      <c r="B646" s="401"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02"/>
      <c r="D646" s="403"/>
    </row>
    <row r="647" ht="15.75" customHeight="1">
      <c r="B647" s="401"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04"/>
      <c r="D647" s="405"/>
    </row>
    <row r="648" ht="15.75" customHeight="1">
      <c r="B648" s="401"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02"/>
      <c r="D648" s="403"/>
    </row>
    <row r="649" ht="15.75" customHeight="1">
      <c r="B649" s="401"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04"/>
      <c r="D649" s="405"/>
    </row>
    <row r="650" ht="15.75" customHeight="1">
      <c r="B650" s="401"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02"/>
      <c r="D650" s="403"/>
    </row>
    <row r="651" ht="15.75" customHeight="1">
      <c r="B651" s="401"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04"/>
      <c r="D651" s="405"/>
    </row>
    <row r="652" ht="15.75" customHeight="1">
      <c r="B652" s="401"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02"/>
      <c r="D652" s="403"/>
    </row>
    <row r="653" ht="15.75" customHeight="1">
      <c r="B653" s="401"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04"/>
      <c r="D653" s="405"/>
    </row>
    <row r="654" ht="15.75" customHeight="1">
      <c r="B654" s="401"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02"/>
      <c r="D654" s="403"/>
    </row>
    <row r="655" ht="15.75" customHeight="1">
      <c r="B655" s="401"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04"/>
      <c r="D655" s="405"/>
    </row>
    <row r="656" ht="15.75" customHeight="1">
      <c r="B656" s="401"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02"/>
      <c r="D656" s="403"/>
    </row>
    <row r="657" ht="15.75" customHeight="1">
      <c r="B657" s="401"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04"/>
      <c r="D657" s="405"/>
    </row>
    <row r="658" ht="15.75" customHeight="1">
      <c r="B658" s="401"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02"/>
      <c r="D658" s="403"/>
    </row>
    <row r="659" ht="15.75" customHeight="1">
      <c r="B659" s="401"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04"/>
      <c r="D659" s="405"/>
    </row>
    <row r="660" ht="15.75" customHeight="1">
      <c r="B660" s="401"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02"/>
      <c r="D660" s="403"/>
    </row>
    <row r="661" ht="15.75" customHeight="1">
      <c r="B661" s="401"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04"/>
      <c r="D661" s="405"/>
    </row>
    <row r="662" ht="15.75" customHeight="1">
      <c r="B662" s="401"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02"/>
      <c r="D662" s="403"/>
    </row>
    <row r="663" ht="15.75" customHeight="1">
      <c r="B663" s="401"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04"/>
      <c r="D663" s="405"/>
    </row>
    <row r="664" ht="15.75" customHeight="1">
      <c r="B664" s="401"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02"/>
      <c r="D664" s="403"/>
    </row>
    <row r="665" ht="15.75" customHeight="1">
      <c r="B665" s="401"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04"/>
      <c r="D665" s="405"/>
    </row>
    <row r="666" ht="15.75" customHeight="1">
      <c r="B666" s="401"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02"/>
      <c r="D666" s="403"/>
    </row>
    <row r="667" ht="15.75" customHeight="1">
      <c r="B667" s="401"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04"/>
      <c r="D667" s="405"/>
    </row>
    <row r="668" ht="15.75" customHeight="1">
      <c r="B668" s="401"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02"/>
      <c r="D668" s="403"/>
    </row>
    <row r="669" ht="15.75" customHeight="1">
      <c r="B669" s="401"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04"/>
      <c r="D669" s="405"/>
    </row>
    <row r="670" ht="15.75" customHeight="1">
      <c r="B670" s="401"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02"/>
      <c r="D670" s="403"/>
    </row>
    <row r="671" ht="15.75" customHeight="1">
      <c r="B671" s="401"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04"/>
      <c r="D671" s="405"/>
    </row>
    <row r="672" ht="15.75" customHeight="1">
      <c r="B672" s="401"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02"/>
      <c r="D672" s="403"/>
    </row>
    <row r="673" ht="15.75" customHeight="1">
      <c r="B673" s="401"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04"/>
      <c r="D673" s="405"/>
    </row>
    <row r="674" ht="15.75" customHeight="1">
      <c r="B674" s="401"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02"/>
      <c r="D674" s="403"/>
    </row>
    <row r="675" ht="15.75" customHeight="1">
      <c r="B675" s="401"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04"/>
      <c r="D675" s="405"/>
    </row>
    <row r="676" ht="15.75" customHeight="1">
      <c r="B676" s="401"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02"/>
      <c r="D676" s="403"/>
    </row>
    <row r="677" ht="15.75" customHeight="1">
      <c r="B677" s="401"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04"/>
      <c r="D677" s="405"/>
    </row>
    <row r="678" ht="15.75" customHeight="1">
      <c r="B678" s="401"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02"/>
      <c r="D678" s="403"/>
    </row>
    <row r="679" ht="15.75" customHeight="1">
      <c r="B679" s="401"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04"/>
      <c r="D679" s="405"/>
    </row>
    <row r="680" ht="15.75" customHeight="1">
      <c r="B680" s="401"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02"/>
      <c r="D680" s="403"/>
    </row>
    <row r="681" ht="15.75" customHeight="1">
      <c r="B681" s="401"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04"/>
      <c r="D681" s="405"/>
    </row>
    <row r="682" ht="15.75" customHeight="1">
      <c r="B682" s="401"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02"/>
      <c r="D682" s="403"/>
    </row>
    <row r="683" ht="15.75" customHeight="1">
      <c r="B683" s="401"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04"/>
      <c r="D683" s="405"/>
    </row>
    <row r="684" ht="15.75" customHeight="1">
      <c r="B684" s="401"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02"/>
      <c r="D684" s="403"/>
    </row>
    <row r="685" ht="15.75" customHeight="1">
      <c r="B685" s="401"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04"/>
      <c r="D685" s="405"/>
    </row>
    <row r="686" ht="15.75" customHeight="1">
      <c r="B686" s="401"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02"/>
      <c r="D686" s="403"/>
    </row>
    <row r="687" ht="15.75" customHeight="1">
      <c r="B687" s="401"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04"/>
      <c r="D687" s="405"/>
    </row>
    <row r="688" ht="15.75" customHeight="1">
      <c r="B688" s="401"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02"/>
      <c r="D688" s="403"/>
    </row>
    <row r="689" ht="15.75" customHeight="1">
      <c r="B689" s="401"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04"/>
      <c r="D689" s="405"/>
    </row>
    <row r="690" ht="15.75" customHeight="1">
      <c r="B690" s="401"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02"/>
      <c r="D690" s="403"/>
    </row>
    <row r="691" ht="15.75" customHeight="1">
      <c r="B691" s="401"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04"/>
      <c r="D691" s="405"/>
    </row>
    <row r="692" ht="15.75" customHeight="1">
      <c r="B692" s="401"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02"/>
      <c r="D692" s="403"/>
    </row>
    <row r="693" ht="15.75" customHeight="1">
      <c r="B693" s="401"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04"/>
      <c r="D693" s="405"/>
    </row>
    <row r="694" ht="15.75" customHeight="1">
      <c r="B694" s="401"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02"/>
      <c r="D694" s="403"/>
    </row>
    <row r="695" ht="15.75" customHeight="1">
      <c r="B695" s="401"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04"/>
      <c r="D695" s="405"/>
    </row>
    <row r="696" ht="15.75" customHeight="1">
      <c r="B696" s="401"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02"/>
      <c r="D696" s="403"/>
    </row>
    <row r="697" ht="15.75" customHeight="1">
      <c r="B697" s="401"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04"/>
      <c r="D697" s="405"/>
    </row>
    <row r="698" ht="15.75" customHeight="1">
      <c r="B698" s="401"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02"/>
      <c r="D698" s="403"/>
    </row>
    <row r="699" ht="15.75" customHeight="1">
      <c r="B699" s="401"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04"/>
      <c r="D699" s="405"/>
    </row>
    <row r="700" ht="15.75" customHeight="1">
      <c r="B700" s="401"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02"/>
      <c r="D700" s="403"/>
    </row>
    <row r="701" ht="15.75" customHeight="1">
      <c r="B701" s="401"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04"/>
      <c r="D701" s="405"/>
    </row>
    <row r="702" ht="15.75" customHeight="1">
      <c r="B702" s="401"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02"/>
      <c r="D702" s="403"/>
    </row>
    <row r="703" ht="15.75" customHeight="1">
      <c r="B703" s="401"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04"/>
      <c r="D703" s="405"/>
    </row>
    <row r="704" ht="15.75" customHeight="1">
      <c r="B704" s="401"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02"/>
      <c r="D704" s="403"/>
    </row>
    <row r="705" ht="15.75" customHeight="1">
      <c r="B705" s="401"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04"/>
      <c r="D705" s="405"/>
    </row>
    <row r="706" ht="15.75" customHeight="1">
      <c r="B706" s="401"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02"/>
      <c r="D706" s="403"/>
    </row>
    <row r="707" ht="15.75" customHeight="1">
      <c r="B707" s="401"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04"/>
      <c r="D707" s="405"/>
    </row>
    <row r="708" ht="15.75" customHeight="1">
      <c r="B708" s="401"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02"/>
      <c r="D708" s="403"/>
    </row>
    <row r="709" ht="15.75" customHeight="1">
      <c r="B709" s="401"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04"/>
      <c r="D709" s="405"/>
    </row>
    <row r="710" ht="15.75" customHeight="1">
      <c r="B710" s="401"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02"/>
      <c r="D710" s="403"/>
    </row>
    <row r="711" ht="15.75" customHeight="1">
      <c r="B711" s="401"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04"/>
      <c r="D711" s="405"/>
    </row>
    <row r="712" ht="15.75" customHeight="1">
      <c r="B712" s="401"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02"/>
      <c r="D712" s="403"/>
    </row>
    <row r="713" ht="15.75" customHeight="1">
      <c r="B713" s="401"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04"/>
      <c r="D713" s="405"/>
    </row>
    <row r="714" ht="15.75" customHeight="1">
      <c r="B714" s="401"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02"/>
      <c r="D714" s="403"/>
    </row>
    <row r="715" ht="15.75" customHeight="1">
      <c r="B715" s="401"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04"/>
      <c r="D715" s="405"/>
    </row>
    <row r="716" ht="15.75" customHeight="1">
      <c r="B716" s="401"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02"/>
      <c r="D716" s="403"/>
    </row>
    <row r="717" ht="15.75" customHeight="1">
      <c r="B717" s="401"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04"/>
      <c r="D717" s="405"/>
    </row>
    <row r="718" ht="15.75" customHeight="1">
      <c r="B718" s="401"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02"/>
      <c r="D718" s="403"/>
    </row>
    <row r="719" ht="15.75" customHeight="1">
      <c r="B719" s="401"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04"/>
      <c r="D719" s="405"/>
    </row>
    <row r="720" ht="15.75" customHeight="1">
      <c r="B720" s="401"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02"/>
      <c r="D720" s="403"/>
    </row>
    <row r="721" ht="15.75" customHeight="1">
      <c r="B721" s="401"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04"/>
      <c r="D721" s="405"/>
    </row>
    <row r="722" ht="15.75" customHeight="1">
      <c r="B722" s="401"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02"/>
      <c r="D722" s="403"/>
    </row>
    <row r="723" ht="15.75" customHeight="1">
      <c r="B723" s="401"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04"/>
      <c r="D723" s="405"/>
    </row>
    <row r="724" ht="15.75" customHeight="1">
      <c r="B724" s="401"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02"/>
      <c r="D724" s="403"/>
    </row>
    <row r="725" ht="15.75" customHeight="1">
      <c r="B725" s="401"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04"/>
      <c r="D725" s="405"/>
    </row>
    <row r="726" ht="15.75" customHeight="1">
      <c r="B726" s="401"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02"/>
      <c r="D726" s="403"/>
    </row>
    <row r="727" ht="15.75" customHeight="1">
      <c r="B727" s="401"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04"/>
      <c r="D727" s="405"/>
    </row>
    <row r="728" ht="15.75" customHeight="1">
      <c r="B728" s="401"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02"/>
      <c r="D728" s="403"/>
    </row>
    <row r="729" ht="15.75" customHeight="1">
      <c r="B729" s="401"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04"/>
      <c r="D729" s="405"/>
    </row>
    <row r="730" ht="15.75" customHeight="1">
      <c r="B730" s="401"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02"/>
      <c r="D730" s="403"/>
    </row>
    <row r="731" ht="15.75" customHeight="1">
      <c r="B731" s="401"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04"/>
      <c r="D731" s="405"/>
    </row>
    <row r="732" ht="15.75" customHeight="1">
      <c r="B732" s="401"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02"/>
      <c r="D732" s="403"/>
    </row>
    <row r="733" ht="15.75" customHeight="1">
      <c r="B733" s="401"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04"/>
      <c r="D733" s="405"/>
    </row>
    <row r="734" ht="15.75" customHeight="1">
      <c r="B734" s="401"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02"/>
      <c r="D734" s="403"/>
    </row>
    <row r="735" ht="15.75" customHeight="1">
      <c r="B735" s="401"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04"/>
      <c r="D735" s="405"/>
    </row>
    <row r="736" ht="15.75" customHeight="1">
      <c r="B736" s="401"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02"/>
      <c r="D736" s="403"/>
    </row>
    <row r="737" ht="15.75" customHeight="1">
      <c r="B737" s="401"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04"/>
      <c r="D737" s="405"/>
    </row>
    <row r="738" ht="15.75" customHeight="1">
      <c r="B738" s="401"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02"/>
      <c r="D738" s="403"/>
    </row>
    <row r="739" ht="15.75" customHeight="1">
      <c r="B739" s="401"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04"/>
      <c r="D739" s="405"/>
    </row>
    <row r="740" ht="15.75" customHeight="1">
      <c r="B740" s="401"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02"/>
      <c r="D740" s="403"/>
    </row>
    <row r="741" ht="15.75" customHeight="1">
      <c r="B741" s="401"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04"/>
      <c r="D741" s="405"/>
    </row>
    <row r="742" ht="15.75" customHeight="1">
      <c r="B742" s="401"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02"/>
      <c r="D742" s="403"/>
    </row>
    <row r="743" ht="15.75" customHeight="1">
      <c r="B743" s="401"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04"/>
      <c r="D743" s="405"/>
    </row>
    <row r="744" ht="15.75" customHeight="1">
      <c r="B744" s="401"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02"/>
      <c r="D744" s="403"/>
    </row>
    <row r="745" ht="15.75" customHeight="1">
      <c r="B745" s="401"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04"/>
      <c r="D745" s="405"/>
    </row>
    <row r="746" ht="15.75" customHeight="1">
      <c r="B746" s="401"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02"/>
      <c r="D746" s="403"/>
    </row>
    <row r="747" ht="15.75" customHeight="1">
      <c r="B747" s="401"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04"/>
      <c r="D747" s="405"/>
    </row>
    <row r="748" ht="15.75" customHeight="1">
      <c r="B748" s="401"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02"/>
      <c r="D748" s="403"/>
    </row>
    <row r="749" ht="15.75" customHeight="1">
      <c r="B749" s="401"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04"/>
      <c r="D749" s="405"/>
    </row>
    <row r="750" ht="15.75" customHeight="1">
      <c r="B750" s="401"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02"/>
      <c r="D750" s="403"/>
    </row>
    <row r="751" ht="15.75" customHeight="1">
      <c r="B751" s="401"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04"/>
      <c r="D751" s="405"/>
    </row>
    <row r="752" ht="15.75" customHeight="1">
      <c r="B752" s="401"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02"/>
      <c r="D752" s="403"/>
    </row>
    <row r="753" ht="15.75" customHeight="1">
      <c r="B753" s="401"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04"/>
      <c r="D753" s="405"/>
    </row>
    <row r="754" ht="15.75" customHeight="1">
      <c r="B754" s="401"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02"/>
      <c r="D754" s="403"/>
    </row>
    <row r="755" ht="15.75" customHeight="1">
      <c r="B755" s="401"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04"/>
      <c r="D755" s="405"/>
    </row>
    <row r="756" ht="15.75" customHeight="1">
      <c r="B756" s="401"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02"/>
      <c r="D756" s="403"/>
    </row>
    <row r="757" ht="15.75" customHeight="1">
      <c r="B757" s="401"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04"/>
      <c r="D757" s="405"/>
    </row>
    <row r="758" ht="15.75" customHeight="1">
      <c r="B758" s="401"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02"/>
      <c r="D758" s="403"/>
    </row>
    <row r="759" ht="15.75" customHeight="1">
      <c r="B759" s="401"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04"/>
      <c r="D759" s="405"/>
    </row>
    <row r="760" ht="15.75" customHeight="1">
      <c r="B760" s="401"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02"/>
      <c r="D760" s="403"/>
    </row>
    <row r="761" ht="15.75" customHeight="1">
      <c r="B761" s="401"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04"/>
      <c r="D761" s="405"/>
    </row>
    <row r="762" ht="15.75" customHeight="1">
      <c r="B762" s="401"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02"/>
      <c r="D762" s="403"/>
    </row>
    <row r="763" ht="15.75" customHeight="1">
      <c r="B763" s="401"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04"/>
      <c r="D763" s="405"/>
    </row>
    <row r="764" ht="15.75" customHeight="1">
      <c r="B764" s="401"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02"/>
      <c r="D764" s="403"/>
    </row>
    <row r="765" ht="15.75" customHeight="1">
      <c r="B765" s="401"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04"/>
      <c r="D765" s="405"/>
    </row>
    <row r="766" ht="15.75" customHeight="1">
      <c r="B766" s="401"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02"/>
      <c r="D766" s="403"/>
    </row>
    <row r="767" ht="15.75" customHeight="1">
      <c r="B767" s="401"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04"/>
      <c r="D767" s="405"/>
    </row>
    <row r="768" ht="15.75" customHeight="1">
      <c r="B768" s="401"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02"/>
      <c r="D768" s="403"/>
    </row>
    <row r="769" ht="15.75" customHeight="1">
      <c r="B769" s="401"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04"/>
      <c r="D769" s="405"/>
    </row>
    <row r="770" ht="15.75" customHeight="1">
      <c r="B770" s="401"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02"/>
      <c r="D770" s="403"/>
    </row>
    <row r="771" ht="15.75" customHeight="1">
      <c r="B771" s="401"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04"/>
      <c r="D771" s="405"/>
    </row>
    <row r="772" ht="15.75" customHeight="1">
      <c r="B772" s="401"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02"/>
      <c r="D772" s="403"/>
    </row>
    <row r="773" ht="15.75" customHeight="1">
      <c r="B773" s="401"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04"/>
      <c r="D773" s="405"/>
    </row>
    <row r="774" ht="15.75" customHeight="1">
      <c r="B774" s="401"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02"/>
      <c r="D774" s="403"/>
    </row>
    <row r="775" ht="15.75" customHeight="1">
      <c r="B775" s="401"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04"/>
      <c r="D775" s="405"/>
    </row>
    <row r="776" ht="15.75" customHeight="1">
      <c r="B776" s="401"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02"/>
      <c r="D776" s="403"/>
    </row>
    <row r="777" ht="15.75" customHeight="1">
      <c r="B777" s="401"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04"/>
      <c r="D777" s="405"/>
    </row>
    <row r="778" ht="15.75" customHeight="1">
      <c r="B778" s="401"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02"/>
      <c r="D778" s="403"/>
    </row>
    <row r="779" ht="15.75" customHeight="1">
      <c r="B779" s="401"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04"/>
      <c r="D779" s="405"/>
    </row>
    <row r="780" ht="15.75" customHeight="1">
      <c r="B780" s="401"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02"/>
      <c r="D780" s="403"/>
    </row>
    <row r="781" ht="15.75" customHeight="1">
      <c r="B781" s="401"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04"/>
      <c r="D781" s="405"/>
    </row>
    <row r="782" ht="15.75" customHeight="1">
      <c r="B782" s="401"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02"/>
      <c r="D782" s="403"/>
    </row>
    <row r="783" ht="15.75" customHeight="1">
      <c r="B783" s="401"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04"/>
      <c r="D783" s="405"/>
    </row>
    <row r="784" ht="15.75" customHeight="1">
      <c r="B784" s="401"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02"/>
      <c r="D784" s="403"/>
    </row>
    <row r="785" ht="15.75" customHeight="1">
      <c r="B785" s="401"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04"/>
      <c r="D785" s="405"/>
    </row>
    <row r="786" ht="15.75" customHeight="1">
      <c r="B786" s="401"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02"/>
      <c r="D786" s="403"/>
    </row>
    <row r="787" ht="15.75" customHeight="1">
      <c r="B787" s="401"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04"/>
      <c r="D787" s="405"/>
    </row>
    <row r="788" ht="15.75" customHeight="1">
      <c r="B788" s="401"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02"/>
      <c r="D788" s="403"/>
    </row>
    <row r="789" ht="15.75" customHeight="1">
      <c r="B789" s="401"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04"/>
      <c r="D789" s="405"/>
    </row>
    <row r="790" ht="15.75" customHeight="1">
      <c r="B790" s="401"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02"/>
      <c r="D790" s="403"/>
    </row>
    <row r="791" ht="15.75" customHeight="1">
      <c r="B791" s="401"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04"/>
      <c r="D791" s="405"/>
    </row>
    <row r="792" ht="15.75" customHeight="1">
      <c r="B792" s="401"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02"/>
      <c r="D792" s="403"/>
    </row>
    <row r="793" ht="15.75" customHeight="1">
      <c r="B793" s="401"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04"/>
      <c r="D793" s="405"/>
    </row>
    <row r="794" ht="15.75" customHeight="1">
      <c r="B794" s="401"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02"/>
      <c r="D794" s="403"/>
    </row>
    <row r="795" ht="15.75" customHeight="1">
      <c r="B795" s="401"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04"/>
      <c r="D795" s="405"/>
    </row>
    <row r="796" ht="15.75" customHeight="1">
      <c r="B796" s="401"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02"/>
      <c r="D796" s="403"/>
    </row>
    <row r="797" ht="15.75" customHeight="1">
      <c r="B797" s="401"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04"/>
      <c r="D797" s="405"/>
    </row>
    <row r="798" ht="15.75" customHeight="1">
      <c r="B798" s="401"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02"/>
      <c r="D798" s="403"/>
    </row>
    <row r="799" ht="15.75" customHeight="1">
      <c r="B799" s="401"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04"/>
      <c r="D799" s="405"/>
    </row>
    <row r="800" ht="15.75" customHeight="1">
      <c r="B800" s="401"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02"/>
      <c r="D800" s="403"/>
    </row>
    <row r="801" ht="15.75" customHeight="1">
      <c r="B801" s="401"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04"/>
      <c r="D801" s="405"/>
    </row>
    <row r="802" ht="15.75" customHeight="1">
      <c r="B802" s="401"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02"/>
      <c r="D802" s="403"/>
    </row>
    <row r="803" ht="15.75" customHeight="1">
      <c r="B803" s="401"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04"/>
      <c r="D803" s="405"/>
    </row>
    <row r="804" ht="15.75" customHeight="1">
      <c r="B804" s="401"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02"/>
      <c r="D804" s="403"/>
    </row>
    <row r="805" ht="15.75" customHeight="1">
      <c r="B805" s="401"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04"/>
      <c r="D805" s="405"/>
    </row>
    <row r="806" ht="15.75" customHeight="1">
      <c r="B806" s="401"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02"/>
      <c r="D806" s="403"/>
    </row>
    <row r="807" ht="15.75" customHeight="1">
      <c r="B807" s="401"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04"/>
      <c r="D807" s="405"/>
    </row>
    <row r="808" ht="15.75" customHeight="1">
      <c r="B808" s="401"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02"/>
      <c r="D808" s="403"/>
    </row>
    <row r="809" ht="15.75" customHeight="1">
      <c r="B809" s="401"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04"/>
      <c r="D809" s="405"/>
    </row>
    <row r="810" ht="15.75" customHeight="1">
      <c r="B810" s="401"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02"/>
      <c r="D810" s="403"/>
    </row>
    <row r="811" ht="15.75" customHeight="1">
      <c r="B811" s="401"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04"/>
      <c r="D811" s="405"/>
    </row>
    <row r="812" ht="15.75" customHeight="1">
      <c r="B812" s="401"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02"/>
      <c r="D812" s="403"/>
    </row>
    <row r="813" ht="15.75" customHeight="1">
      <c r="B813" s="401"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04"/>
      <c r="D813" s="405"/>
    </row>
    <row r="814" ht="15.75" customHeight="1">
      <c r="B814" s="401"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02"/>
      <c r="D814" s="403"/>
    </row>
    <row r="815" ht="15.75" customHeight="1">
      <c r="B815" s="401"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04"/>
      <c r="D815" s="405"/>
    </row>
    <row r="816" ht="15.75" customHeight="1">
      <c r="B816" s="401"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02"/>
      <c r="D816" s="403"/>
    </row>
    <row r="817" ht="15.75" customHeight="1">
      <c r="B817" s="401"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04"/>
      <c r="D817" s="405"/>
    </row>
    <row r="818" ht="15.75" customHeight="1">
      <c r="B818" s="401"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02"/>
      <c r="D818" s="403"/>
    </row>
    <row r="819" ht="15.75" customHeight="1">
      <c r="B819" s="401"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04"/>
      <c r="D819" s="405"/>
    </row>
    <row r="820" ht="15.75" customHeight="1">
      <c r="B820" s="401"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02"/>
      <c r="D820" s="403"/>
    </row>
    <row r="821" ht="15.75" customHeight="1">
      <c r="B821" s="401"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04"/>
      <c r="D821" s="405"/>
    </row>
    <row r="822" ht="15.75" customHeight="1">
      <c r="B822" s="401"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02"/>
      <c r="D822" s="403"/>
    </row>
    <row r="823" ht="15.75" customHeight="1">
      <c r="B823" s="401"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04"/>
      <c r="D823" s="405"/>
    </row>
    <row r="824" ht="15.75" customHeight="1">
      <c r="B824" s="401"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02"/>
      <c r="D824" s="403"/>
    </row>
    <row r="825" ht="15.75" customHeight="1">
      <c r="B825" s="401"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04"/>
      <c r="D825" s="405"/>
    </row>
    <row r="826" ht="15.75" customHeight="1">
      <c r="B826" s="401"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02"/>
      <c r="D826" s="403"/>
    </row>
    <row r="827" ht="15.75" customHeight="1">
      <c r="B827" s="401"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04"/>
      <c r="D827" s="405"/>
    </row>
    <row r="828" ht="15.75" customHeight="1">
      <c r="B828" s="401"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02"/>
      <c r="D828" s="403"/>
    </row>
    <row r="829" ht="15.75" customHeight="1">
      <c r="B829" s="401"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04"/>
      <c r="D829" s="405"/>
    </row>
    <row r="830" ht="15.75" customHeight="1">
      <c r="B830" s="401"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02"/>
      <c r="D830" s="403"/>
    </row>
    <row r="831" ht="15.75" customHeight="1">
      <c r="B831" s="401"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04"/>
      <c r="D831" s="405"/>
    </row>
    <row r="832" ht="15.75" customHeight="1">
      <c r="B832" s="401"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02"/>
      <c r="D832" s="403"/>
    </row>
    <row r="833" ht="15.75" customHeight="1">
      <c r="B833" s="401"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04"/>
      <c r="D833" s="405"/>
    </row>
    <row r="834" ht="15.75" customHeight="1">
      <c r="B834" s="401"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02"/>
      <c r="D834" s="403"/>
    </row>
    <row r="835" ht="15.75" customHeight="1">
      <c r="B835" s="401"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04"/>
      <c r="D835" s="405"/>
    </row>
    <row r="836" ht="15.75" customHeight="1">
      <c r="B836" s="401"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02"/>
      <c r="D836" s="403"/>
    </row>
    <row r="837" ht="15.75" customHeight="1">
      <c r="B837" s="401"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04"/>
      <c r="D837" s="405"/>
    </row>
    <row r="838" ht="15.75" customHeight="1">
      <c r="B838" s="401"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02"/>
      <c r="D838" s="403"/>
    </row>
    <row r="839" ht="15.75" customHeight="1">
      <c r="B839" s="401"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04"/>
      <c r="D839" s="405"/>
    </row>
    <row r="840" ht="15.75" customHeight="1">
      <c r="B840" s="401"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02"/>
      <c r="D840" s="403"/>
    </row>
    <row r="841" ht="15.75" customHeight="1">
      <c r="B841" s="401"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04"/>
      <c r="D841" s="405"/>
    </row>
    <row r="842" ht="15.75" customHeight="1">
      <c r="B842" s="401"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02"/>
      <c r="D842" s="403"/>
    </row>
    <row r="843" ht="15.75" customHeight="1">
      <c r="B843" s="401"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04"/>
      <c r="D843" s="405"/>
    </row>
    <row r="844" ht="15.75" customHeight="1">
      <c r="B844" s="401"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02"/>
      <c r="D844" s="403"/>
    </row>
    <row r="845" ht="15.75" customHeight="1">
      <c r="B845" s="401"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04"/>
      <c r="D845" s="405"/>
    </row>
    <row r="846" ht="15.75" customHeight="1">
      <c r="B846" s="401"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02"/>
      <c r="D846" s="403"/>
    </row>
    <row r="847" ht="15.75" customHeight="1">
      <c r="B847" s="401"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04"/>
      <c r="D847" s="405"/>
    </row>
    <row r="848" ht="15.75" customHeight="1">
      <c r="B848" s="401"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02"/>
      <c r="D848" s="403"/>
    </row>
    <row r="849" ht="15.75" customHeight="1">
      <c r="B849" s="401"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04"/>
      <c r="D849" s="405"/>
    </row>
    <row r="850" ht="15.75" customHeight="1">
      <c r="B850" s="401"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02"/>
      <c r="D850" s="403"/>
    </row>
    <row r="851" ht="15.75" customHeight="1">
      <c r="B851" s="401"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04"/>
      <c r="D851" s="405"/>
    </row>
    <row r="852" ht="15.75" customHeight="1">
      <c r="B852" s="401"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02"/>
      <c r="D852" s="403"/>
    </row>
    <row r="853" ht="15.75" customHeight="1">
      <c r="B853" s="401"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04"/>
      <c r="D853" s="405"/>
    </row>
    <row r="854" ht="15.75" customHeight="1">
      <c r="B854" s="401"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02"/>
      <c r="D854" s="403"/>
    </row>
    <row r="855" ht="15.75" customHeight="1">
      <c r="B855" s="401"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04"/>
      <c r="D855" s="405"/>
    </row>
    <row r="856" ht="15.75" customHeight="1">
      <c r="B856" s="401"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02"/>
      <c r="D856" s="403"/>
    </row>
    <row r="857" ht="15.75" customHeight="1">
      <c r="B857" s="401"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04"/>
      <c r="D857" s="405"/>
    </row>
    <row r="858" ht="15.75" customHeight="1">
      <c r="B858" s="401"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02"/>
      <c r="D858" s="403"/>
    </row>
    <row r="859" ht="15.75" customHeight="1">
      <c r="B859" s="401"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04"/>
      <c r="D859" s="405"/>
    </row>
    <row r="860" ht="15.75" customHeight="1">
      <c r="B860" s="401"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02"/>
      <c r="D860" s="403"/>
    </row>
    <row r="861" ht="15.75" customHeight="1">
      <c r="B861" s="401"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04"/>
      <c r="D861" s="405"/>
    </row>
    <row r="862" ht="15.75" customHeight="1">
      <c r="B862" s="401"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02"/>
      <c r="D862" s="403"/>
    </row>
    <row r="863" ht="15.75" customHeight="1">
      <c r="B863" s="401"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04"/>
      <c r="D863" s="405"/>
    </row>
    <row r="864" ht="15.75" customHeight="1">
      <c r="B864" s="401"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02"/>
      <c r="D864" s="403"/>
    </row>
    <row r="865" ht="15.75" customHeight="1">
      <c r="B865" s="401"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04"/>
      <c r="D865" s="405"/>
    </row>
    <row r="866" ht="15.75" customHeight="1">
      <c r="B866" s="401"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02"/>
      <c r="D866" s="403"/>
    </row>
    <row r="867" ht="15.75" customHeight="1">
      <c r="B867" s="401"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04"/>
      <c r="D867" s="405"/>
    </row>
    <row r="868" ht="15.75" customHeight="1">
      <c r="B868" s="401"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02"/>
      <c r="D868" s="403"/>
    </row>
    <row r="869" ht="15.75" customHeight="1">
      <c r="B869" s="401"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04"/>
      <c r="D869" s="405"/>
    </row>
    <row r="870" ht="15.75" customHeight="1">
      <c r="B870" s="401"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02"/>
      <c r="D870" s="403"/>
    </row>
    <row r="871" ht="15.75" customHeight="1">
      <c r="B871" s="401"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04"/>
      <c r="D871" s="405"/>
    </row>
    <row r="872" ht="15.75" customHeight="1">
      <c r="B872" s="401"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02"/>
      <c r="D872" s="403"/>
    </row>
    <row r="873" ht="15.75" customHeight="1">
      <c r="B873" s="401"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04"/>
      <c r="D873" s="405"/>
    </row>
    <row r="874" ht="15.75" customHeight="1">
      <c r="B874" s="401"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02"/>
      <c r="D874" s="403"/>
    </row>
    <row r="875" ht="15.75" customHeight="1">
      <c r="B875" s="401"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04"/>
      <c r="D875" s="405"/>
    </row>
    <row r="876" ht="15.75" customHeight="1">
      <c r="B876" s="401"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02"/>
      <c r="D876" s="403"/>
    </row>
    <row r="877" ht="15.75" customHeight="1">
      <c r="B877" s="401"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04"/>
      <c r="D877" s="405"/>
    </row>
    <row r="878" ht="15.75" customHeight="1">
      <c r="B878" s="401"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02"/>
      <c r="D878" s="403"/>
    </row>
    <row r="879" ht="15.75" customHeight="1">
      <c r="B879" s="401"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04"/>
      <c r="D879" s="405"/>
    </row>
    <row r="880" ht="15.75" customHeight="1">
      <c r="B880" s="401"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02"/>
      <c r="D880" s="403"/>
    </row>
    <row r="881" ht="15.75" customHeight="1">
      <c r="B881" s="401"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04"/>
      <c r="D881" s="405"/>
    </row>
    <row r="882" ht="15.75" customHeight="1">
      <c r="B882" s="401"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02"/>
      <c r="D882" s="403"/>
    </row>
    <row r="883" ht="15.75" customHeight="1">
      <c r="B883" s="401"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04"/>
      <c r="D883" s="405"/>
    </row>
    <row r="884" ht="15.75" customHeight="1">
      <c r="B884" s="401"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02"/>
      <c r="D884" s="403"/>
    </row>
    <row r="885" ht="15.75" customHeight="1">
      <c r="B885" s="401"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04"/>
      <c r="D885" s="405"/>
    </row>
    <row r="886" ht="15.75" customHeight="1">
      <c r="B886" s="401"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02"/>
      <c r="D886" s="403"/>
    </row>
    <row r="887" ht="15.75" customHeight="1">
      <c r="B887" s="401"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04"/>
      <c r="D887" s="405"/>
    </row>
    <row r="888" ht="15.75" customHeight="1">
      <c r="B888" s="401"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02"/>
      <c r="D888" s="403"/>
    </row>
    <row r="889" ht="15.75" customHeight="1">
      <c r="B889" s="401"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04"/>
      <c r="D889" s="405"/>
    </row>
    <row r="890" ht="15.75" customHeight="1">
      <c r="B890" s="401"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02"/>
      <c r="D890" s="403"/>
    </row>
    <row r="891" ht="15.75" customHeight="1">
      <c r="B891" s="401"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04"/>
      <c r="D891" s="405"/>
    </row>
    <row r="892" ht="15.75" customHeight="1">
      <c r="B892" s="401"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02"/>
      <c r="D892" s="403"/>
    </row>
    <row r="893" ht="15.75" customHeight="1">
      <c r="B893" s="401"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04"/>
      <c r="D893" s="405"/>
    </row>
    <row r="894" ht="15.75" customHeight="1">
      <c r="B894" s="401"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02"/>
      <c r="D894" s="403"/>
    </row>
    <row r="895" ht="15.75" customHeight="1">
      <c r="B895" s="401"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04"/>
      <c r="D895" s="405"/>
    </row>
    <row r="896" ht="15.75" customHeight="1">
      <c r="B896" s="401"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02"/>
      <c r="D896" s="403"/>
    </row>
    <row r="897" ht="15.75" customHeight="1">
      <c r="B897" s="401"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04"/>
      <c r="D897" s="405"/>
    </row>
    <row r="898" ht="15.75" customHeight="1">
      <c r="B898" s="401"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02"/>
      <c r="D898" s="403"/>
    </row>
    <row r="899" ht="15.75" customHeight="1">
      <c r="B899" s="401"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04"/>
      <c r="D899" s="405"/>
    </row>
    <row r="900" ht="15.75" customHeight="1">
      <c r="B900" s="401"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02"/>
      <c r="D900" s="403"/>
    </row>
    <row r="901" ht="15.75" customHeight="1">
      <c r="B901" s="401"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04"/>
      <c r="D901" s="405"/>
    </row>
    <row r="902" ht="15.75" customHeight="1">
      <c r="B902" s="401"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02"/>
      <c r="D902" s="403"/>
    </row>
    <row r="903" ht="15.75" customHeight="1">
      <c r="B903" s="401"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04"/>
      <c r="D903" s="405"/>
    </row>
    <row r="904" ht="15.75" customHeight="1">
      <c r="B904" s="401"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02"/>
      <c r="D904" s="403"/>
    </row>
    <row r="905" ht="15.75" customHeight="1">
      <c r="B905" s="401"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04"/>
      <c r="D905" s="405"/>
    </row>
    <row r="906" ht="15.75" customHeight="1">
      <c r="B906" s="401"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02"/>
      <c r="D906" s="403"/>
    </row>
    <row r="907" ht="15.75" customHeight="1">
      <c r="B907" s="401"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04"/>
      <c r="D907" s="405"/>
    </row>
    <row r="908" ht="15.75" customHeight="1">
      <c r="B908" s="401"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02"/>
      <c r="D908" s="403"/>
    </row>
    <row r="909" ht="15.75" customHeight="1">
      <c r="B909" s="401"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04"/>
      <c r="D909" s="405"/>
    </row>
    <row r="910" ht="15.75" customHeight="1">
      <c r="B910" s="401"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02"/>
      <c r="D910" s="403"/>
    </row>
    <row r="911" ht="15.75" customHeight="1">
      <c r="B911" s="401"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04"/>
      <c r="D911" s="405"/>
    </row>
    <row r="912" ht="15.75" customHeight="1">
      <c r="B912" s="401"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02"/>
      <c r="D912" s="403"/>
    </row>
    <row r="913" ht="15.75" customHeight="1">
      <c r="B913" s="401"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04"/>
      <c r="D913" s="405"/>
    </row>
    <row r="914" ht="15.75" customHeight="1">
      <c r="B914" s="401"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02"/>
      <c r="D914" s="403"/>
    </row>
    <row r="915" ht="15.75" customHeight="1">
      <c r="B915" s="401"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04"/>
      <c r="D915" s="405"/>
    </row>
    <row r="916" ht="15.75" customHeight="1">
      <c r="B916" s="401"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02"/>
      <c r="D916" s="403"/>
    </row>
    <row r="917" ht="15.75" customHeight="1">
      <c r="B917" s="401"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04"/>
      <c r="D917" s="405"/>
    </row>
    <row r="918" ht="15.75" customHeight="1">
      <c r="B918" s="401"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02"/>
      <c r="D918" s="403"/>
    </row>
    <row r="919" ht="15.75" customHeight="1">
      <c r="B919" s="401"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04"/>
      <c r="D919" s="405"/>
    </row>
    <row r="920" ht="15.75" customHeight="1">
      <c r="B920" s="401"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02"/>
      <c r="D920" s="403"/>
    </row>
    <row r="921" ht="15.75" customHeight="1">
      <c r="B921" s="401"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04"/>
      <c r="D921" s="405"/>
    </row>
    <row r="922" ht="15.75" customHeight="1">
      <c r="B922" s="401"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02"/>
      <c r="D922" s="403"/>
    </row>
    <row r="923" ht="15.75" customHeight="1">
      <c r="B923" s="401"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04"/>
      <c r="D923" s="405"/>
    </row>
    <row r="924" ht="15.75" customHeight="1">
      <c r="B924" s="401"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02"/>
      <c r="D924" s="403"/>
    </row>
    <row r="925" ht="15.75" customHeight="1">
      <c r="B925" s="401"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04"/>
      <c r="D925" s="405"/>
    </row>
    <row r="926" ht="15.75" customHeight="1">
      <c r="B926" s="401"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02"/>
      <c r="D926" s="403"/>
    </row>
    <row r="927" ht="15.75" customHeight="1">
      <c r="B927" s="401"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04"/>
      <c r="D927" s="405"/>
    </row>
    <row r="928" ht="15.75" customHeight="1">
      <c r="B928" s="401"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02"/>
      <c r="D928" s="403"/>
    </row>
    <row r="929" ht="15.75" customHeight="1">
      <c r="B929" s="401"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04"/>
      <c r="D929" s="405"/>
    </row>
    <row r="930" ht="15.75" customHeight="1">
      <c r="B930" s="401"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02"/>
      <c r="D930" s="403"/>
    </row>
    <row r="931" ht="15.75" customHeight="1">
      <c r="B931" s="401"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04"/>
      <c r="D931" s="405"/>
    </row>
    <row r="932" ht="15.75" customHeight="1">
      <c r="B932" s="401"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02"/>
      <c r="D932" s="403"/>
    </row>
    <row r="933" ht="15.75" customHeight="1">
      <c r="B933" s="401"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04"/>
      <c r="D933" s="405"/>
    </row>
    <row r="934" ht="15.75" customHeight="1">
      <c r="B934" s="401"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02"/>
      <c r="D934" s="403"/>
    </row>
    <row r="935" ht="15.75" customHeight="1">
      <c r="B935" s="401"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04"/>
      <c r="D935" s="405"/>
    </row>
    <row r="936" ht="15.75" customHeight="1">
      <c r="B936" s="401"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02"/>
      <c r="D936" s="403"/>
    </row>
    <row r="937" ht="15.75" customHeight="1">
      <c r="B937" s="401"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04"/>
      <c r="D937" s="405"/>
    </row>
    <row r="938" ht="15.75" customHeight="1">
      <c r="B938" s="401"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02"/>
      <c r="D938" s="403"/>
    </row>
    <row r="939" ht="15.75" customHeight="1">
      <c r="B939" s="401"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04"/>
      <c r="D939" s="405"/>
    </row>
    <row r="940" ht="15.75" customHeight="1">
      <c r="B940" s="401"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02"/>
      <c r="D940" s="403"/>
    </row>
    <row r="941" ht="15.75" customHeight="1">
      <c r="B941" s="401"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04"/>
      <c r="D941" s="405"/>
    </row>
    <row r="942" ht="15.75" customHeight="1">
      <c r="B942" s="401"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02"/>
      <c r="D942" s="403"/>
    </row>
    <row r="943" ht="15.75" customHeight="1">
      <c r="B943" s="401"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04"/>
      <c r="D943" s="405"/>
    </row>
    <row r="944" ht="15.75" customHeight="1">
      <c r="B944" s="401"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02"/>
      <c r="D944" s="403"/>
    </row>
    <row r="945" ht="15.75" customHeight="1">
      <c r="B945" s="401"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04"/>
      <c r="D945" s="405"/>
    </row>
    <row r="946" ht="15.75" customHeight="1">
      <c r="B946" s="401"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02"/>
      <c r="D946" s="403"/>
    </row>
    <row r="947" ht="15.75" customHeight="1">
      <c r="B947" s="401"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04"/>
      <c r="D947" s="405"/>
    </row>
    <row r="948" ht="15.75" customHeight="1">
      <c r="B948" s="401"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02"/>
      <c r="D948" s="403"/>
    </row>
    <row r="949" ht="15.75" customHeight="1">
      <c r="B949" s="401"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04"/>
      <c r="D949" s="405"/>
    </row>
    <row r="950" ht="15.75" customHeight="1">
      <c r="B950" s="401"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02"/>
      <c r="D950" s="403"/>
    </row>
    <row r="951" ht="15.75" customHeight="1">
      <c r="B951" s="401"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04"/>
      <c r="D951" s="405"/>
    </row>
    <row r="952" ht="15.75" customHeight="1">
      <c r="B952" s="401"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02"/>
      <c r="D952" s="403"/>
    </row>
    <row r="953" ht="15.75" customHeight="1">
      <c r="B953" s="401"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04"/>
      <c r="D953" s="405"/>
    </row>
    <row r="954" ht="15.75" customHeight="1">
      <c r="B954" s="401"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02"/>
      <c r="D954" s="403"/>
    </row>
    <row r="955" ht="15.75" customHeight="1">
      <c r="B955" s="401"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04"/>
      <c r="D955" s="405"/>
    </row>
    <row r="956" ht="15.75" customHeight="1">
      <c r="B956" s="401"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02"/>
      <c r="D956" s="403"/>
    </row>
    <row r="957" ht="15.75" customHeight="1">
      <c r="B957" s="401"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04"/>
      <c r="D957" s="405"/>
    </row>
    <row r="958" ht="15.75" customHeight="1">
      <c r="B958" s="401"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02"/>
      <c r="D958" s="403"/>
    </row>
    <row r="959" ht="15.75" customHeight="1">
      <c r="B959" s="401"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04"/>
      <c r="D959" s="405"/>
    </row>
    <row r="960" ht="15.75" customHeight="1">
      <c r="B960" s="401"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02"/>
      <c r="D960" s="403"/>
    </row>
    <row r="961" ht="15.75" customHeight="1">
      <c r="B961" s="401"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04"/>
      <c r="D961" s="405"/>
    </row>
    <row r="962" ht="15.75" customHeight="1">
      <c r="B962" s="401"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02"/>
      <c r="D962" s="403"/>
    </row>
    <row r="963" ht="15.75" customHeight="1">
      <c r="B963" s="401"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04"/>
      <c r="D963" s="405"/>
    </row>
    <row r="964" ht="15.75" customHeight="1">
      <c r="B964" s="401"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02"/>
      <c r="D964" s="403"/>
    </row>
    <row r="965" ht="15.75" customHeight="1">
      <c r="B965" s="401"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04"/>
      <c r="D965" s="405"/>
    </row>
    <row r="966" ht="15.75" customHeight="1">
      <c r="B966" s="401"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02"/>
      <c r="D966" s="403"/>
    </row>
    <row r="967" ht="15.75" customHeight="1">
      <c r="B967" s="401"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04"/>
      <c r="D967" s="405"/>
    </row>
    <row r="968" ht="15.75" customHeight="1">
      <c r="B968" s="401"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02"/>
      <c r="D968" s="403"/>
    </row>
    <row r="969" ht="15.75" customHeight="1">
      <c r="B969" s="401"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04"/>
      <c r="D969" s="405"/>
    </row>
    <row r="970" ht="15.75" customHeight="1">
      <c r="B970" s="401"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02"/>
      <c r="D970" s="403"/>
    </row>
    <row r="971" ht="15.75" customHeight="1">
      <c r="B971" s="401"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04"/>
      <c r="D971" s="405"/>
    </row>
    <row r="972" ht="15.75" customHeight="1">
      <c r="B972" s="401"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02"/>
      <c r="D972" s="403"/>
    </row>
    <row r="973" ht="15.75" customHeight="1">
      <c r="B973" s="401"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04"/>
      <c r="D973" s="405"/>
    </row>
    <row r="974" ht="15.75" customHeight="1">
      <c r="B974" s="401"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02"/>
      <c r="D974" s="403"/>
    </row>
    <row r="975" ht="15.75" customHeight="1">
      <c r="B975" s="401"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04"/>
      <c r="D975" s="405"/>
    </row>
    <row r="976" ht="15.75" customHeight="1">
      <c r="B976" s="401"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02"/>
      <c r="D976" s="403"/>
    </row>
    <row r="977" ht="15.75" customHeight="1">
      <c r="B977" s="401"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04"/>
      <c r="D977" s="405"/>
    </row>
    <row r="978" ht="15.75" customHeight="1">
      <c r="B978" s="401"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02"/>
      <c r="D978" s="403"/>
    </row>
    <row r="979" ht="15.75" customHeight="1">
      <c r="B979" s="401"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04"/>
      <c r="D979" s="405"/>
    </row>
    <row r="980" ht="15.75" customHeight="1">
      <c r="B980" s="401"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02"/>
      <c r="D980" s="403"/>
    </row>
    <row r="981" ht="15.75" customHeight="1">
      <c r="B981" s="401"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04"/>
      <c r="D981" s="405"/>
    </row>
    <row r="982" ht="15.75" customHeight="1">
      <c r="B982" s="401"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02"/>
      <c r="D982" s="403"/>
    </row>
    <row r="983" ht="15.75" customHeight="1">
      <c r="B983" s="401"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04"/>
      <c r="D983" s="405"/>
    </row>
    <row r="984" ht="15.75" customHeight="1">
      <c r="B984" s="401"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02"/>
      <c r="D984" s="403"/>
    </row>
    <row r="985" ht="15.75" customHeight="1">
      <c r="B985" s="401"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04"/>
      <c r="D985" s="405"/>
    </row>
    <row r="986" ht="15.75" customHeight="1">
      <c r="B986" s="401"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02"/>
      <c r="D986" s="403"/>
    </row>
    <row r="987" ht="15.75" customHeight="1">
      <c r="B987" s="401"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04"/>
      <c r="D987" s="405"/>
    </row>
    <row r="988" ht="15.75" customHeight="1">
      <c r="B988" s="401"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02"/>
      <c r="D988" s="403"/>
    </row>
    <row r="989" ht="15.75" customHeight="1">
      <c r="B989" s="401"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04"/>
      <c r="D989" s="405"/>
    </row>
    <row r="990" ht="15.75" customHeight="1">
      <c r="B990" s="401"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02"/>
      <c r="D990" s="403"/>
    </row>
    <row r="991" ht="15.75" customHeight="1">
      <c r="B991" s="401"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04"/>
      <c r="D991" s="405"/>
    </row>
    <row r="992" ht="15.75" customHeight="1">
      <c r="B992" s="401"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02"/>
      <c r="D992" s="403"/>
    </row>
    <row r="993" ht="15.75" customHeight="1">
      <c r="B993" s="401"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04"/>
      <c r="D993" s="405"/>
    </row>
    <row r="994" ht="15.75" customHeight="1">
      <c r="B994" s="401"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02"/>
      <c r="D994" s="403"/>
    </row>
    <row r="995" ht="15.75" customHeight="1">
      <c r="B995" s="401"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04"/>
      <c r="D995" s="405"/>
    </row>
    <row r="996" ht="15.75" customHeight="1">
      <c r="B996" s="401"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02"/>
      <c r="D996" s="403"/>
    </row>
    <row r="997" ht="15.75" customHeight="1">
      <c r="B997" s="401"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04"/>
      <c r="D997" s="405"/>
    </row>
    <row r="998" ht="15.75" customHeight="1">
      <c r="B998" s="401"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02"/>
      <c r="D998" s="403"/>
    </row>
    <row r="999" ht="15.75" customHeight="1">
      <c r="B999" s="401"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04"/>
      <c r="D999" s="405"/>
    </row>
    <row r="1000" ht="15.75" customHeight="1">
      <c r="B1000" s="401"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02"/>
      <c r="D1000" s="403"/>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