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d on 2011 population grid" sheetId="1" r:id="rId4"/>
  </sheets>
  <definedNames/>
  <calcPr/>
  <extLst>
    <ext uri="GoogleSheetsCustomDataVersion2">
      <go:sheetsCustomData xmlns:go="http://customooxmlschemas.google.com/" r:id="rId5" roundtripDataChecksum="ZDFgbxFf0ZPxOhayeeuHU5poMndK4D0et7maJn6qTUA="/>
    </ext>
  </extLst>
</workbook>
</file>

<file path=xl/sharedStrings.xml><?xml version="1.0" encoding="utf-8"?>
<sst xmlns="http://schemas.openxmlformats.org/spreadsheetml/2006/main" count="2174" uniqueCount="1127">
  <si>
    <t>Metropolitan region typology of NuTS3 regions (NuTS v. 2013)</t>
  </si>
  <si>
    <t>NuTS_ID v 2013</t>
  </si>
  <si>
    <t>Metropolitan region code</t>
  </si>
  <si>
    <t>Metropolitan region name</t>
  </si>
  <si>
    <t>English Name</t>
  </si>
  <si>
    <t>Country code</t>
  </si>
  <si>
    <t>AT112</t>
  </si>
  <si>
    <t>AT001MC</t>
  </si>
  <si>
    <t>Wien</t>
  </si>
  <si>
    <t>AT</t>
  </si>
  <si>
    <t>Legend</t>
  </si>
  <si>
    <t>AT125</t>
  </si>
  <si>
    <t>MC capital metropolitan region</t>
  </si>
  <si>
    <t>AT126</t>
  </si>
  <si>
    <t>AT127</t>
  </si>
  <si>
    <t>AT130</t>
  </si>
  <si>
    <t>AT221</t>
  </si>
  <si>
    <t>AT002M</t>
  </si>
  <si>
    <t>Graz</t>
  </si>
  <si>
    <t>AT225</t>
  </si>
  <si>
    <t>AT312</t>
  </si>
  <si>
    <t>AT003M</t>
  </si>
  <si>
    <t>Linz</t>
  </si>
  <si>
    <t>AT313</t>
  </si>
  <si>
    <t>AT323</t>
  </si>
  <si>
    <t>AT004M</t>
  </si>
  <si>
    <t>Salzburg</t>
  </si>
  <si>
    <t>AT332</t>
  </si>
  <si>
    <t>AT005M</t>
  </si>
  <si>
    <t>Innsbruck</t>
  </si>
  <si>
    <t>BE100</t>
  </si>
  <si>
    <t>BE001MC</t>
  </si>
  <si>
    <t>Bruxelles / Brussels</t>
  </si>
  <si>
    <t>BE</t>
  </si>
  <si>
    <t>BE231</t>
  </si>
  <si>
    <t>BE241</t>
  </si>
  <si>
    <t>BE310</t>
  </si>
  <si>
    <t>BE211</t>
  </si>
  <si>
    <t>BE002M</t>
  </si>
  <si>
    <t>Antwerpen</t>
  </si>
  <si>
    <t>BE233</t>
  </si>
  <si>
    <t>BE003M</t>
  </si>
  <si>
    <t>Gent</t>
  </si>
  <si>
    <t>BE234</t>
  </si>
  <si>
    <t>BE322</t>
  </si>
  <si>
    <t>BE004M</t>
  </si>
  <si>
    <t>Charleroi</t>
  </si>
  <si>
    <t>BE332</t>
  </si>
  <si>
    <t>BE005M</t>
  </si>
  <si>
    <t>Liège</t>
  </si>
  <si>
    <t>BE334</t>
  </si>
  <si>
    <t>BG411</t>
  </si>
  <si>
    <t>BG001MC</t>
  </si>
  <si>
    <t>Sofia</t>
  </si>
  <si>
    <t>BG</t>
  </si>
  <si>
    <t>BG414</t>
  </si>
  <si>
    <t>BG412</t>
  </si>
  <si>
    <t>BG421</t>
  </si>
  <si>
    <t>BG002M</t>
  </si>
  <si>
    <t>Plovdiv</t>
  </si>
  <si>
    <t>BG341</t>
  </si>
  <si>
    <t>BG004M</t>
  </si>
  <si>
    <t>Burgas</t>
  </si>
  <si>
    <t>BG331</t>
  </si>
  <si>
    <t>BG003M</t>
  </si>
  <si>
    <t>Varna</t>
  </si>
  <si>
    <t>CH040</t>
  </si>
  <si>
    <t>CH001M</t>
  </si>
  <si>
    <t>Zürich</t>
  </si>
  <si>
    <t>CH</t>
  </si>
  <si>
    <t>FR718</t>
  </si>
  <si>
    <t>FR048M</t>
  </si>
  <si>
    <t>Annecy (FR)/Genève (CH)</t>
  </si>
  <si>
    <t>FR</t>
  </si>
  <si>
    <t>CH013</t>
  </si>
  <si>
    <t>CH002M</t>
  </si>
  <si>
    <t>Genève</t>
  </si>
  <si>
    <t>CH031</t>
  </si>
  <si>
    <t>CH003M</t>
  </si>
  <si>
    <t>Basel</t>
  </si>
  <si>
    <t>CH032</t>
  </si>
  <si>
    <t>DE139</t>
  </si>
  <si>
    <t>CH021</t>
  </si>
  <si>
    <t>CH004MC</t>
  </si>
  <si>
    <t>Bern</t>
  </si>
  <si>
    <t>CH011</t>
  </si>
  <si>
    <t>CH005M</t>
  </si>
  <si>
    <t>Lausanne</t>
  </si>
  <si>
    <t>CY000</t>
  </si>
  <si>
    <t>CY001MC</t>
  </si>
  <si>
    <t>Lefkosia</t>
  </si>
  <si>
    <t>CY</t>
  </si>
  <si>
    <t>CZ010</t>
  </si>
  <si>
    <t>CZ001MC</t>
  </si>
  <si>
    <t>Praha</t>
  </si>
  <si>
    <t>CZ</t>
  </si>
  <si>
    <t>CZ020</t>
  </si>
  <si>
    <t>CZ064</t>
  </si>
  <si>
    <t>CZ002M</t>
  </si>
  <si>
    <t>Brno</t>
  </si>
  <si>
    <t>CZ080</t>
  </si>
  <si>
    <t>CZ003M</t>
  </si>
  <si>
    <t>Ostrava</t>
  </si>
  <si>
    <t>CZ032</t>
  </si>
  <si>
    <t>CZ004M</t>
  </si>
  <si>
    <t>Plzen</t>
  </si>
  <si>
    <t>DE300</t>
  </si>
  <si>
    <t>DE001MC</t>
  </si>
  <si>
    <t>Berlin</t>
  </si>
  <si>
    <t>DE</t>
  </si>
  <si>
    <t>DE404</t>
  </si>
  <si>
    <t>DE405</t>
  </si>
  <si>
    <t>DE406</t>
  </si>
  <si>
    <t>DE408</t>
  </si>
  <si>
    <t>DE409</t>
  </si>
  <si>
    <t>DE40A</t>
  </si>
  <si>
    <t>DE40C</t>
  </si>
  <si>
    <t>DE40E</t>
  </si>
  <si>
    <t>DE40H</t>
  </si>
  <si>
    <t>DE600</t>
  </si>
  <si>
    <t>DE002M</t>
  </si>
  <si>
    <t>Hamburg</t>
  </si>
  <si>
    <t>DE933</t>
  </si>
  <si>
    <t>DE939</t>
  </si>
  <si>
    <t>DEF06</t>
  </si>
  <si>
    <t>DEF09</t>
  </si>
  <si>
    <t>DEF0D</t>
  </si>
  <si>
    <t>DEF0F</t>
  </si>
  <si>
    <t>DE212</t>
  </si>
  <si>
    <t>DE003M</t>
  </si>
  <si>
    <t>München</t>
  </si>
  <si>
    <t>DE217</t>
  </si>
  <si>
    <t>DE218</t>
  </si>
  <si>
    <t>DE21A</t>
  </si>
  <si>
    <t>DE21B</t>
  </si>
  <si>
    <t>DE21C</t>
  </si>
  <si>
    <t>DE21E</t>
  </si>
  <si>
    <t>DE21H</t>
  </si>
  <si>
    <t>DE21L</t>
  </si>
  <si>
    <t>DEA23</t>
  </si>
  <si>
    <t>DE004M</t>
  </si>
  <si>
    <t>Köln</t>
  </si>
  <si>
    <t>DEA24</t>
  </si>
  <si>
    <t>DEA27</t>
  </si>
  <si>
    <t>DEA2B</t>
  </si>
  <si>
    <t>DE712</t>
  </si>
  <si>
    <t>DE005M</t>
  </si>
  <si>
    <t>Frankfurt am Main</t>
  </si>
  <si>
    <t>DE713</t>
  </si>
  <si>
    <t>DE717</t>
  </si>
  <si>
    <t>DE718</t>
  </si>
  <si>
    <t>DE719</t>
  </si>
  <si>
    <t>DE71A</t>
  </si>
  <si>
    <t>DE71C</t>
  </si>
  <si>
    <t>DE71E</t>
  </si>
  <si>
    <t>DE111</t>
  </si>
  <si>
    <t>DE007M</t>
  </si>
  <si>
    <t>Stuttgart</t>
  </si>
  <si>
    <t>DE112</t>
  </si>
  <si>
    <t>DE113</t>
  </si>
  <si>
    <t>DE114</t>
  </si>
  <si>
    <t>DE115</t>
  </si>
  <si>
    <t>DE116</t>
  </si>
  <si>
    <t>DED51</t>
  </si>
  <si>
    <t>DE008M</t>
  </si>
  <si>
    <t>Leipzig</t>
  </si>
  <si>
    <t>DED52</t>
  </si>
  <si>
    <t>DED53</t>
  </si>
  <si>
    <t>DED21</t>
  </si>
  <si>
    <t>DE009M</t>
  </si>
  <si>
    <t>Dresden</t>
  </si>
  <si>
    <t>DED2C</t>
  </si>
  <si>
    <t>DED2E</t>
  </si>
  <si>
    <t>DED2F</t>
  </si>
  <si>
    <t>DEA11</t>
  </si>
  <si>
    <t>DE011M</t>
  </si>
  <si>
    <t>Düsseldorf</t>
  </si>
  <si>
    <t>Dusseldorf</t>
  </si>
  <si>
    <t>DEA1C</t>
  </si>
  <si>
    <t>DEA1D</t>
  </si>
  <si>
    <t>DE501</t>
  </si>
  <si>
    <t>DE012M</t>
  </si>
  <si>
    <t>Bremen</t>
  </si>
  <si>
    <t>DE922</t>
  </si>
  <si>
    <t>DE936</t>
  </si>
  <si>
    <t>DE937</t>
  </si>
  <si>
    <t>DE93B</t>
  </si>
  <si>
    <t>DE941</t>
  </si>
  <si>
    <t>DE928</t>
  </si>
  <si>
    <t>DE013M</t>
  </si>
  <si>
    <t>Hannover</t>
  </si>
  <si>
    <t>DE929</t>
  </si>
  <si>
    <t>DE252</t>
  </si>
  <si>
    <t>DE014M</t>
  </si>
  <si>
    <t>Nürnberg</t>
  </si>
  <si>
    <t>DE253</t>
  </si>
  <si>
    <t>DE254</t>
  </si>
  <si>
    <t>DE255</t>
  </si>
  <si>
    <t>DE257</t>
  </si>
  <si>
    <t>DE258</t>
  </si>
  <si>
    <t>DE259</t>
  </si>
  <si>
    <t>DE25B</t>
  </si>
  <si>
    <t>DEA41</t>
  </si>
  <si>
    <t>DE017M</t>
  </si>
  <si>
    <t>Bielefeld</t>
  </si>
  <si>
    <t>DEE02</t>
  </si>
  <si>
    <t>DE018M</t>
  </si>
  <si>
    <t>Halle an der Saale</t>
  </si>
  <si>
    <t>DEE0B</t>
  </si>
  <si>
    <t>DEE03</t>
  </si>
  <si>
    <t>DE019M</t>
  </si>
  <si>
    <t>Magdeburg</t>
  </si>
  <si>
    <t>DEE06</t>
  </si>
  <si>
    <t>DEE07</t>
  </si>
  <si>
    <t>DE714</t>
  </si>
  <si>
    <t>DE020M</t>
  </si>
  <si>
    <t>Wiesbaden</t>
  </si>
  <si>
    <t>DE71D</t>
  </si>
  <si>
    <t>DE915</t>
  </si>
  <si>
    <t>DE021M</t>
  </si>
  <si>
    <t>Göttingen</t>
  </si>
  <si>
    <t>DE918</t>
  </si>
  <si>
    <t>DE711</t>
  </si>
  <si>
    <t>DE025M</t>
  </si>
  <si>
    <t>Darmstadt</t>
  </si>
  <si>
    <t>DE716</t>
  </si>
  <si>
    <t>DE131</t>
  </si>
  <si>
    <t>DE027M</t>
  </si>
  <si>
    <t>Freiburg im Breisgau</t>
  </si>
  <si>
    <t>DE132</t>
  </si>
  <si>
    <t>DE133</t>
  </si>
  <si>
    <t>DE226</t>
  </si>
  <si>
    <t>DE028M</t>
  </si>
  <si>
    <t>Regensburg</t>
  </si>
  <si>
    <t>DE232</t>
  </si>
  <si>
    <t>DE238</t>
  </si>
  <si>
    <t>DE804</t>
  </si>
  <si>
    <t>DE031M</t>
  </si>
  <si>
    <t>Schwerin</t>
  </si>
  <si>
    <t>DE80O</t>
  </si>
  <si>
    <t>DEG01</t>
  </si>
  <si>
    <t>DE032M</t>
  </si>
  <si>
    <t>Erfurt</t>
  </si>
  <si>
    <t>DEG0C</t>
  </si>
  <si>
    <t>DEG0D</t>
  </si>
  <si>
    <t>DEG0F</t>
  </si>
  <si>
    <t>DE271</t>
  </si>
  <si>
    <t>DE033M</t>
  </si>
  <si>
    <t>Augsburg</t>
  </si>
  <si>
    <t>DE275</t>
  </si>
  <si>
    <t>DE276</t>
  </si>
  <si>
    <t>DEA22</t>
  </si>
  <si>
    <t>DE034M</t>
  </si>
  <si>
    <t>Bonn</t>
  </si>
  <si>
    <t>DEA2C</t>
  </si>
  <si>
    <t>DE122</t>
  </si>
  <si>
    <t>DE035M</t>
  </si>
  <si>
    <t>Karlsruhe</t>
  </si>
  <si>
    <t>DE123</t>
  </si>
  <si>
    <t>DEA15</t>
  </si>
  <si>
    <t>DE036M</t>
  </si>
  <si>
    <t>Mönchengladbach</t>
  </si>
  <si>
    <t>DEB35</t>
  </si>
  <si>
    <t>DE037M</t>
  </si>
  <si>
    <t>Mainz</t>
  </si>
  <si>
    <t>DEB3J</t>
  </si>
  <si>
    <t>DEA12</t>
  </si>
  <si>
    <t>DE038M</t>
  </si>
  <si>
    <t>Ruhrgebiet</t>
  </si>
  <si>
    <t>DEA13</t>
  </si>
  <si>
    <t>DEA16</t>
  </si>
  <si>
    <t>DEA17</t>
  </si>
  <si>
    <t>DEA1F</t>
  </si>
  <si>
    <t>DEA31</t>
  </si>
  <si>
    <t>DEA32</t>
  </si>
  <si>
    <t>DEA36</t>
  </si>
  <si>
    <t>DEA51</t>
  </si>
  <si>
    <t>DEA52</t>
  </si>
  <si>
    <t>DEA53</t>
  </si>
  <si>
    <t>DEA54</t>
  </si>
  <si>
    <t>DEA55</t>
  </si>
  <si>
    <t>DEA56</t>
  </si>
  <si>
    <t>DEA5C</t>
  </si>
  <si>
    <t>DEF02</t>
  </si>
  <si>
    <t>DE039M</t>
  </si>
  <si>
    <t>Kiel</t>
  </si>
  <si>
    <t>DEF0A</t>
  </si>
  <si>
    <t>DEF0B</t>
  </si>
  <si>
    <t>DEC01</t>
  </si>
  <si>
    <t>DE040M</t>
  </si>
  <si>
    <t>Saarbrücken</t>
  </si>
  <si>
    <t>DEC03</t>
  </si>
  <si>
    <t>DEC04</t>
  </si>
  <si>
    <t>DEC05</t>
  </si>
  <si>
    <t>DEB11</t>
  </si>
  <si>
    <t>DE042M</t>
  </si>
  <si>
    <t>Koblenz</t>
  </si>
  <si>
    <t>DEB17</t>
  </si>
  <si>
    <t>DE803</t>
  </si>
  <si>
    <t>DE043M</t>
  </si>
  <si>
    <t>Rostock</t>
  </si>
  <si>
    <t>DE80K</t>
  </si>
  <si>
    <t>DEB32</t>
  </si>
  <si>
    <t>DE044M</t>
  </si>
  <si>
    <t>Kaiserslautern</t>
  </si>
  <si>
    <t>DEB3F</t>
  </si>
  <si>
    <t>DEB3G</t>
  </si>
  <si>
    <t>DEA58</t>
  </si>
  <si>
    <t>DE045M</t>
  </si>
  <si>
    <t>Iserlohn</t>
  </si>
  <si>
    <t>DEF01</t>
  </si>
  <si>
    <t>DE052M</t>
  </si>
  <si>
    <t>Flensburg</t>
  </si>
  <si>
    <t>DEF0C</t>
  </si>
  <si>
    <t>DE138</t>
  </si>
  <si>
    <t>DE054M</t>
  </si>
  <si>
    <t>Konstanz</t>
  </si>
  <si>
    <t>DE721</t>
  </si>
  <si>
    <t>DE057M</t>
  </si>
  <si>
    <t>Gießen</t>
  </si>
  <si>
    <t>Giessen</t>
  </si>
  <si>
    <t>DE242</t>
  </si>
  <si>
    <t>DE059M</t>
  </si>
  <si>
    <t>Bayreuth</t>
  </si>
  <si>
    <t>DE246</t>
  </si>
  <si>
    <t>DE24B</t>
  </si>
  <si>
    <t>DE261</t>
  </si>
  <si>
    <t>DE061M</t>
  </si>
  <si>
    <t>Aschaffenburg</t>
  </si>
  <si>
    <t>DE264</t>
  </si>
  <si>
    <t>DE269</t>
  </si>
  <si>
    <t>DE80J</t>
  </si>
  <si>
    <t>DE064M</t>
  </si>
  <si>
    <t>Neubrandenburg</t>
  </si>
  <si>
    <t>DE213</t>
  </si>
  <si>
    <t>DE069M</t>
  </si>
  <si>
    <t>Rosenheim</t>
  </si>
  <si>
    <t>DE21K</t>
  </si>
  <si>
    <t>DE134</t>
  </si>
  <si>
    <t>DE073M</t>
  </si>
  <si>
    <t>Offenburg</t>
  </si>
  <si>
    <t>CZ051</t>
  </si>
  <si>
    <t>CZ007M</t>
  </si>
  <si>
    <t>Liberec</t>
  </si>
  <si>
    <t>DED2D</t>
  </si>
  <si>
    <t>DE074M</t>
  </si>
  <si>
    <t>Görlitz</t>
  </si>
  <si>
    <t>DE262</t>
  </si>
  <si>
    <t>DE077M</t>
  </si>
  <si>
    <t>Schweinfurt</t>
  </si>
  <si>
    <t>DE265</t>
  </si>
  <si>
    <t>DE26B</t>
  </si>
  <si>
    <t>DE722</t>
  </si>
  <si>
    <t>DE079M</t>
  </si>
  <si>
    <t>Wetzlar</t>
  </si>
  <si>
    <t>DE911</t>
  </si>
  <si>
    <t>DE083M</t>
  </si>
  <si>
    <t>Braunschweig-Salzgitter-Wolfsburg</t>
  </si>
  <si>
    <t>DE912</t>
  </si>
  <si>
    <t>DE913</t>
  </si>
  <si>
    <t>DE914</t>
  </si>
  <si>
    <t>DE917</t>
  </si>
  <si>
    <t>DE91A</t>
  </si>
  <si>
    <t>DE91B</t>
  </si>
  <si>
    <t>DE126</t>
  </si>
  <si>
    <t>DE084M</t>
  </si>
  <si>
    <t>Mannheim-Ludwigshafen</t>
  </si>
  <si>
    <t>DE715</t>
  </si>
  <si>
    <t>DEB31</t>
  </si>
  <si>
    <t>DEB34</t>
  </si>
  <si>
    <t>DEB36</t>
  </si>
  <si>
    <t>DEB38</t>
  </si>
  <si>
    <t>DEB3C</t>
  </si>
  <si>
    <t>DEB3I</t>
  </si>
  <si>
    <t>DEA33</t>
  </si>
  <si>
    <t>DE504M</t>
  </si>
  <si>
    <t>Münster</t>
  </si>
  <si>
    <t>DEA35</t>
  </si>
  <si>
    <t>DEA2D</t>
  </si>
  <si>
    <t>DE507M</t>
  </si>
  <si>
    <t>Aachen</t>
  </si>
  <si>
    <t>DEF03</t>
  </si>
  <si>
    <t>DE510M</t>
  </si>
  <si>
    <t>Lübeck</t>
  </si>
  <si>
    <t>Lubeck</t>
  </si>
  <si>
    <t>DEF08</t>
  </si>
  <si>
    <t>DE731</t>
  </si>
  <si>
    <t>DE513M</t>
  </si>
  <si>
    <t>Kassel</t>
  </si>
  <si>
    <t>DE734</t>
  </si>
  <si>
    <t>DE944</t>
  </si>
  <si>
    <t>DE517M</t>
  </si>
  <si>
    <t>Osnabrück</t>
  </si>
  <si>
    <t>DE94E</t>
  </si>
  <si>
    <t>DE943</t>
  </si>
  <si>
    <t>DE520M</t>
  </si>
  <si>
    <t>Oldenburg (Oldenburg)</t>
  </si>
  <si>
    <t>DE946</t>
  </si>
  <si>
    <t>DE94D</t>
  </si>
  <si>
    <t>DE125</t>
  </si>
  <si>
    <t>DE522M</t>
  </si>
  <si>
    <t>Heidelberg</t>
  </si>
  <si>
    <t>DE128</t>
  </si>
  <si>
    <t>DEA47</t>
  </si>
  <si>
    <t>DE523M</t>
  </si>
  <si>
    <t>Paderborn</t>
  </si>
  <si>
    <t>DE263</t>
  </si>
  <si>
    <t>DE524M</t>
  </si>
  <si>
    <t>Würzburg</t>
  </si>
  <si>
    <t>DE268</t>
  </si>
  <si>
    <t>DE26A</t>
  </si>
  <si>
    <t>DE26C</t>
  </si>
  <si>
    <t>DE502</t>
  </si>
  <si>
    <t>DE527M</t>
  </si>
  <si>
    <t>Bremerhaven</t>
  </si>
  <si>
    <t>DE932</t>
  </si>
  <si>
    <t>DE117</t>
  </si>
  <si>
    <t>DE529M</t>
  </si>
  <si>
    <t>Heilbronn</t>
  </si>
  <si>
    <t>DE118</t>
  </si>
  <si>
    <t>DE144</t>
  </si>
  <si>
    <t>DE532M</t>
  </si>
  <si>
    <t>Ulm</t>
  </si>
  <si>
    <t>DE145</t>
  </si>
  <si>
    <t>DE279</t>
  </si>
  <si>
    <t>DE129</t>
  </si>
  <si>
    <t>DE533M</t>
  </si>
  <si>
    <t>Pforzheim</t>
  </si>
  <si>
    <t>DE12B</t>
  </si>
  <si>
    <t>DE211</t>
  </si>
  <si>
    <t>DE534M</t>
  </si>
  <si>
    <t>Ingolstadt</t>
  </si>
  <si>
    <t>DE219</t>
  </si>
  <si>
    <t>DE21I</t>
  </si>
  <si>
    <t>DE21J</t>
  </si>
  <si>
    <t>DE141</t>
  </si>
  <si>
    <t>DE537M</t>
  </si>
  <si>
    <t>Reutlingen</t>
  </si>
  <si>
    <t>DEA5A</t>
  </si>
  <si>
    <t>DE540M</t>
  </si>
  <si>
    <t>Siegen</t>
  </si>
  <si>
    <t>DEB13</t>
  </si>
  <si>
    <t>DE925</t>
  </si>
  <si>
    <t>DE542M</t>
  </si>
  <si>
    <t>Hildesheim</t>
  </si>
  <si>
    <t>DED45</t>
  </si>
  <si>
    <t>DE544M</t>
  </si>
  <si>
    <t>Zwickau</t>
  </si>
  <si>
    <t>DEA1A</t>
  </si>
  <si>
    <t>DE546M</t>
  </si>
  <si>
    <t>Wuppertal</t>
  </si>
  <si>
    <t>DK011</t>
  </si>
  <si>
    <t>DK001MC</t>
  </si>
  <si>
    <t>København</t>
  </si>
  <si>
    <t>DK</t>
  </si>
  <si>
    <t>DK012</t>
  </si>
  <si>
    <t>DK013</t>
  </si>
  <si>
    <t>DK021</t>
  </si>
  <si>
    <t>DK042</t>
  </si>
  <si>
    <t>DK002M</t>
  </si>
  <si>
    <t>Århus</t>
  </si>
  <si>
    <t>DK031</t>
  </si>
  <si>
    <t>DK003M</t>
  </si>
  <si>
    <t>Odense</t>
  </si>
  <si>
    <t>DK050</t>
  </si>
  <si>
    <t>DK004M</t>
  </si>
  <si>
    <t>Aalborg</t>
  </si>
  <si>
    <t>EE001</t>
  </si>
  <si>
    <t>EE001MC</t>
  </si>
  <si>
    <t>Tallinn</t>
  </si>
  <si>
    <t>EE</t>
  </si>
  <si>
    <t>ES300</t>
  </si>
  <si>
    <t>ES001MC</t>
  </si>
  <si>
    <t>Madrid</t>
  </si>
  <si>
    <t>ES</t>
  </si>
  <si>
    <t>ES511</t>
  </si>
  <si>
    <t>ES002M</t>
  </si>
  <si>
    <t>Barcelona</t>
  </si>
  <si>
    <t>ES523</t>
  </si>
  <si>
    <t>ES003M</t>
  </si>
  <si>
    <t>Valencia</t>
  </si>
  <si>
    <t>ES618</t>
  </si>
  <si>
    <t>ES004M</t>
  </si>
  <si>
    <t>Sevilla</t>
  </si>
  <si>
    <t>ES243</t>
  </si>
  <si>
    <t>ES005M</t>
  </si>
  <si>
    <t>Zaragoza</t>
  </si>
  <si>
    <t>ES617</t>
  </si>
  <si>
    <t>ES006M</t>
  </si>
  <si>
    <t>Málaga - Marbella</t>
  </si>
  <si>
    <t>ES620</t>
  </si>
  <si>
    <t>ES007M</t>
  </si>
  <si>
    <t>Murcia - Cartagena</t>
  </si>
  <si>
    <t>ES705</t>
  </si>
  <si>
    <t>ES008M</t>
  </si>
  <si>
    <t>Las Palmas</t>
  </si>
  <si>
    <t>ES418</t>
  </si>
  <si>
    <t>ES009M</t>
  </si>
  <si>
    <t>Valladolid</t>
  </si>
  <si>
    <t>ES532</t>
  </si>
  <si>
    <t>ES010M</t>
  </si>
  <si>
    <t>Palma de Mallorca</t>
  </si>
  <si>
    <t>ES211</t>
  </si>
  <si>
    <t>ES012M</t>
  </si>
  <si>
    <t>Vitoria/Gasteiz</t>
  </si>
  <si>
    <t>ES120</t>
  </si>
  <si>
    <t>ES013M</t>
  </si>
  <si>
    <t>Oviedo - Gijón</t>
  </si>
  <si>
    <t>ES220</t>
  </si>
  <si>
    <t>ES014M</t>
  </si>
  <si>
    <t>Pamplona/Iruña</t>
  </si>
  <si>
    <t>ES130</t>
  </si>
  <si>
    <t>ES015M</t>
  </si>
  <si>
    <t>Santander</t>
  </si>
  <si>
    <t>ES213</t>
  </si>
  <si>
    <t>ES019M</t>
  </si>
  <si>
    <t>Bilbao</t>
  </si>
  <si>
    <t>ES521</t>
  </si>
  <si>
    <t>ES021M</t>
  </si>
  <si>
    <t>Alicante/Alacant - Elche/Elx</t>
  </si>
  <si>
    <t>ES114</t>
  </si>
  <si>
    <t>ES022M</t>
  </si>
  <si>
    <t>Vigo</t>
  </si>
  <si>
    <t>ES709</t>
  </si>
  <si>
    <t>ES025M</t>
  </si>
  <si>
    <t>Santa Cruz de Tenerife</t>
  </si>
  <si>
    <t>ES111</t>
  </si>
  <si>
    <t>ES026M</t>
  </si>
  <si>
    <t>A Coruña</t>
  </si>
  <si>
    <t>ES614</t>
  </si>
  <si>
    <t>ES501M</t>
  </si>
  <si>
    <t>Granada</t>
  </si>
  <si>
    <t>FI1B1</t>
  </si>
  <si>
    <t>FI001MC</t>
  </si>
  <si>
    <t>Helsinki</t>
  </si>
  <si>
    <t>FI</t>
  </si>
  <si>
    <t>FI197</t>
  </si>
  <si>
    <t>FI002M</t>
  </si>
  <si>
    <t>Tampere</t>
  </si>
  <si>
    <t>FI1C1</t>
  </si>
  <si>
    <t>FI003M</t>
  </si>
  <si>
    <t>Turku</t>
  </si>
  <si>
    <t>FR101</t>
  </si>
  <si>
    <t>FR001MC</t>
  </si>
  <si>
    <t>Paris</t>
  </si>
  <si>
    <t>FR102</t>
  </si>
  <si>
    <t>FR103</t>
  </si>
  <si>
    <t>FR104</t>
  </si>
  <si>
    <t>FR105</t>
  </si>
  <si>
    <t>FR106</t>
  </si>
  <si>
    <t>FR107</t>
  </si>
  <si>
    <t>FR108</t>
  </si>
  <si>
    <t>FR716</t>
  </si>
  <si>
    <t>FR003M</t>
  </si>
  <si>
    <t>Lyon</t>
  </si>
  <si>
    <t>FR623</t>
  </si>
  <si>
    <t>FR004M</t>
  </si>
  <si>
    <t>Toulouse</t>
  </si>
  <si>
    <t>FR421</t>
  </si>
  <si>
    <t>FR006M</t>
  </si>
  <si>
    <t>Strasbourg</t>
  </si>
  <si>
    <t>FR612</t>
  </si>
  <si>
    <t>FR007M</t>
  </si>
  <si>
    <t>Bordeaux</t>
  </si>
  <si>
    <t>FR511</t>
  </si>
  <si>
    <t>FR008M</t>
  </si>
  <si>
    <t>Nantes</t>
  </si>
  <si>
    <t>FR301</t>
  </si>
  <si>
    <t>FR009M</t>
  </si>
  <si>
    <t>Lille - Dunkerque - Valenciennes</t>
  </si>
  <si>
    <t>FR813</t>
  </si>
  <si>
    <t>FR010M</t>
  </si>
  <si>
    <t>Montpellier</t>
  </si>
  <si>
    <t>FR715</t>
  </si>
  <si>
    <t>FR011M</t>
  </si>
  <si>
    <t>Saint-Etienne</t>
  </si>
  <si>
    <t>FR523</t>
  </si>
  <si>
    <t>FR013M</t>
  </si>
  <si>
    <t>Rennes</t>
  </si>
  <si>
    <t>FR223</t>
  </si>
  <si>
    <t>FR014M</t>
  </si>
  <si>
    <t>Amiens</t>
  </si>
  <si>
    <t>FR232</t>
  </si>
  <si>
    <t>FR015M</t>
  </si>
  <si>
    <t>Rouen - Le Havre</t>
  </si>
  <si>
    <t>FR411</t>
  </si>
  <si>
    <t>FR016M</t>
  </si>
  <si>
    <t>Nancy</t>
  </si>
  <si>
    <t>FR213</t>
  </si>
  <si>
    <t>FR018M</t>
  </si>
  <si>
    <t>Reims</t>
  </si>
  <si>
    <t>FR246</t>
  </si>
  <si>
    <t>FR019M</t>
  </si>
  <si>
    <t>Orléans</t>
  </si>
  <si>
    <t>FR261</t>
  </si>
  <si>
    <t>FR020M</t>
  </si>
  <si>
    <t>Dijon</t>
  </si>
  <si>
    <t>FR534</t>
  </si>
  <si>
    <t>FR021M</t>
  </si>
  <si>
    <t>Poitiers</t>
  </si>
  <si>
    <t>FR724</t>
  </si>
  <si>
    <t>FR022M</t>
  </si>
  <si>
    <t>Clermont-Ferrand</t>
  </si>
  <si>
    <t>FR251</t>
  </si>
  <si>
    <t>FR023M</t>
  </si>
  <si>
    <t>Caen</t>
  </si>
  <si>
    <t>FR633</t>
  </si>
  <si>
    <t>FR024M</t>
  </si>
  <si>
    <t>Limoges</t>
  </si>
  <si>
    <t>FR431</t>
  </si>
  <si>
    <t>FR025M</t>
  </si>
  <si>
    <t>Besanþon</t>
  </si>
  <si>
    <t>FR714</t>
  </si>
  <si>
    <t>FR026M</t>
  </si>
  <si>
    <t>Grenoble</t>
  </si>
  <si>
    <t>FR244</t>
  </si>
  <si>
    <t>FR035M</t>
  </si>
  <si>
    <t>Tours</t>
  </si>
  <si>
    <t>FR512</t>
  </si>
  <si>
    <t>FR036M</t>
  </si>
  <si>
    <t>Angers</t>
  </si>
  <si>
    <t>FR522</t>
  </si>
  <si>
    <t>FR037M</t>
  </si>
  <si>
    <t>Brest</t>
  </si>
  <si>
    <t>FR514</t>
  </si>
  <si>
    <t>FR038M</t>
  </si>
  <si>
    <t>Le Mans</t>
  </si>
  <si>
    <t>FR422</t>
  </si>
  <si>
    <t>FR040M</t>
  </si>
  <si>
    <t>Mulhouse</t>
  </si>
  <si>
    <t>FR815</t>
  </si>
  <si>
    <t>FR043M</t>
  </si>
  <si>
    <t>Perpignan</t>
  </si>
  <si>
    <t>FR812</t>
  </si>
  <si>
    <t>FR044M</t>
  </si>
  <si>
    <t>Nimes</t>
  </si>
  <si>
    <t>FR615</t>
  </si>
  <si>
    <t>FR045M</t>
  </si>
  <si>
    <t>Pau</t>
  </si>
  <si>
    <t>FR824</t>
  </si>
  <si>
    <t>FR203M</t>
  </si>
  <si>
    <t>Marseille</t>
  </si>
  <si>
    <t>FR825</t>
  </si>
  <si>
    <t>FR823</t>
  </si>
  <si>
    <t>FR205M</t>
  </si>
  <si>
    <t>Nice</t>
  </si>
  <si>
    <t>EL301</t>
  </si>
  <si>
    <t>EL001MC</t>
  </si>
  <si>
    <t>Athina</t>
  </si>
  <si>
    <t>GR</t>
  </si>
  <si>
    <t>EL302</t>
  </si>
  <si>
    <t>EL303</t>
  </si>
  <si>
    <t>EL304</t>
  </si>
  <si>
    <t>EL305</t>
  </si>
  <si>
    <t>EL306</t>
  </si>
  <si>
    <t>EL307</t>
  </si>
  <si>
    <t>EL522</t>
  </si>
  <si>
    <t>EL002M</t>
  </si>
  <si>
    <t>Thessaloniki</t>
  </si>
  <si>
    <t>HR041</t>
  </si>
  <si>
    <t>HR001MC</t>
  </si>
  <si>
    <t>Grad Zagreb</t>
  </si>
  <si>
    <t>HR</t>
  </si>
  <si>
    <t>HR042</t>
  </si>
  <si>
    <t>HR043</t>
  </si>
  <si>
    <t>HR035</t>
  </si>
  <si>
    <t>HR005M</t>
  </si>
  <si>
    <t>Split</t>
  </si>
  <si>
    <t>Hu101</t>
  </si>
  <si>
    <t>Hu001MC</t>
  </si>
  <si>
    <t>Budapest</t>
  </si>
  <si>
    <t>Hu</t>
  </si>
  <si>
    <t>Hu102</t>
  </si>
  <si>
    <t>Hu311</t>
  </si>
  <si>
    <t>Hu002M</t>
  </si>
  <si>
    <t>Miskolc</t>
  </si>
  <si>
    <t>Hu231</t>
  </si>
  <si>
    <t>Hu004M</t>
  </si>
  <si>
    <t>Pécs</t>
  </si>
  <si>
    <t>Hu321</t>
  </si>
  <si>
    <t>Hu005M</t>
  </si>
  <si>
    <t>Debrecen</t>
  </si>
  <si>
    <t>Hu211</t>
  </si>
  <si>
    <t>Hu009M</t>
  </si>
  <si>
    <t>Székesfehérvár</t>
  </si>
  <si>
    <t>IE021</t>
  </si>
  <si>
    <t>IE001MC</t>
  </si>
  <si>
    <t>Dublin</t>
  </si>
  <si>
    <t>IE</t>
  </si>
  <si>
    <t>IE022</t>
  </si>
  <si>
    <t>IE025</t>
  </si>
  <si>
    <t>IE002M</t>
  </si>
  <si>
    <t>Cork</t>
  </si>
  <si>
    <t>ITI43</t>
  </si>
  <si>
    <t>IT001MC</t>
  </si>
  <si>
    <t>Roma</t>
  </si>
  <si>
    <t>IT</t>
  </si>
  <si>
    <t>ITC46</t>
  </si>
  <si>
    <t>IT511M</t>
  </si>
  <si>
    <t>Bergamo</t>
  </si>
  <si>
    <t>ITC49</t>
  </si>
  <si>
    <t>IT002M</t>
  </si>
  <si>
    <t>Milano</t>
  </si>
  <si>
    <t>ITC4C</t>
  </si>
  <si>
    <t>ITC4D</t>
  </si>
  <si>
    <t>ITF33</t>
  </si>
  <si>
    <t>IT003M</t>
  </si>
  <si>
    <t>Napoli</t>
  </si>
  <si>
    <t>ITC11</t>
  </si>
  <si>
    <t>IT004M</t>
  </si>
  <si>
    <t>Torino</t>
  </si>
  <si>
    <t>ITG12</t>
  </si>
  <si>
    <t>IT005M</t>
  </si>
  <si>
    <t>Palermo</t>
  </si>
  <si>
    <t>ITC33</t>
  </si>
  <si>
    <t>IT006M</t>
  </si>
  <si>
    <t>Genova</t>
  </si>
  <si>
    <t>ITI14</t>
  </si>
  <si>
    <t>IT007M</t>
  </si>
  <si>
    <t>Firenze</t>
  </si>
  <si>
    <t>ITF47</t>
  </si>
  <si>
    <t>IT008M</t>
  </si>
  <si>
    <t>Bari</t>
  </si>
  <si>
    <t>ITH55</t>
  </si>
  <si>
    <t>IT009M</t>
  </si>
  <si>
    <t>Bologna</t>
  </si>
  <si>
    <t>ITG17</t>
  </si>
  <si>
    <t>IT010M</t>
  </si>
  <si>
    <t>Catania</t>
  </si>
  <si>
    <t>ITH35</t>
  </si>
  <si>
    <t>IT011M</t>
  </si>
  <si>
    <t>Venezia</t>
  </si>
  <si>
    <t>ITH31</t>
  </si>
  <si>
    <t>IT012M</t>
  </si>
  <si>
    <t>Verona</t>
  </si>
  <si>
    <t>ITF43</t>
  </si>
  <si>
    <t>IT022M</t>
  </si>
  <si>
    <t>Taranto</t>
  </si>
  <si>
    <t>ITG27</t>
  </si>
  <si>
    <t>IT027M</t>
  </si>
  <si>
    <t>Cagliari</t>
  </si>
  <si>
    <t>ITH36</t>
  </si>
  <si>
    <t>IT028M</t>
  </si>
  <si>
    <t>Padova</t>
  </si>
  <si>
    <t>ITC47</t>
  </si>
  <si>
    <t>IT029M</t>
  </si>
  <si>
    <t>Brescia</t>
  </si>
  <si>
    <t>ITH53</t>
  </si>
  <si>
    <t>IT505M</t>
  </si>
  <si>
    <t>Reggio nell'Emilia</t>
  </si>
  <si>
    <t>ITG13</t>
  </si>
  <si>
    <t>IT501M</t>
  </si>
  <si>
    <t>Messina</t>
  </si>
  <si>
    <t>ITI15</t>
  </si>
  <si>
    <t>IT502M</t>
  </si>
  <si>
    <t>Prato</t>
  </si>
  <si>
    <t>ITH52</t>
  </si>
  <si>
    <t>IT503M</t>
  </si>
  <si>
    <t>Parma</t>
  </si>
  <si>
    <t>LT00A</t>
  </si>
  <si>
    <t>LT001MC</t>
  </si>
  <si>
    <t>Vilnius</t>
  </si>
  <si>
    <t>LT</t>
  </si>
  <si>
    <t>LT002</t>
  </si>
  <si>
    <t>LT002M</t>
  </si>
  <si>
    <t>Kaunas</t>
  </si>
  <si>
    <t>Lu000</t>
  </si>
  <si>
    <t>Lu001MC</t>
  </si>
  <si>
    <t>Luxembourg</t>
  </si>
  <si>
    <t>Lu</t>
  </si>
  <si>
    <t>LV006</t>
  </si>
  <si>
    <t>LV001MC</t>
  </si>
  <si>
    <t>Riga</t>
  </si>
  <si>
    <t>LV</t>
  </si>
  <si>
    <t>MT001</t>
  </si>
  <si>
    <t>MT001MC</t>
  </si>
  <si>
    <t>Valletta</t>
  </si>
  <si>
    <t>MT</t>
  </si>
  <si>
    <t>NL332</t>
  </si>
  <si>
    <t>NL001M</t>
  </si>
  <si>
    <t>s' Gravenhage</t>
  </si>
  <si>
    <t>NL</t>
  </si>
  <si>
    <t>NL230</t>
  </si>
  <si>
    <t>NL002MC</t>
  </si>
  <si>
    <t>Amsterdam</t>
  </si>
  <si>
    <t>NL321</t>
  </si>
  <si>
    <t>NL323</t>
  </si>
  <si>
    <t>NL324</t>
  </si>
  <si>
    <t>NL325</t>
  </si>
  <si>
    <t>NL326</t>
  </si>
  <si>
    <t>NL339</t>
  </si>
  <si>
    <t>NL003M</t>
  </si>
  <si>
    <t>Rotterdam</t>
  </si>
  <si>
    <t>NL310</t>
  </si>
  <si>
    <t>NL004M</t>
  </si>
  <si>
    <t>utrecht</t>
  </si>
  <si>
    <t>NL414</t>
  </si>
  <si>
    <t>NL005M</t>
  </si>
  <si>
    <t>Eindhoven</t>
  </si>
  <si>
    <t>NL412</t>
  </si>
  <si>
    <t>NL006M</t>
  </si>
  <si>
    <t>Tilburg</t>
  </si>
  <si>
    <t>NL113</t>
  </si>
  <si>
    <t>NL007M</t>
  </si>
  <si>
    <t>Groningen</t>
  </si>
  <si>
    <t>NL213</t>
  </si>
  <si>
    <t>NL008M</t>
  </si>
  <si>
    <t>Enschede</t>
  </si>
  <si>
    <t>NL226</t>
  </si>
  <si>
    <t>NL009M</t>
  </si>
  <si>
    <t>Arnhem - Nijmegen</t>
  </si>
  <si>
    <t>NO011</t>
  </si>
  <si>
    <t>NO001MC</t>
  </si>
  <si>
    <t>Oslo</t>
  </si>
  <si>
    <t>NO</t>
  </si>
  <si>
    <t>NO012</t>
  </si>
  <si>
    <t>NO043</t>
  </si>
  <si>
    <t>NO002M</t>
  </si>
  <si>
    <t>Bergen</t>
  </si>
  <si>
    <t>NO051</t>
  </si>
  <si>
    <t>PL127</t>
  </si>
  <si>
    <t>PL001MC</t>
  </si>
  <si>
    <t>Warszawa</t>
  </si>
  <si>
    <t>PL</t>
  </si>
  <si>
    <t>PL129</t>
  </si>
  <si>
    <t>PL12A</t>
  </si>
  <si>
    <t>PL113</t>
  </si>
  <si>
    <t>PL002M</t>
  </si>
  <si>
    <t>Lódz</t>
  </si>
  <si>
    <t>PL114</t>
  </si>
  <si>
    <t>PL213</t>
  </si>
  <si>
    <t>PL003M</t>
  </si>
  <si>
    <t>Kraków</t>
  </si>
  <si>
    <t>PL214</t>
  </si>
  <si>
    <t>PL514</t>
  </si>
  <si>
    <t>PL004M</t>
  </si>
  <si>
    <t>Wroclaw</t>
  </si>
  <si>
    <t>PL415</t>
  </si>
  <si>
    <t>PL005M</t>
  </si>
  <si>
    <t>Poznan</t>
  </si>
  <si>
    <t>PL418</t>
  </si>
  <si>
    <t>PL633</t>
  </si>
  <si>
    <t>PL006M</t>
  </si>
  <si>
    <t>Gdansk</t>
  </si>
  <si>
    <t>PL634</t>
  </si>
  <si>
    <t>PL424</t>
  </si>
  <si>
    <t>PL007M</t>
  </si>
  <si>
    <t>Szczecin</t>
  </si>
  <si>
    <t>PL613</t>
  </si>
  <si>
    <t>PL008M</t>
  </si>
  <si>
    <t>Bydgoszcz - Torún</t>
  </si>
  <si>
    <t>PL314</t>
  </si>
  <si>
    <t>PL009M</t>
  </si>
  <si>
    <t>Lublin</t>
  </si>
  <si>
    <t>PL228</t>
  </si>
  <si>
    <t>PL010M</t>
  </si>
  <si>
    <t>Katowice</t>
  </si>
  <si>
    <t>PL229</t>
  </si>
  <si>
    <t>PL22A</t>
  </si>
  <si>
    <t>PL22B</t>
  </si>
  <si>
    <t>PL22C</t>
  </si>
  <si>
    <t>PL343</t>
  </si>
  <si>
    <t>PL011M</t>
  </si>
  <si>
    <t>Bialystok</t>
  </si>
  <si>
    <t>PL331</t>
  </si>
  <si>
    <t>PL012M</t>
  </si>
  <si>
    <t>Kielce</t>
  </si>
  <si>
    <t>PL325</t>
  </si>
  <si>
    <t>PL015M</t>
  </si>
  <si>
    <t>Rzeszów</t>
  </si>
  <si>
    <t>PL524</t>
  </si>
  <si>
    <t>PL016M</t>
  </si>
  <si>
    <t>Opole</t>
  </si>
  <si>
    <t>PL224</t>
  </si>
  <si>
    <t>PL024M</t>
  </si>
  <si>
    <t>Czestochowa</t>
  </si>
  <si>
    <t>PL128</t>
  </si>
  <si>
    <t>PL025M</t>
  </si>
  <si>
    <t>Radom</t>
  </si>
  <si>
    <t>PL225</t>
  </si>
  <si>
    <t>PL506M</t>
  </si>
  <si>
    <t>Bielsko-Biala</t>
  </si>
  <si>
    <t>PL217</t>
  </si>
  <si>
    <t>PL514M</t>
  </si>
  <si>
    <t>Tarnów</t>
  </si>
  <si>
    <t>PL622</t>
  </si>
  <si>
    <t>PL014M</t>
  </si>
  <si>
    <t>Olsztyn</t>
  </si>
  <si>
    <t>PT170</t>
  </si>
  <si>
    <t>PT001MC</t>
  </si>
  <si>
    <t>Lisboa</t>
  </si>
  <si>
    <t>PT</t>
  </si>
  <si>
    <t>PT11A</t>
  </si>
  <si>
    <t>PT002M</t>
  </si>
  <si>
    <t>Porto</t>
  </si>
  <si>
    <t>PT16E</t>
  </si>
  <si>
    <t>PT005M</t>
  </si>
  <si>
    <t>Coimbra</t>
  </si>
  <si>
    <t>RO316</t>
  </si>
  <si>
    <t xml:space="preserve">RO505M </t>
  </si>
  <si>
    <t>Ploieşti</t>
  </si>
  <si>
    <t>RO</t>
  </si>
  <si>
    <t>RO321</t>
  </si>
  <si>
    <t>RO001MC</t>
  </si>
  <si>
    <t>Bucuresti</t>
  </si>
  <si>
    <t>RO322</t>
  </si>
  <si>
    <t>RO113</t>
  </si>
  <si>
    <t>RO002M</t>
  </si>
  <si>
    <t>Cluj-Napoca</t>
  </si>
  <si>
    <t>RO424</t>
  </si>
  <si>
    <t>RO003M</t>
  </si>
  <si>
    <t>Timisoara</t>
  </si>
  <si>
    <t>RO411</t>
  </si>
  <si>
    <t>RO004M</t>
  </si>
  <si>
    <t>Craiova</t>
  </si>
  <si>
    <t>RO223</t>
  </si>
  <si>
    <t>RO501M</t>
  </si>
  <si>
    <t>Constanta</t>
  </si>
  <si>
    <t>RO213</t>
  </si>
  <si>
    <t>RO502M</t>
  </si>
  <si>
    <t>Iasi</t>
  </si>
  <si>
    <t>RO224</t>
  </si>
  <si>
    <t>RO503M</t>
  </si>
  <si>
    <t>Galati</t>
  </si>
  <si>
    <t>RO122</t>
  </si>
  <si>
    <t>RO504M</t>
  </si>
  <si>
    <t>Brasov</t>
  </si>
  <si>
    <t>SE110</t>
  </si>
  <si>
    <t>SE001MC</t>
  </si>
  <si>
    <t>Stockholm</t>
  </si>
  <si>
    <t>SE</t>
  </si>
  <si>
    <t>SE232</t>
  </si>
  <si>
    <t>SE002M</t>
  </si>
  <si>
    <t>Göteborg</t>
  </si>
  <si>
    <t>SE224</t>
  </si>
  <si>
    <t>SE003M</t>
  </si>
  <si>
    <t>Malmö</t>
  </si>
  <si>
    <t>SE121</t>
  </si>
  <si>
    <t>SE006M</t>
  </si>
  <si>
    <t>uppsala</t>
  </si>
  <si>
    <t>SI041</t>
  </si>
  <si>
    <t>SI001MC</t>
  </si>
  <si>
    <t>Ljubljana</t>
  </si>
  <si>
    <t>SI</t>
  </si>
  <si>
    <t>SI032</t>
  </si>
  <si>
    <t>SI002M</t>
  </si>
  <si>
    <t>Maribor</t>
  </si>
  <si>
    <t>SK010</t>
  </si>
  <si>
    <t>SK001MC</t>
  </si>
  <si>
    <t>Bratislava</t>
  </si>
  <si>
    <t>SK</t>
  </si>
  <si>
    <t>SK042</t>
  </si>
  <si>
    <t>SK002M</t>
  </si>
  <si>
    <t>KoÜice</t>
  </si>
  <si>
    <t>uKJ41</t>
  </si>
  <si>
    <t>uK513M</t>
  </si>
  <si>
    <t>Medway</t>
  </si>
  <si>
    <t>uK</t>
  </si>
  <si>
    <t>uKH23</t>
  </si>
  <si>
    <t>uK001MC</t>
  </si>
  <si>
    <t>London</t>
  </si>
  <si>
    <t>uKH31</t>
  </si>
  <si>
    <t>uKH32</t>
  </si>
  <si>
    <t>uKH35</t>
  </si>
  <si>
    <t>uKH36</t>
  </si>
  <si>
    <t>uKH37</t>
  </si>
  <si>
    <t>uKI31</t>
  </si>
  <si>
    <t>uKI32</t>
  </si>
  <si>
    <t>uKI33</t>
  </si>
  <si>
    <t>uKI34</t>
  </si>
  <si>
    <t>uKI41</t>
  </si>
  <si>
    <t>uKI42</t>
  </si>
  <si>
    <t>uKI43</t>
  </si>
  <si>
    <t>uKI44</t>
  </si>
  <si>
    <t>uKI45</t>
  </si>
  <si>
    <t>uKI51</t>
  </si>
  <si>
    <t>uKI52</t>
  </si>
  <si>
    <t>uKI53</t>
  </si>
  <si>
    <t>uKI54</t>
  </si>
  <si>
    <t>uKI61</t>
  </si>
  <si>
    <t>uKI62</t>
  </si>
  <si>
    <t>uKI63</t>
  </si>
  <si>
    <t>uKI71</t>
  </si>
  <si>
    <t>uKI72</t>
  </si>
  <si>
    <t>uKI73</t>
  </si>
  <si>
    <t>uKI74</t>
  </si>
  <si>
    <t>uKI75</t>
  </si>
  <si>
    <t>uKJ11</t>
  </si>
  <si>
    <t>uKJ25</t>
  </si>
  <si>
    <t>uKJ26</t>
  </si>
  <si>
    <t>uKJ43</t>
  </si>
  <si>
    <t>uKJ46</t>
  </si>
  <si>
    <t>uKG31</t>
  </si>
  <si>
    <t>uK002M</t>
  </si>
  <si>
    <t>West Midlands urban area</t>
  </si>
  <si>
    <t>uKG32</t>
  </si>
  <si>
    <t>uKG36</t>
  </si>
  <si>
    <t>uKG37</t>
  </si>
  <si>
    <t>uKG38</t>
  </si>
  <si>
    <t>uKG39</t>
  </si>
  <si>
    <t>uKE42</t>
  </si>
  <si>
    <t>uK003M</t>
  </si>
  <si>
    <t>Leeds</t>
  </si>
  <si>
    <t>uKE45</t>
  </si>
  <si>
    <t>uKM31</t>
  </si>
  <si>
    <t>uK004M</t>
  </si>
  <si>
    <t>Glasgow</t>
  </si>
  <si>
    <t>uKM34</t>
  </si>
  <si>
    <t>uKM35</t>
  </si>
  <si>
    <t>uKM36</t>
  </si>
  <si>
    <t>uKM38</t>
  </si>
  <si>
    <t>uKE41</t>
  </si>
  <si>
    <t>uK005M</t>
  </si>
  <si>
    <t>Bradford</t>
  </si>
  <si>
    <t>uKD71</t>
  </si>
  <si>
    <t>uK006M</t>
  </si>
  <si>
    <t>Liverpool</t>
  </si>
  <si>
    <t>uKD72</t>
  </si>
  <si>
    <t>uKD73</t>
  </si>
  <si>
    <t>uKD74</t>
  </si>
  <si>
    <t>uKM23</t>
  </si>
  <si>
    <t>uK007M</t>
  </si>
  <si>
    <t>Edinburgh</t>
  </si>
  <si>
    <t>uKM25</t>
  </si>
  <si>
    <t>uKM28</t>
  </si>
  <si>
    <t>uKD33</t>
  </si>
  <si>
    <t>uK008M</t>
  </si>
  <si>
    <t>Manchester</t>
  </si>
  <si>
    <t>uKD34</t>
  </si>
  <si>
    <t>uKD35</t>
  </si>
  <si>
    <t>uKD36</t>
  </si>
  <si>
    <t>uKD37</t>
  </si>
  <si>
    <t>uKF13</t>
  </si>
  <si>
    <t>uKL15</t>
  </si>
  <si>
    <t>uK009M</t>
  </si>
  <si>
    <t>Cardiff</t>
  </si>
  <si>
    <t>uKL16</t>
  </si>
  <si>
    <t>uKL22</t>
  </si>
  <si>
    <t>uKE32</t>
  </si>
  <si>
    <t>uK010M</t>
  </si>
  <si>
    <t>Sheffield</t>
  </si>
  <si>
    <t>uKK11</t>
  </si>
  <si>
    <t>uK011M</t>
  </si>
  <si>
    <t>Bristol</t>
  </si>
  <si>
    <t>uKK12</t>
  </si>
  <si>
    <t>uKN01</t>
  </si>
  <si>
    <t>uK012M</t>
  </si>
  <si>
    <t>Belfast</t>
  </si>
  <si>
    <t>uKN02</t>
  </si>
  <si>
    <t>uKC21</t>
  </si>
  <si>
    <t>uK013M</t>
  </si>
  <si>
    <t>Newcastle upon Tyne</t>
  </si>
  <si>
    <t>uKC22</t>
  </si>
  <si>
    <t>uKF14</t>
  </si>
  <si>
    <t>uK029M</t>
  </si>
  <si>
    <t xml:space="preserve">Nottingham </t>
  </si>
  <si>
    <t>uKF16</t>
  </si>
  <si>
    <t>uK014M</t>
  </si>
  <si>
    <t>Leicester</t>
  </si>
  <si>
    <t>uKF21</t>
  </si>
  <si>
    <t>uKF22</t>
  </si>
  <si>
    <t>uKM50</t>
  </si>
  <si>
    <t>uK016M</t>
  </si>
  <si>
    <t>Aberdeen</t>
  </si>
  <si>
    <t>uKK43</t>
  </si>
  <si>
    <t>uK018M</t>
  </si>
  <si>
    <t>Exeter</t>
  </si>
  <si>
    <t>uKJ31</t>
  </si>
  <si>
    <t>uK023M</t>
  </si>
  <si>
    <t>Portsmouth</t>
  </si>
  <si>
    <t>uKJ35</t>
  </si>
  <si>
    <t>uKG13</t>
  </si>
  <si>
    <t>uK025M</t>
  </si>
  <si>
    <t>Coventry</t>
  </si>
  <si>
    <t>uKG33</t>
  </si>
  <si>
    <t>uKE11</t>
  </si>
  <si>
    <t>uK026M</t>
  </si>
  <si>
    <t>Kingston upon Hull</t>
  </si>
  <si>
    <t>uKE12</t>
  </si>
  <si>
    <t>uKG23</t>
  </si>
  <si>
    <t>uK027M</t>
  </si>
  <si>
    <t>Stoke-on-Trent</t>
  </si>
  <si>
    <t>uKG24</t>
  </si>
  <si>
    <t>uKE44</t>
  </si>
  <si>
    <t>uK501M</t>
  </si>
  <si>
    <t>Kirklees</t>
  </si>
  <si>
    <t>uKE31</t>
  </si>
  <si>
    <t>uK506M</t>
  </si>
  <si>
    <t>Doncaster</t>
  </si>
  <si>
    <t>uKC23</t>
  </si>
  <si>
    <t>uK510M</t>
  </si>
  <si>
    <t>Sunderland</t>
  </si>
  <si>
    <t>uKJ21</t>
  </si>
  <si>
    <t>uK515M</t>
  </si>
  <si>
    <t>Brighton and Hove</t>
  </si>
  <si>
    <t>uKL17</t>
  </si>
  <si>
    <t>uK517M</t>
  </si>
  <si>
    <t>Swansea</t>
  </si>
  <si>
    <t>uKL18</t>
  </si>
  <si>
    <t>uKF11</t>
  </si>
  <si>
    <t>uK518M</t>
  </si>
  <si>
    <t>Derby</t>
  </si>
  <si>
    <t>uKJ32</t>
  </si>
  <si>
    <t>uK520M</t>
  </si>
  <si>
    <t>Southampton</t>
  </si>
  <si>
    <t>uKK21</t>
  </si>
  <si>
    <t>uK539M</t>
  </si>
  <si>
    <t>Bournemouth</t>
  </si>
  <si>
    <t>uKD42</t>
  </si>
  <si>
    <t>uK553M</t>
  </si>
  <si>
    <t>Blackburn - Blackpool - Preston</t>
  </si>
  <si>
    <t>uKD41</t>
  </si>
  <si>
    <t>uKD45</t>
  </si>
  <si>
    <t>uKC11</t>
  </si>
  <si>
    <t>uK559M</t>
  </si>
  <si>
    <t>Middlesbrough</t>
  </si>
  <si>
    <t>uKC12</t>
  </si>
  <si>
    <t>uKH14</t>
  </si>
  <si>
    <t>uK569M</t>
  </si>
  <si>
    <t>Ipswich</t>
  </si>
  <si>
    <t>uKH15</t>
  </si>
  <si>
    <t>uK566M</t>
  </si>
  <si>
    <t>Norwich</t>
  </si>
  <si>
    <t>uKD63</t>
  </si>
  <si>
    <t>uK568M</t>
  </si>
  <si>
    <t>Cheshire West and Chester</t>
  </si>
  <si>
    <t>uKL23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</si>
</sst>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" xfId="0" applyFont="1" applyNumberFormat="1"/>
    <xf borderId="0" fillId="0" fontId="2" numFmtId="0" xfId="0" applyFont="1"/>
    <xf borderId="0" fillId="0" fontId="2" numFmtId="1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4" width="34.29"/>
    <col customWidth="1" min="5" max="5" width="10.71"/>
    <col customWidth="1" min="6" max="8" width="9.14"/>
    <col customWidth="1" min="9" max="27" width="8.71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</v>
      </c>
      <c r="B3" s="2" t="s">
        <v>2</v>
      </c>
      <c r="C3" s="2" t="s">
        <v>3</v>
      </c>
      <c r="D3" s="4" t="s">
        <v>4</v>
      </c>
      <c r="E3" s="4" t="s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2" t="s">
        <v>6</v>
      </c>
      <c r="B4" s="2" t="s">
        <v>7</v>
      </c>
      <c r="C4" s="2" t="s">
        <v>8</v>
      </c>
      <c r="D4" s="2" t="str">
        <f>IFERROR(__xludf.DUMMYFUNCTION("GOOGLETRANSLATE(C4, ""auto"", ""en"")"),"Vienna")</f>
        <v>Vienna</v>
      </c>
      <c r="E4" s="2" t="s">
        <v>9</v>
      </c>
      <c r="F4" s="3"/>
      <c r="G4" s="3"/>
      <c r="H4" s="5" t="s">
        <v>10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 t="s">
        <v>11</v>
      </c>
      <c r="B5" s="2" t="s">
        <v>7</v>
      </c>
      <c r="C5" s="2" t="s">
        <v>8</v>
      </c>
      <c r="D5" s="2" t="str">
        <f>IFERROR(__xludf.DUMMYFUNCTION("GOOGLETRANSLATE(C5, ""auto"", ""en"")"),"Vienna")</f>
        <v>Vienna</v>
      </c>
      <c r="E5" s="2" t="s">
        <v>9</v>
      </c>
      <c r="F5" s="3"/>
      <c r="G5" s="3"/>
      <c r="H5" s="3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" t="s">
        <v>13</v>
      </c>
      <c r="B6" s="2" t="s">
        <v>7</v>
      </c>
      <c r="C6" s="2" t="s">
        <v>8</v>
      </c>
      <c r="D6" s="2" t="str">
        <f>IFERROR(__xludf.DUMMYFUNCTION("GOOGLETRANSLATE(C6, ""auto"", ""en"")"),"Vienna")</f>
        <v>Vienna</v>
      </c>
      <c r="E6" s="2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 t="s">
        <v>14</v>
      </c>
      <c r="B7" s="2" t="s">
        <v>7</v>
      </c>
      <c r="C7" s="2" t="s">
        <v>8</v>
      </c>
      <c r="D7" s="2" t="str">
        <f>IFERROR(__xludf.DUMMYFUNCTION("GOOGLETRANSLATE(C7, ""auto"", ""en"")"),"Vienna")</f>
        <v>Vienna</v>
      </c>
      <c r="E7" s="2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2" t="s">
        <v>15</v>
      </c>
      <c r="B8" s="2" t="s">
        <v>7</v>
      </c>
      <c r="C8" s="2" t="s">
        <v>8</v>
      </c>
      <c r="D8" s="2" t="str">
        <f>IFERROR(__xludf.DUMMYFUNCTION("GOOGLETRANSLATE(C8, ""auto"", ""en"")"),"Vienna")</f>
        <v>Vienna</v>
      </c>
      <c r="E8" s="2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" t="s">
        <v>16</v>
      </c>
      <c r="B9" s="2" t="s">
        <v>17</v>
      </c>
      <c r="C9" s="2" t="s">
        <v>18</v>
      </c>
      <c r="D9" s="2" t="str">
        <f>IFERROR(__xludf.DUMMYFUNCTION("GOOGLETRANSLATE(C9, ""auto"", ""en"")"),"Graz")</f>
        <v>Graz</v>
      </c>
      <c r="E9" s="2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" t="s">
        <v>19</v>
      </c>
      <c r="B10" s="2" t="s">
        <v>17</v>
      </c>
      <c r="C10" s="2" t="s">
        <v>18</v>
      </c>
      <c r="D10" s="2" t="str">
        <f>IFERROR(__xludf.DUMMYFUNCTION("GOOGLETRANSLATE(C10, ""auto"", ""en"")"),"Graz")</f>
        <v>Graz</v>
      </c>
      <c r="E10" s="2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" t="s">
        <v>20</v>
      </c>
      <c r="B11" s="2" t="s">
        <v>21</v>
      </c>
      <c r="C11" s="2" t="s">
        <v>22</v>
      </c>
      <c r="D11" s="2" t="str">
        <f>IFERROR(__xludf.DUMMYFUNCTION("GOOGLETRANSLATE(C11, ""auto"", ""en"")"),"Linz")</f>
        <v>Linz</v>
      </c>
      <c r="E11" s="2" t="s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 t="s">
        <v>23</v>
      </c>
      <c r="B12" s="2" t="s">
        <v>21</v>
      </c>
      <c r="C12" s="2" t="s">
        <v>22</v>
      </c>
      <c r="D12" s="2" t="str">
        <f>IFERROR(__xludf.DUMMYFUNCTION("GOOGLETRANSLATE(C12, ""auto"", ""en"")"),"Linz")</f>
        <v>Linz</v>
      </c>
      <c r="E12" s="2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 t="s">
        <v>24</v>
      </c>
      <c r="B13" s="2" t="s">
        <v>25</v>
      </c>
      <c r="C13" s="4" t="s">
        <v>26</v>
      </c>
      <c r="D13" s="2" t="str">
        <f>IFERROR(__xludf.DUMMYFUNCTION("GOOGLETRANSLATE(C13, ""auto"", ""en"")"),"Salzburg")</f>
        <v>Salzburg</v>
      </c>
      <c r="E13" s="2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" t="s">
        <v>27</v>
      </c>
      <c r="B14" s="2" t="s">
        <v>28</v>
      </c>
      <c r="C14" s="4" t="s">
        <v>29</v>
      </c>
      <c r="D14" s="2" t="str">
        <f>IFERROR(__xludf.DUMMYFUNCTION("GOOGLETRANSLATE(C14, ""auto"", ""en"")"),"Innsbruck")</f>
        <v>Innsbruck</v>
      </c>
      <c r="E14" s="2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" t="s">
        <v>30</v>
      </c>
      <c r="B15" s="2" t="s">
        <v>31</v>
      </c>
      <c r="C15" s="4" t="s">
        <v>32</v>
      </c>
      <c r="D15" s="2" t="str">
        <f>IFERROR(__xludf.DUMMYFUNCTION("GOOGLETRANSLATE(C15, ""auto"", ""en"")"),"Bruxelles / Brussels")</f>
        <v>Bruxelles / Brussels</v>
      </c>
      <c r="E15" s="2" t="s">
        <v>33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" t="s">
        <v>34</v>
      </c>
      <c r="B16" s="2" t="s">
        <v>31</v>
      </c>
      <c r="C16" s="4" t="s">
        <v>32</v>
      </c>
      <c r="D16" s="2" t="str">
        <f>IFERROR(__xludf.DUMMYFUNCTION("GOOGLETRANSLATE(C16, ""auto"", ""en"")"),"Bruxelles / Brussels")</f>
        <v>Bruxelles / Brussels</v>
      </c>
      <c r="E16" s="2" t="s">
        <v>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" t="s">
        <v>35</v>
      </c>
      <c r="B17" s="2" t="s">
        <v>31</v>
      </c>
      <c r="C17" s="4" t="s">
        <v>32</v>
      </c>
      <c r="D17" s="2" t="str">
        <f>IFERROR(__xludf.DUMMYFUNCTION("GOOGLETRANSLATE(C17, ""auto"", ""en"")"),"Bruxelles / Brussels")</f>
        <v>Bruxelles / Brussels</v>
      </c>
      <c r="E17" s="2" t="s">
        <v>33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" t="s">
        <v>36</v>
      </c>
      <c r="B18" s="2" t="s">
        <v>31</v>
      </c>
      <c r="C18" s="4" t="s">
        <v>32</v>
      </c>
      <c r="D18" s="2" t="str">
        <f>IFERROR(__xludf.DUMMYFUNCTION("GOOGLETRANSLATE(C18, ""auto"", ""en"")"),"Bruxelles / Brussels")</f>
        <v>Bruxelles / Brussels</v>
      </c>
      <c r="E18" s="2" t="s">
        <v>33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" t="s">
        <v>37</v>
      </c>
      <c r="B19" s="2" t="s">
        <v>38</v>
      </c>
      <c r="C19" s="2" t="s">
        <v>39</v>
      </c>
      <c r="D19" s="2" t="str">
        <f>IFERROR(__xludf.DUMMYFUNCTION("GOOGLETRANSLATE(C19, ""auto"", ""en"")"),"Antwerp")</f>
        <v>Antwerp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2" t="s">
        <v>40</v>
      </c>
      <c r="B20" s="2" t="s">
        <v>41</v>
      </c>
      <c r="C20" s="2" t="s">
        <v>42</v>
      </c>
      <c r="D20" s="2" t="str">
        <f>IFERROR(__xludf.DUMMYFUNCTION("GOOGLETRANSLATE(C20, ""auto"", ""en"")"),"Gent")</f>
        <v>Gent</v>
      </c>
      <c r="E20" s="2" t="s">
        <v>33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2" t="s">
        <v>43</v>
      </c>
      <c r="B21" s="2" t="s">
        <v>41</v>
      </c>
      <c r="C21" s="2" t="s">
        <v>42</v>
      </c>
      <c r="D21" s="2" t="str">
        <f>IFERROR(__xludf.DUMMYFUNCTION("GOOGLETRANSLATE(C21, ""auto"", ""en"")"),"Gent")</f>
        <v>Gent</v>
      </c>
      <c r="E21" s="2" t="s">
        <v>33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2" t="s">
        <v>44</v>
      </c>
      <c r="B22" s="2" t="s">
        <v>45</v>
      </c>
      <c r="C22" s="2" t="s">
        <v>46</v>
      </c>
      <c r="D22" s="2" t="str">
        <f>IFERROR(__xludf.DUMMYFUNCTION("GOOGLETRANSLATE(C22, ""auto"", ""en"")"),"Charleroi")</f>
        <v>Charleroi</v>
      </c>
      <c r="E22" s="2" t="s">
        <v>33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2" t="s">
        <v>47</v>
      </c>
      <c r="B23" s="2" t="s">
        <v>48</v>
      </c>
      <c r="C23" s="2" t="s">
        <v>49</v>
      </c>
      <c r="D23" s="2" t="str">
        <f>IFERROR(__xludf.DUMMYFUNCTION("GOOGLETRANSLATE(C23, ""auto"", ""en"")"),"Cork")</f>
        <v>Cork</v>
      </c>
      <c r="E23" s="2" t="s">
        <v>33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2" t="s">
        <v>50</v>
      </c>
      <c r="B24" s="2" t="s">
        <v>48</v>
      </c>
      <c r="C24" s="2" t="s">
        <v>49</v>
      </c>
      <c r="D24" s="2" t="str">
        <f>IFERROR(__xludf.DUMMYFUNCTION("GOOGLETRANSLATE(C24, ""auto"", ""en"")"),"Cork")</f>
        <v>Cork</v>
      </c>
      <c r="E24" s="2" t="s">
        <v>33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2" t="s">
        <v>51</v>
      </c>
      <c r="B25" s="2" t="s">
        <v>52</v>
      </c>
      <c r="C25" s="2" t="s">
        <v>53</v>
      </c>
      <c r="D25" s="2" t="str">
        <f>IFERROR(__xludf.DUMMYFUNCTION("GOOGLETRANSLATE(C25, ""auto"", ""en"")"),"Sofia")</f>
        <v>Sofia</v>
      </c>
      <c r="E25" s="2" t="s">
        <v>54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2" t="s">
        <v>55</v>
      </c>
      <c r="B26" s="3" t="s">
        <v>52</v>
      </c>
      <c r="C26" s="2" t="s">
        <v>53</v>
      </c>
      <c r="D26" s="2" t="str">
        <f>IFERROR(__xludf.DUMMYFUNCTION("GOOGLETRANSLATE(C26, ""auto"", ""en"")"),"Sofia")</f>
        <v>Sofia</v>
      </c>
      <c r="E26" s="2" t="s">
        <v>54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2" t="s">
        <v>56</v>
      </c>
      <c r="B27" s="3" t="s">
        <v>52</v>
      </c>
      <c r="C27" s="2" t="s">
        <v>53</v>
      </c>
      <c r="D27" s="2" t="str">
        <f>IFERROR(__xludf.DUMMYFUNCTION("GOOGLETRANSLATE(C27, ""auto"", ""en"")"),"Sofia")</f>
        <v>Sofia</v>
      </c>
      <c r="E27" s="2" t="s">
        <v>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2" t="s">
        <v>57</v>
      </c>
      <c r="B28" s="2" t="s">
        <v>58</v>
      </c>
      <c r="C28" s="2" t="s">
        <v>59</v>
      </c>
      <c r="D28" s="2" t="str">
        <f>IFERROR(__xludf.DUMMYFUNCTION("GOOGLETRANSLATE(C28, ""auto"", ""en"")"),"Plovdiv")</f>
        <v>Plovdiv</v>
      </c>
      <c r="E28" s="2" t="s">
        <v>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2" t="s">
        <v>60</v>
      </c>
      <c r="B29" s="2" t="s">
        <v>61</v>
      </c>
      <c r="C29" s="4" t="s">
        <v>62</v>
      </c>
      <c r="D29" s="2" t="str">
        <f>IFERROR(__xludf.DUMMYFUNCTION("GOOGLETRANSLATE(C29, ""auto"", ""en"")"),"Burgas")</f>
        <v>Burgas</v>
      </c>
      <c r="E29" s="2" t="s">
        <v>54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2" t="s">
        <v>63</v>
      </c>
      <c r="B30" s="2" t="s">
        <v>64</v>
      </c>
      <c r="C30" s="2" t="s">
        <v>65</v>
      </c>
      <c r="D30" s="2" t="str">
        <f>IFERROR(__xludf.DUMMYFUNCTION("GOOGLETRANSLATE(C30, ""auto"", ""en"")"),"Varna")</f>
        <v>Varna</v>
      </c>
      <c r="E30" s="2" t="s">
        <v>54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2" t="s">
        <v>66</v>
      </c>
      <c r="B31" s="2" t="s">
        <v>67</v>
      </c>
      <c r="C31" s="2" t="s">
        <v>68</v>
      </c>
      <c r="D31" s="2" t="str">
        <f>IFERROR(__xludf.DUMMYFUNCTION("GOOGLETRANSLATE(C31, ""auto"", ""en"")"),"Zurich")</f>
        <v>Zurich</v>
      </c>
      <c r="E31" s="2" t="s">
        <v>69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2" t="s">
        <v>70</v>
      </c>
      <c r="B32" s="2" t="s">
        <v>71</v>
      </c>
      <c r="C32" s="2" t="s">
        <v>72</v>
      </c>
      <c r="D32" s="2" t="str">
        <f>IFERROR(__xludf.DUMMYFUNCTION("GOOGLETRANSLATE(C32, ""auto"", ""en"")"),"Annecy (FR)/Geneva (CH)")</f>
        <v>Annecy (FR)/Geneva (CH)</v>
      </c>
      <c r="E32" s="2" t="s">
        <v>73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2" t="s">
        <v>74</v>
      </c>
      <c r="B33" s="2" t="s">
        <v>75</v>
      </c>
      <c r="C33" s="2" t="s">
        <v>76</v>
      </c>
      <c r="D33" s="2" t="str">
        <f>IFERROR(__xludf.DUMMYFUNCTION("GOOGLETRANSLATE(C33, ""auto"", ""en"")"),"Geneva")</f>
        <v>Geneva</v>
      </c>
      <c r="E33" s="2" t="s">
        <v>69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2" t="s">
        <v>77</v>
      </c>
      <c r="B34" s="2" t="s">
        <v>78</v>
      </c>
      <c r="C34" s="2" t="s">
        <v>79</v>
      </c>
      <c r="D34" s="2" t="str">
        <f>IFERROR(__xludf.DUMMYFUNCTION("GOOGLETRANSLATE(C34, ""auto"", ""en"")"),"Basel")</f>
        <v>Basel</v>
      </c>
      <c r="E34" s="2" t="s">
        <v>69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2" t="s">
        <v>80</v>
      </c>
      <c r="B35" s="2" t="s">
        <v>78</v>
      </c>
      <c r="C35" s="2" t="s">
        <v>79</v>
      </c>
      <c r="D35" s="2" t="str">
        <f>IFERROR(__xludf.DUMMYFUNCTION("GOOGLETRANSLATE(C35, ""auto"", ""en"")"),"Basel")</f>
        <v>Basel</v>
      </c>
      <c r="E35" s="2" t="s">
        <v>69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2" t="s">
        <v>81</v>
      </c>
      <c r="B36" s="2" t="s">
        <v>78</v>
      </c>
      <c r="C36" s="2" t="s">
        <v>79</v>
      </c>
      <c r="D36" s="2" t="str">
        <f>IFERROR(__xludf.DUMMYFUNCTION("GOOGLETRANSLATE(C36, ""auto"", ""en"")"),"Basel")</f>
        <v>Basel</v>
      </c>
      <c r="E36" s="2" t="s">
        <v>69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2" t="s">
        <v>82</v>
      </c>
      <c r="B37" s="2" t="s">
        <v>83</v>
      </c>
      <c r="C37" s="2" t="s">
        <v>84</v>
      </c>
      <c r="D37" s="2" t="str">
        <f>IFERROR(__xludf.DUMMYFUNCTION("GOOGLETRANSLATE(C37, ""auto"", ""en"")"),"Bern")</f>
        <v>Bern</v>
      </c>
      <c r="E37" s="2" t="s">
        <v>69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2" t="s">
        <v>85</v>
      </c>
      <c r="B38" s="2" t="s">
        <v>86</v>
      </c>
      <c r="C38" s="4" t="s">
        <v>87</v>
      </c>
      <c r="D38" s="2" t="str">
        <f>IFERROR(__xludf.DUMMYFUNCTION("GOOGLETRANSLATE(C38, ""auto"", ""en"")"),"Lausanne")</f>
        <v>Lausanne</v>
      </c>
      <c r="E38" s="2" t="s">
        <v>69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2" t="s">
        <v>88</v>
      </c>
      <c r="B39" s="2" t="s">
        <v>89</v>
      </c>
      <c r="C39" s="2" t="s">
        <v>90</v>
      </c>
      <c r="D39" s="2" t="str">
        <f>IFERROR(__xludf.DUMMYFUNCTION("GOOGLETRANSLATE(C39, ""auto"", ""en"")"),"Lefkosia")</f>
        <v>Lefkosia</v>
      </c>
      <c r="E39" s="2" t="s">
        <v>91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2" t="s">
        <v>92</v>
      </c>
      <c r="B40" s="2" t="s">
        <v>93</v>
      </c>
      <c r="C40" s="2" t="s">
        <v>94</v>
      </c>
      <c r="D40" s="2" t="str">
        <f>IFERROR(__xludf.DUMMYFUNCTION("GOOGLETRANSLATE(C40, ""auto"", ""en"")"),"Prague")</f>
        <v>Prague</v>
      </c>
      <c r="E40" s="2" t="s">
        <v>95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2" t="s">
        <v>96</v>
      </c>
      <c r="B41" s="2" t="s">
        <v>93</v>
      </c>
      <c r="C41" s="2" t="s">
        <v>94</v>
      </c>
      <c r="D41" s="2" t="str">
        <f>IFERROR(__xludf.DUMMYFUNCTION("GOOGLETRANSLATE(C41, ""auto"", ""en"")"),"Prague")</f>
        <v>Prague</v>
      </c>
      <c r="E41" s="2" t="s">
        <v>95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2" t="s">
        <v>97</v>
      </c>
      <c r="B42" s="2" t="s">
        <v>98</v>
      </c>
      <c r="C42" s="2" t="s">
        <v>99</v>
      </c>
      <c r="D42" s="2" t="str">
        <f>IFERROR(__xludf.DUMMYFUNCTION("GOOGLETRANSLATE(C42, ""auto"", ""en"")"),"Brno")</f>
        <v>Brno</v>
      </c>
      <c r="E42" s="2" t="s">
        <v>95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2" t="s">
        <v>100</v>
      </c>
      <c r="B43" s="2" t="s">
        <v>101</v>
      </c>
      <c r="C43" s="2" t="s">
        <v>102</v>
      </c>
      <c r="D43" s="2" t="str">
        <f>IFERROR(__xludf.DUMMYFUNCTION("GOOGLETRANSLATE(C43, ""auto"", ""en"")"),"Ostrava")</f>
        <v>Ostrava</v>
      </c>
      <c r="E43" s="2" t="s">
        <v>95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2" t="s">
        <v>103</v>
      </c>
      <c r="B44" s="2" t="s">
        <v>104</v>
      </c>
      <c r="C44" s="2" t="s">
        <v>105</v>
      </c>
      <c r="D44" s="2" t="str">
        <f>IFERROR(__xludf.DUMMYFUNCTION("GOOGLETRANSLATE(C44, ""auto"", ""en"")"),"Pilsen")</f>
        <v>Pilsen</v>
      </c>
      <c r="E44" s="2" t="s">
        <v>95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2" t="s">
        <v>106</v>
      </c>
      <c r="B45" s="2" t="s">
        <v>107</v>
      </c>
      <c r="C45" s="2" t="s">
        <v>108</v>
      </c>
      <c r="D45" s="2" t="str">
        <f>IFERROR(__xludf.DUMMYFUNCTION("GOOGLETRANSLATE(C45, ""auto"", ""en"")"),"Berlin")</f>
        <v>Berlin</v>
      </c>
      <c r="E45" s="2" t="s">
        <v>109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2" t="s">
        <v>110</v>
      </c>
      <c r="B46" s="2" t="s">
        <v>107</v>
      </c>
      <c r="C46" s="2" t="s">
        <v>108</v>
      </c>
      <c r="D46" s="2" t="str">
        <f>IFERROR(__xludf.DUMMYFUNCTION("GOOGLETRANSLATE(C46, ""auto"", ""en"")"),"Berlin")</f>
        <v>Berlin</v>
      </c>
      <c r="E46" s="2" t="s">
        <v>109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2" t="s">
        <v>111</v>
      </c>
      <c r="B47" s="2" t="s">
        <v>107</v>
      </c>
      <c r="C47" s="2" t="s">
        <v>108</v>
      </c>
      <c r="D47" s="2" t="str">
        <f>IFERROR(__xludf.DUMMYFUNCTION("GOOGLETRANSLATE(C47, ""auto"", ""en"")"),"Berlin")</f>
        <v>Berlin</v>
      </c>
      <c r="E47" s="2" t="s">
        <v>109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2" t="s">
        <v>112</v>
      </c>
      <c r="B48" s="2" t="s">
        <v>107</v>
      </c>
      <c r="C48" s="2" t="s">
        <v>108</v>
      </c>
      <c r="D48" s="2" t="str">
        <f>IFERROR(__xludf.DUMMYFUNCTION("GOOGLETRANSLATE(C48, ""auto"", ""en"")"),"Berlin")</f>
        <v>Berlin</v>
      </c>
      <c r="E48" s="2" t="s">
        <v>109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2" t="s">
        <v>113</v>
      </c>
      <c r="B49" s="2" t="s">
        <v>107</v>
      </c>
      <c r="C49" s="2" t="s">
        <v>108</v>
      </c>
      <c r="D49" s="2" t="str">
        <f>IFERROR(__xludf.DUMMYFUNCTION("GOOGLETRANSLATE(C49, ""auto"", ""en"")"),"Berlin")</f>
        <v>Berlin</v>
      </c>
      <c r="E49" s="2" t="s">
        <v>109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2" t="s">
        <v>114</v>
      </c>
      <c r="B50" s="2" t="s">
        <v>107</v>
      </c>
      <c r="C50" s="2" t="s">
        <v>108</v>
      </c>
      <c r="D50" s="2" t="str">
        <f>IFERROR(__xludf.DUMMYFUNCTION("GOOGLETRANSLATE(C50, ""auto"", ""en"")"),"Berlin")</f>
        <v>Berlin</v>
      </c>
      <c r="E50" s="2" t="s">
        <v>109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2" t="s">
        <v>115</v>
      </c>
      <c r="B51" s="2" t="s">
        <v>107</v>
      </c>
      <c r="C51" s="2" t="s">
        <v>108</v>
      </c>
      <c r="D51" s="2" t="str">
        <f>IFERROR(__xludf.DUMMYFUNCTION("GOOGLETRANSLATE(C51, ""auto"", ""en"")"),"Berlin")</f>
        <v>Berlin</v>
      </c>
      <c r="E51" s="2" t="s">
        <v>109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2" t="s">
        <v>116</v>
      </c>
      <c r="B52" s="2" t="s">
        <v>107</v>
      </c>
      <c r="C52" s="2" t="s">
        <v>108</v>
      </c>
      <c r="D52" s="2" t="str">
        <f>IFERROR(__xludf.DUMMYFUNCTION("GOOGLETRANSLATE(C52, ""auto"", ""en"")"),"Berlin")</f>
        <v>Berlin</v>
      </c>
      <c r="E52" s="2" t="s">
        <v>109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2" t="s">
        <v>117</v>
      </c>
      <c r="B53" s="2" t="s">
        <v>107</v>
      </c>
      <c r="C53" s="2" t="s">
        <v>108</v>
      </c>
      <c r="D53" s="2" t="str">
        <f>IFERROR(__xludf.DUMMYFUNCTION("GOOGLETRANSLATE(C53, ""auto"", ""en"")"),"Berlin")</f>
        <v>Berlin</v>
      </c>
      <c r="E53" s="2" t="s">
        <v>109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2" t="s">
        <v>118</v>
      </c>
      <c r="B54" s="2" t="s">
        <v>107</v>
      </c>
      <c r="C54" s="2" t="s">
        <v>108</v>
      </c>
      <c r="D54" s="2" t="str">
        <f>IFERROR(__xludf.DUMMYFUNCTION("GOOGLETRANSLATE(C54, ""auto"", ""en"")"),"Berlin")</f>
        <v>Berlin</v>
      </c>
      <c r="E54" s="2" t="s">
        <v>109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2" t="s">
        <v>119</v>
      </c>
      <c r="B55" s="2" t="s">
        <v>120</v>
      </c>
      <c r="C55" s="4" t="s">
        <v>121</v>
      </c>
      <c r="D55" s="2" t="str">
        <f>IFERROR(__xludf.DUMMYFUNCTION("GOOGLETRANSLATE(C55, ""auto"", ""en"")"),"Hamburg")</f>
        <v>Hamburg</v>
      </c>
      <c r="E55" s="2" t="s">
        <v>109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2" t="s">
        <v>122</v>
      </c>
      <c r="B56" s="2" t="s">
        <v>120</v>
      </c>
      <c r="C56" s="4" t="s">
        <v>121</v>
      </c>
      <c r="D56" s="2" t="str">
        <f>IFERROR(__xludf.DUMMYFUNCTION("GOOGLETRANSLATE(C56, ""auto"", ""en"")"),"Hamburg")</f>
        <v>Hamburg</v>
      </c>
      <c r="E56" s="2" t="s">
        <v>109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2" t="s">
        <v>123</v>
      </c>
      <c r="B57" s="2" t="s">
        <v>120</v>
      </c>
      <c r="C57" s="4" t="s">
        <v>121</v>
      </c>
      <c r="D57" s="2" t="str">
        <f>IFERROR(__xludf.DUMMYFUNCTION("GOOGLETRANSLATE(C57, ""auto"", ""en"")"),"Hamburg")</f>
        <v>Hamburg</v>
      </c>
      <c r="E57" s="2" t="s">
        <v>109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2" t="s">
        <v>124</v>
      </c>
      <c r="B58" s="2" t="s">
        <v>120</v>
      </c>
      <c r="C58" s="4" t="s">
        <v>121</v>
      </c>
      <c r="D58" s="2" t="str">
        <f>IFERROR(__xludf.DUMMYFUNCTION("GOOGLETRANSLATE(C58, ""auto"", ""en"")"),"Hamburg")</f>
        <v>Hamburg</v>
      </c>
      <c r="E58" s="2" t="s">
        <v>109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2" t="s">
        <v>125</v>
      </c>
      <c r="B59" s="2" t="s">
        <v>120</v>
      </c>
      <c r="C59" s="4" t="s">
        <v>121</v>
      </c>
      <c r="D59" s="2" t="str">
        <f>IFERROR(__xludf.DUMMYFUNCTION("GOOGLETRANSLATE(C59, ""auto"", ""en"")"),"Hamburg")</f>
        <v>Hamburg</v>
      </c>
      <c r="E59" s="2" t="s">
        <v>109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2" t="s">
        <v>126</v>
      </c>
      <c r="B60" s="2" t="s">
        <v>120</v>
      </c>
      <c r="C60" s="4" t="s">
        <v>121</v>
      </c>
      <c r="D60" s="2" t="str">
        <f>IFERROR(__xludf.DUMMYFUNCTION("GOOGLETRANSLATE(C60, ""auto"", ""en"")"),"Hamburg")</f>
        <v>Hamburg</v>
      </c>
      <c r="E60" s="2" t="s">
        <v>109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2" t="s">
        <v>127</v>
      </c>
      <c r="B61" s="2" t="s">
        <v>120</v>
      </c>
      <c r="C61" s="4" t="s">
        <v>121</v>
      </c>
      <c r="D61" s="2" t="str">
        <f>IFERROR(__xludf.DUMMYFUNCTION("GOOGLETRANSLATE(C61, ""auto"", ""en"")"),"Hamburg")</f>
        <v>Hamburg</v>
      </c>
      <c r="E61" s="2" t="s">
        <v>109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2" t="s">
        <v>128</v>
      </c>
      <c r="B62" s="2" t="s">
        <v>129</v>
      </c>
      <c r="C62" s="2" t="s">
        <v>130</v>
      </c>
      <c r="D62" s="2" t="str">
        <f>IFERROR(__xludf.DUMMYFUNCTION("GOOGLETRANSLATE(C62, ""auto"", ""en"")"),"Munich")</f>
        <v>Munich</v>
      </c>
      <c r="E62" s="2" t="s">
        <v>109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2" t="s">
        <v>131</v>
      </c>
      <c r="B63" s="2" t="s">
        <v>129</v>
      </c>
      <c r="C63" s="2" t="s">
        <v>130</v>
      </c>
      <c r="D63" s="2" t="str">
        <f>IFERROR(__xludf.DUMMYFUNCTION("GOOGLETRANSLATE(C63, ""auto"", ""en"")"),"Munich")</f>
        <v>Munich</v>
      </c>
      <c r="E63" s="2" t="s">
        <v>109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2" t="s">
        <v>132</v>
      </c>
      <c r="B64" s="2" t="s">
        <v>129</v>
      </c>
      <c r="C64" s="2" t="s">
        <v>130</v>
      </c>
      <c r="D64" s="2" t="str">
        <f>IFERROR(__xludf.DUMMYFUNCTION("GOOGLETRANSLATE(C64, ""auto"", ""en"")"),"Munich")</f>
        <v>Munich</v>
      </c>
      <c r="E64" s="2" t="s">
        <v>109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2" t="s">
        <v>133</v>
      </c>
      <c r="B65" s="2" t="s">
        <v>129</v>
      </c>
      <c r="C65" s="2" t="s">
        <v>130</v>
      </c>
      <c r="D65" s="2" t="str">
        <f>IFERROR(__xludf.DUMMYFUNCTION("GOOGLETRANSLATE(C65, ""auto"", ""en"")"),"Munich")</f>
        <v>Munich</v>
      </c>
      <c r="E65" s="2" t="s">
        <v>109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2" t="s">
        <v>134</v>
      </c>
      <c r="B66" s="2" t="s">
        <v>129</v>
      </c>
      <c r="C66" s="2" t="s">
        <v>130</v>
      </c>
      <c r="D66" s="2" t="str">
        <f>IFERROR(__xludf.DUMMYFUNCTION("GOOGLETRANSLATE(C66, ""auto"", ""en"")"),"Munich")</f>
        <v>Munich</v>
      </c>
      <c r="E66" s="2" t="s">
        <v>109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2" t="s">
        <v>135</v>
      </c>
      <c r="B67" s="2" t="s">
        <v>129</v>
      </c>
      <c r="C67" s="2" t="s">
        <v>130</v>
      </c>
      <c r="D67" s="2" t="str">
        <f>IFERROR(__xludf.DUMMYFUNCTION("GOOGLETRANSLATE(C67, ""auto"", ""en"")"),"Munich")</f>
        <v>Munich</v>
      </c>
      <c r="E67" s="2" t="s">
        <v>109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2" t="s">
        <v>136</v>
      </c>
      <c r="B68" s="2" t="s">
        <v>129</v>
      </c>
      <c r="C68" s="2" t="s">
        <v>130</v>
      </c>
      <c r="D68" s="2" t="str">
        <f>IFERROR(__xludf.DUMMYFUNCTION("GOOGLETRANSLATE(C68, ""auto"", ""en"")"),"Munich")</f>
        <v>Munich</v>
      </c>
      <c r="E68" s="2" t="s">
        <v>109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2" t="s">
        <v>137</v>
      </c>
      <c r="B69" s="2" t="s">
        <v>129</v>
      </c>
      <c r="C69" s="2" t="s">
        <v>130</v>
      </c>
      <c r="D69" s="2" t="str">
        <f>IFERROR(__xludf.DUMMYFUNCTION("GOOGLETRANSLATE(C69, ""auto"", ""en"")"),"Munich")</f>
        <v>Munich</v>
      </c>
      <c r="E69" s="2" t="s">
        <v>109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2" t="s">
        <v>138</v>
      </c>
      <c r="B70" s="2" t="s">
        <v>129</v>
      </c>
      <c r="C70" s="2" t="s">
        <v>130</v>
      </c>
      <c r="D70" s="2" t="str">
        <f>IFERROR(__xludf.DUMMYFUNCTION("GOOGLETRANSLATE(C70, ""auto"", ""en"")"),"Munich")</f>
        <v>Munich</v>
      </c>
      <c r="E70" s="2" t="s">
        <v>109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2" t="s">
        <v>139</v>
      </c>
      <c r="B71" s="2" t="s">
        <v>140</v>
      </c>
      <c r="C71" s="2" t="s">
        <v>141</v>
      </c>
      <c r="D71" s="2" t="str">
        <f>IFERROR(__xludf.DUMMYFUNCTION("GOOGLETRANSLATE(C71, ""auto"", ""en"")"),"Cologne")</f>
        <v>Cologne</v>
      </c>
      <c r="E71" s="2" t="s">
        <v>109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2" t="s">
        <v>142</v>
      </c>
      <c r="B72" s="2" t="s">
        <v>140</v>
      </c>
      <c r="C72" s="2" t="s">
        <v>141</v>
      </c>
      <c r="D72" s="2" t="str">
        <f>IFERROR(__xludf.DUMMYFUNCTION("GOOGLETRANSLATE(C72, ""auto"", ""en"")"),"Cologne")</f>
        <v>Cologne</v>
      </c>
      <c r="E72" s="2" t="s">
        <v>109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2" t="s">
        <v>143</v>
      </c>
      <c r="B73" s="2" t="s">
        <v>140</v>
      </c>
      <c r="C73" s="2" t="s">
        <v>141</v>
      </c>
      <c r="D73" s="2" t="str">
        <f>IFERROR(__xludf.DUMMYFUNCTION("GOOGLETRANSLATE(C73, ""auto"", ""en"")"),"Cologne")</f>
        <v>Cologne</v>
      </c>
      <c r="E73" s="2" t="s">
        <v>109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2" t="s">
        <v>144</v>
      </c>
      <c r="B74" s="2" t="s">
        <v>140</v>
      </c>
      <c r="C74" s="2" t="s">
        <v>141</v>
      </c>
      <c r="D74" s="2" t="str">
        <f>IFERROR(__xludf.DUMMYFUNCTION("GOOGLETRANSLATE(C74, ""auto"", ""en"")"),"Cologne")</f>
        <v>Cologne</v>
      </c>
      <c r="E74" s="2" t="s">
        <v>109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2" t="s">
        <v>145</v>
      </c>
      <c r="B75" s="2" t="s">
        <v>146</v>
      </c>
      <c r="C75" s="4" t="s">
        <v>147</v>
      </c>
      <c r="D75" s="2" t="str">
        <f>IFERROR(__xludf.DUMMYFUNCTION("GOOGLETRANSLATE(C75, ""auto"", ""en"")"),"Frankfurt am Main")</f>
        <v>Frankfurt am Main</v>
      </c>
      <c r="E75" s="2" t="s">
        <v>109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2" t="s">
        <v>148</v>
      </c>
      <c r="B76" s="2" t="s">
        <v>146</v>
      </c>
      <c r="C76" s="4" t="s">
        <v>147</v>
      </c>
      <c r="D76" s="2" t="str">
        <f>IFERROR(__xludf.DUMMYFUNCTION("GOOGLETRANSLATE(C76, ""auto"", ""en"")"),"Frankfurt am Main")</f>
        <v>Frankfurt am Main</v>
      </c>
      <c r="E76" s="2" t="s">
        <v>109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2" t="s">
        <v>149</v>
      </c>
      <c r="B77" s="2" t="s">
        <v>146</v>
      </c>
      <c r="C77" s="4" t="s">
        <v>147</v>
      </c>
      <c r="D77" s="2" t="str">
        <f>IFERROR(__xludf.DUMMYFUNCTION("GOOGLETRANSLATE(C77, ""auto"", ""en"")"),"Frankfurt am Main")</f>
        <v>Frankfurt am Main</v>
      </c>
      <c r="E77" s="2" t="s">
        <v>109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2" t="s">
        <v>150</v>
      </c>
      <c r="B78" s="2" t="s">
        <v>146</v>
      </c>
      <c r="C78" s="4" t="s">
        <v>147</v>
      </c>
      <c r="D78" s="2" t="str">
        <f>IFERROR(__xludf.DUMMYFUNCTION("GOOGLETRANSLATE(C78, ""auto"", ""en"")"),"Frankfurt am Main")</f>
        <v>Frankfurt am Main</v>
      </c>
      <c r="E78" s="2" t="s">
        <v>109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2" t="s">
        <v>151</v>
      </c>
      <c r="B79" s="2" t="s">
        <v>146</v>
      </c>
      <c r="C79" s="4" t="s">
        <v>147</v>
      </c>
      <c r="D79" s="2" t="str">
        <f>IFERROR(__xludf.DUMMYFUNCTION("GOOGLETRANSLATE(C79, ""auto"", ""en"")"),"Frankfurt am Main")</f>
        <v>Frankfurt am Main</v>
      </c>
      <c r="E79" s="2" t="s">
        <v>109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2" t="s">
        <v>152</v>
      </c>
      <c r="B80" s="2" t="s">
        <v>146</v>
      </c>
      <c r="C80" s="4" t="s">
        <v>147</v>
      </c>
      <c r="D80" s="2" t="str">
        <f>IFERROR(__xludf.DUMMYFUNCTION("GOOGLETRANSLATE(C80, ""auto"", ""en"")"),"Frankfurt am Main")</f>
        <v>Frankfurt am Main</v>
      </c>
      <c r="E80" s="2" t="s">
        <v>109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2" t="s">
        <v>153</v>
      </c>
      <c r="B81" s="2" t="s">
        <v>146</v>
      </c>
      <c r="C81" s="4" t="s">
        <v>147</v>
      </c>
      <c r="D81" s="2" t="str">
        <f>IFERROR(__xludf.DUMMYFUNCTION("GOOGLETRANSLATE(C81, ""auto"", ""en"")"),"Frankfurt am Main")</f>
        <v>Frankfurt am Main</v>
      </c>
      <c r="E81" s="2" t="s">
        <v>109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2" t="s">
        <v>154</v>
      </c>
      <c r="B82" s="2" t="s">
        <v>146</v>
      </c>
      <c r="C82" s="4" t="s">
        <v>147</v>
      </c>
      <c r="D82" s="2" t="str">
        <f>IFERROR(__xludf.DUMMYFUNCTION("GOOGLETRANSLATE(C82, ""auto"", ""en"")"),"Frankfurt am Main")</f>
        <v>Frankfurt am Main</v>
      </c>
      <c r="E82" s="2" t="s">
        <v>109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2" t="s">
        <v>155</v>
      </c>
      <c r="B83" s="2" t="s">
        <v>156</v>
      </c>
      <c r="C83" s="4" t="s">
        <v>157</v>
      </c>
      <c r="D83" s="2" t="str">
        <f>IFERROR(__xludf.DUMMYFUNCTION("GOOGLETRANSLATE(C83, ""auto"", ""en"")"),"Stuttgart")</f>
        <v>Stuttgart</v>
      </c>
      <c r="E83" s="2" t="s">
        <v>109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2" t="s">
        <v>158</v>
      </c>
      <c r="B84" s="2" t="s">
        <v>156</v>
      </c>
      <c r="C84" s="4" t="s">
        <v>157</v>
      </c>
      <c r="D84" s="2" t="str">
        <f>IFERROR(__xludf.DUMMYFUNCTION("GOOGLETRANSLATE(C84, ""auto"", ""en"")"),"Stuttgart")</f>
        <v>Stuttgart</v>
      </c>
      <c r="E84" s="2" t="s">
        <v>109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2" t="s">
        <v>159</v>
      </c>
      <c r="B85" s="2" t="s">
        <v>156</v>
      </c>
      <c r="C85" s="4" t="s">
        <v>157</v>
      </c>
      <c r="D85" s="2" t="str">
        <f>IFERROR(__xludf.DUMMYFUNCTION("GOOGLETRANSLATE(C85, ""auto"", ""en"")"),"Stuttgart")</f>
        <v>Stuttgart</v>
      </c>
      <c r="E85" s="2" t="s">
        <v>109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2" t="s">
        <v>160</v>
      </c>
      <c r="B86" s="2" t="s">
        <v>156</v>
      </c>
      <c r="C86" s="4" t="s">
        <v>157</v>
      </c>
      <c r="D86" s="2" t="str">
        <f>IFERROR(__xludf.DUMMYFUNCTION("GOOGLETRANSLATE(C86, ""auto"", ""en"")"),"Stuttgart")</f>
        <v>Stuttgart</v>
      </c>
      <c r="E86" s="2" t="s">
        <v>109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2" t="s">
        <v>161</v>
      </c>
      <c r="B87" s="2" t="s">
        <v>156</v>
      </c>
      <c r="C87" s="4" t="s">
        <v>157</v>
      </c>
      <c r="D87" s="2" t="str">
        <f>IFERROR(__xludf.DUMMYFUNCTION("GOOGLETRANSLATE(C87, ""auto"", ""en"")"),"Stuttgart")</f>
        <v>Stuttgart</v>
      </c>
      <c r="E87" s="2" t="s">
        <v>109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2" t="s">
        <v>162</v>
      </c>
      <c r="B88" s="2" t="s">
        <v>156</v>
      </c>
      <c r="C88" s="4" t="s">
        <v>157</v>
      </c>
      <c r="D88" s="2" t="str">
        <f>IFERROR(__xludf.DUMMYFUNCTION("GOOGLETRANSLATE(C88, ""auto"", ""en"")"),"Stuttgart")</f>
        <v>Stuttgart</v>
      </c>
      <c r="E88" s="2" t="s">
        <v>109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2" t="s">
        <v>163</v>
      </c>
      <c r="B89" s="2" t="s">
        <v>164</v>
      </c>
      <c r="C89" s="2" t="s">
        <v>165</v>
      </c>
      <c r="D89" s="2" t="str">
        <f>IFERROR(__xludf.DUMMYFUNCTION("GOOGLETRANSLATE(C89, ""auto"", ""en"")"),"Leipzig")</f>
        <v>Leipzig</v>
      </c>
      <c r="E89" s="2" t="s">
        <v>109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2" t="s">
        <v>166</v>
      </c>
      <c r="B90" s="2" t="s">
        <v>164</v>
      </c>
      <c r="C90" s="2" t="s">
        <v>165</v>
      </c>
      <c r="D90" s="2" t="str">
        <f>IFERROR(__xludf.DUMMYFUNCTION("GOOGLETRANSLATE(C90, ""auto"", ""en"")"),"Leipzig")</f>
        <v>Leipzig</v>
      </c>
      <c r="E90" s="2" t="s">
        <v>109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2" t="s">
        <v>167</v>
      </c>
      <c r="B91" s="2" t="s">
        <v>164</v>
      </c>
      <c r="C91" s="2" t="s">
        <v>165</v>
      </c>
      <c r="D91" s="2" t="str">
        <f>IFERROR(__xludf.DUMMYFUNCTION("GOOGLETRANSLATE(C91, ""auto"", ""en"")"),"Leipzig")</f>
        <v>Leipzig</v>
      </c>
      <c r="E91" s="2" t="s">
        <v>109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2" t="s">
        <v>168</v>
      </c>
      <c r="B92" s="2" t="s">
        <v>169</v>
      </c>
      <c r="C92" s="2" t="s">
        <v>170</v>
      </c>
      <c r="D92" s="2" t="str">
        <f>IFERROR(__xludf.DUMMYFUNCTION("GOOGLETRANSLATE(C92, ""auto"", ""en"")"),"Dresden")</f>
        <v>Dresden</v>
      </c>
      <c r="E92" s="2" t="s">
        <v>109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2" t="s">
        <v>171</v>
      </c>
      <c r="B93" s="2" t="s">
        <v>169</v>
      </c>
      <c r="C93" s="2" t="s">
        <v>170</v>
      </c>
      <c r="D93" s="2" t="str">
        <f>IFERROR(__xludf.DUMMYFUNCTION("GOOGLETRANSLATE(C93, ""auto"", ""en"")"),"Dresden")</f>
        <v>Dresden</v>
      </c>
      <c r="E93" s="2" t="s">
        <v>109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2" t="s">
        <v>172</v>
      </c>
      <c r="B94" s="2" t="s">
        <v>169</v>
      </c>
      <c r="C94" s="2" t="s">
        <v>170</v>
      </c>
      <c r="D94" s="2" t="str">
        <f>IFERROR(__xludf.DUMMYFUNCTION("GOOGLETRANSLATE(C94, ""auto"", ""en"")"),"Dresden")</f>
        <v>Dresden</v>
      </c>
      <c r="E94" s="2" t="s">
        <v>109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2" t="s">
        <v>173</v>
      </c>
      <c r="B95" s="2" t="s">
        <v>169</v>
      </c>
      <c r="C95" s="2" t="s">
        <v>170</v>
      </c>
      <c r="D95" s="2" t="str">
        <f>IFERROR(__xludf.DUMMYFUNCTION("GOOGLETRANSLATE(C95, ""auto"", ""en"")"),"Dresden")</f>
        <v>Dresden</v>
      </c>
      <c r="E95" s="2" t="s">
        <v>109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2" t="s">
        <v>174</v>
      </c>
      <c r="B96" s="2" t="s">
        <v>175</v>
      </c>
      <c r="C96" s="2" t="s">
        <v>176</v>
      </c>
      <c r="D96" s="4" t="s">
        <v>177</v>
      </c>
      <c r="E96" s="2" t="s">
        <v>109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2" t="s">
        <v>178</v>
      </c>
      <c r="B97" s="2" t="s">
        <v>175</v>
      </c>
      <c r="C97" s="2" t="s">
        <v>176</v>
      </c>
      <c r="D97" s="4" t="s">
        <v>177</v>
      </c>
      <c r="E97" s="2" t="s">
        <v>109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2" t="s">
        <v>179</v>
      </c>
      <c r="B98" s="2" t="s">
        <v>175</v>
      </c>
      <c r="C98" s="2" t="s">
        <v>176</v>
      </c>
      <c r="D98" s="4" t="s">
        <v>177</v>
      </c>
      <c r="E98" s="2" t="s">
        <v>109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2" t="s">
        <v>180</v>
      </c>
      <c r="B99" s="2" t="s">
        <v>181</v>
      </c>
      <c r="C99" s="2" t="s">
        <v>182</v>
      </c>
      <c r="D99" s="2" t="str">
        <f>IFERROR(__xludf.DUMMYFUNCTION("GOOGLETRANSLATE(C99, ""auto"", ""en"")"),"Bremen")</f>
        <v>Bremen</v>
      </c>
      <c r="E99" s="2" t="s">
        <v>109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2" t="s">
        <v>183</v>
      </c>
      <c r="B100" s="2" t="s">
        <v>181</v>
      </c>
      <c r="C100" s="2" t="s">
        <v>182</v>
      </c>
      <c r="D100" s="2" t="str">
        <f>IFERROR(__xludf.DUMMYFUNCTION("GOOGLETRANSLATE(C100, ""auto"", ""en"")"),"Bremen")</f>
        <v>Bremen</v>
      </c>
      <c r="E100" s="2" t="s">
        <v>109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2" t="s">
        <v>184</v>
      </c>
      <c r="B101" s="2" t="s">
        <v>181</v>
      </c>
      <c r="C101" s="2" t="s">
        <v>182</v>
      </c>
      <c r="D101" s="2" t="str">
        <f>IFERROR(__xludf.DUMMYFUNCTION("GOOGLETRANSLATE(C101, ""auto"", ""en"")"),"Bremen")</f>
        <v>Bremen</v>
      </c>
      <c r="E101" s="2" t="s">
        <v>109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2" t="s">
        <v>185</v>
      </c>
      <c r="B102" s="2" t="s">
        <v>181</v>
      </c>
      <c r="C102" s="2" t="s">
        <v>182</v>
      </c>
      <c r="D102" s="2" t="str">
        <f>IFERROR(__xludf.DUMMYFUNCTION("GOOGLETRANSLATE(C102, ""auto"", ""en"")"),"Bremen")</f>
        <v>Bremen</v>
      </c>
      <c r="E102" s="2" t="s">
        <v>109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2" t="s">
        <v>186</v>
      </c>
      <c r="B103" s="2" t="s">
        <v>181</v>
      </c>
      <c r="C103" s="2" t="s">
        <v>182</v>
      </c>
      <c r="D103" s="2" t="str">
        <f>IFERROR(__xludf.DUMMYFUNCTION("GOOGLETRANSLATE(C103, ""auto"", ""en"")"),"Bremen")</f>
        <v>Bremen</v>
      </c>
      <c r="E103" s="2" t="s">
        <v>109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2" t="s">
        <v>187</v>
      </c>
      <c r="B104" s="2" t="s">
        <v>181</v>
      </c>
      <c r="C104" s="2" t="s">
        <v>182</v>
      </c>
      <c r="D104" s="2" t="str">
        <f>IFERROR(__xludf.DUMMYFUNCTION("GOOGLETRANSLATE(C104, ""auto"", ""en"")"),"Bremen")</f>
        <v>Bremen</v>
      </c>
      <c r="E104" s="2" t="s">
        <v>109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2" t="s">
        <v>188</v>
      </c>
      <c r="B105" s="2" t="s">
        <v>189</v>
      </c>
      <c r="C105" s="2" t="s">
        <v>190</v>
      </c>
      <c r="D105" s="2" t="str">
        <f>IFERROR(__xludf.DUMMYFUNCTION("GOOGLETRANSLATE(C105, ""auto"", ""en"")"),"Hanover")</f>
        <v>Hanover</v>
      </c>
      <c r="E105" s="2" t="s">
        <v>109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2" t="s">
        <v>191</v>
      </c>
      <c r="B106" s="2" t="s">
        <v>189</v>
      </c>
      <c r="C106" s="2" t="s">
        <v>190</v>
      </c>
      <c r="D106" s="2" t="str">
        <f>IFERROR(__xludf.DUMMYFUNCTION("GOOGLETRANSLATE(C106, ""auto"", ""en"")"),"Hanover")</f>
        <v>Hanover</v>
      </c>
      <c r="E106" s="2" t="s">
        <v>109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2" t="s">
        <v>192</v>
      </c>
      <c r="B107" s="2" t="s">
        <v>193</v>
      </c>
      <c r="C107" s="2" t="s">
        <v>194</v>
      </c>
      <c r="D107" s="2" t="str">
        <f>IFERROR(__xludf.DUMMYFUNCTION("GOOGLETRANSLATE(C107, ""auto"", ""en"")"),"Nuremberg")</f>
        <v>Nuremberg</v>
      </c>
      <c r="E107" s="2" t="s">
        <v>109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2" t="s">
        <v>195</v>
      </c>
      <c r="B108" s="2" t="s">
        <v>193</v>
      </c>
      <c r="C108" s="2" t="s">
        <v>194</v>
      </c>
      <c r="D108" s="2" t="str">
        <f>IFERROR(__xludf.DUMMYFUNCTION("GOOGLETRANSLATE(C108, ""auto"", ""en"")"),"Nuremberg")</f>
        <v>Nuremberg</v>
      </c>
      <c r="E108" s="2" t="s">
        <v>109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2" t="s">
        <v>196</v>
      </c>
      <c r="B109" s="2" t="s">
        <v>193</v>
      </c>
      <c r="C109" s="2" t="s">
        <v>194</v>
      </c>
      <c r="D109" s="2" t="str">
        <f>IFERROR(__xludf.DUMMYFUNCTION("GOOGLETRANSLATE(C109, ""auto"", ""en"")"),"Nuremberg")</f>
        <v>Nuremberg</v>
      </c>
      <c r="E109" s="2" t="s">
        <v>109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2" t="s">
        <v>197</v>
      </c>
      <c r="B110" s="2" t="s">
        <v>193</v>
      </c>
      <c r="C110" s="2" t="s">
        <v>194</v>
      </c>
      <c r="D110" s="2" t="str">
        <f>IFERROR(__xludf.DUMMYFUNCTION("GOOGLETRANSLATE(C110, ""auto"", ""en"")"),"Nuremberg")</f>
        <v>Nuremberg</v>
      </c>
      <c r="E110" s="2" t="s">
        <v>109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2" t="s">
        <v>198</v>
      </c>
      <c r="B111" s="2" t="s">
        <v>193</v>
      </c>
      <c r="C111" s="2" t="s">
        <v>194</v>
      </c>
      <c r="D111" s="2" t="str">
        <f>IFERROR(__xludf.DUMMYFUNCTION("GOOGLETRANSLATE(C111, ""auto"", ""en"")"),"Nuremberg")</f>
        <v>Nuremberg</v>
      </c>
      <c r="E111" s="2" t="s">
        <v>109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2" t="s">
        <v>199</v>
      </c>
      <c r="B112" s="2" t="s">
        <v>193</v>
      </c>
      <c r="C112" s="2" t="s">
        <v>194</v>
      </c>
      <c r="D112" s="2" t="str">
        <f>IFERROR(__xludf.DUMMYFUNCTION("GOOGLETRANSLATE(C112, ""auto"", ""en"")"),"Nuremberg")</f>
        <v>Nuremberg</v>
      </c>
      <c r="E112" s="2" t="s">
        <v>109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2" t="s">
        <v>200</v>
      </c>
      <c r="B113" s="2" t="s">
        <v>193</v>
      </c>
      <c r="C113" s="2" t="s">
        <v>194</v>
      </c>
      <c r="D113" s="2" t="str">
        <f>IFERROR(__xludf.DUMMYFUNCTION("GOOGLETRANSLATE(C113, ""auto"", ""en"")"),"Nuremberg")</f>
        <v>Nuremberg</v>
      </c>
      <c r="E113" s="2" t="s">
        <v>109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2" t="s">
        <v>201</v>
      </c>
      <c r="B114" s="2" t="s">
        <v>193</v>
      </c>
      <c r="C114" s="2" t="s">
        <v>194</v>
      </c>
      <c r="D114" s="2" t="str">
        <f>IFERROR(__xludf.DUMMYFUNCTION("GOOGLETRANSLATE(C114, ""auto"", ""en"")"),"Nuremberg")</f>
        <v>Nuremberg</v>
      </c>
      <c r="E114" s="2" t="s">
        <v>109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2" t="s">
        <v>202</v>
      </c>
      <c r="B115" s="2" t="s">
        <v>203</v>
      </c>
      <c r="C115" s="2" t="s">
        <v>204</v>
      </c>
      <c r="D115" s="2" t="str">
        <f>IFERROR(__xludf.DUMMYFUNCTION("GOOGLETRANSLATE(C115, ""auto"", ""en"")"),"Bielefeld")</f>
        <v>Bielefeld</v>
      </c>
      <c r="E115" s="2" t="s">
        <v>109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2" t="s">
        <v>205</v>
      </c>
      <c r="B116" s="2" t="s">
        <v>206</v>
      </c>
      <c r="C116" s="2" t="s">
        <v>207</v>
      </c>
      <c r="D116" s="2" t="str">
        <f>IFERROR(__xludf.DUMMYFUNCTION("GOOGLETRANSLATE(C116, ""auto"", ""en"")"),"Hall on the Saale")</f>
        <v>Hall on the Saale</v>
      </c>
      <c r="E116" s="2" t="s">
        <v>109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2" t="s">
        <v>208</v>
      </c>
      <c r="B117" s="2" t="s">
        <v>206</v>
      </c>
      <c r="C117" s="2" t="s">
        <v>207</v>
      </c>
      <c r="D117" s="2" t="str">
        <f>IFERROR(__xludf.DUMMYFUNCTION("GOOGLETRANSLATE(C117, ""auto"", ""en"")"),"Hall on the Saale")</f>
        <v>Hall on the Saale</v>
      </c>
      <c r="E117" s="2" t="s">
        <v>109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2" t="s">
        <v>209</v>
      </c>
      <c r="B118" s="2" t="s">
        <v>210</v>
      </c>
      <c r="C118" s="4" t="s">
        <v>211</v>
      </c>
      <c r="D118" s="2" t="str">
        <f>IFERROR(__xludf.DUMMYFUNCTION("GOOGLETRANSLATE(C118, ""auto"", ""en"")"),"Magdeburg")</f>
        <v>Magdeburg</v>
      </c>
      <c r="E118" s="2" t="s">
        <v>109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2" t="s">
        <v>212</v>
      </c>
      <c r="B119" s="2" t="s">
        <v>210</v>
      </c>
      <c r="C119" s="4" t="s">
        <v>211</v>
      </c>
      <c r="D119" s="2" t="str">
        <f>IFERROR(__xludf.DUMMYFUNCTION("GOOGLETRANSLATE(C119, ""auto"", ""en"")"),"Magdeburg")</f>
        <v>Magdeburg</v>
      </c>
      <c r="E119" s="2" t="s">
        <v>109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2" t="s">
        <v>213</v>
      </c>
      <c r="B120" s="2" t="s">
        <v>210</v>
      </c>
      <c r="C120" s="4" t="s">
        <v>211</v>
      </c>
      <c r="D120" s="2" t="str">
        <f>IFERROR(__xludf.DUMMYFUNCTION("GOOGLETRANSLATE(C120, ""auto"", ""en"")"),"Magdeburg")</f>
        <v>Magdeburg</v>
      </c>
      <c r="E120" s="2" t="s">
        <v>109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2" t="s">
        <v>214</v>
      </c>
      <c r="B121" s="2" t="s">
        <v>215</v>
      </c>
      <c r="C121" s="2" t="s">
        <v>216</v>
      </c>
      <c r="D121" s="2" t="str">
        <f>IFERROR(__xludf.DUMMYFUNCTION("GOOGLETRANSLATE(C121, ""auto"", ""en"")"),"Wiesbaden")</f>
        <v>Wiesbaden</v>
      </c>
      <c r="E121" s="2" t="s">
        <v>109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2" t="s">
        <v>217</v>
      </c>
      <c r="B122" s="2" t="s">
        <v>215</v>
      </c>
      <c r="C122" s="2" t="s">
        <v>216</v>
      </c>
      <c r="D122" s="2" t="str">
        <f>IFERROR(__xludf.DUMMYFUNCTION("GOOGLETRANSLATE(C122, ""auto"", ""en"")"),"Wiesbaden")</f>
        <v>Wiesbaden</v>
      </c>
      <c r="E122" s="2" t="s">
        <v>109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2" t="s">
        <v>218</v>
      </c>
      <c r="B123" s="2" t="s">
        <v>219</v>
      </c>
      <c r="C123" s="2" t="s">
        <v>220</v>
      </c>
      <c r="D123" s="2" t="str">
        <f>IFERROR(__xludf.DUMMYFUNCTION("GOOGLETRANSLATE(C123, ""auto"", ""en"")"),"Göttingen")</f>
        <v>Göttingen</v>
      </c>
      <c r="E123" s="2" t="s">
        <v>109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2" t="s">
        <v>221</v>
      </c>
      <c r="B124" s="2" t="s">
        <v>219</v>
      </c>
      <c r="C124" s="2" t="s">
        <v>220</v>
      </c>
      <c r="D124" s="2" t="str">
        <f>IFERROR(__xludf.DUMMYFUNCTION("GOOGLETRANSLATE(C124, ""auto"", ""en"")"),"Göttingen")</f>
        <v>Göttingen</v>
      </c>
      <c r="E124" s="2" t="s">
        <v>109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2" t="s">
        <v>222</v>
      </c>
      <c r="B125" s="2" t="s">
        <v>223</v>
      </c>
      <c r="C125" s="2" t="s">
        <v>224</v>
      </c>
      <c r="D125" s="2" t="str">
        <f>IFERROR(__xludf.DUMMYFUNCTION("GOOGLETRANSLATE(C125, ""auto"", ""en"")"),"Darmstadt")</f>
        <v>Darmstadt</v>
      </c>
      <c r="E125" s="2" t="s">
        <v>109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2" t="s">
        <v>225</v>
      </c>
      <c r="B126" s="2" t="s">
        <v>223</v>
      </c>
      <c r="C126" s="2" t="s">
        <v>224</v>
      </c>
      <c r="D126" s="2" t="str">
        <f>IFERROR(__xludf.DUMMYFUNCTION("GOOGLETRANSLATE(C126, ""auto"", ""en"")"),"Darmstadt")</f>
        <v>Darmstadt</v>
      </c>
      <c r="E126" s="2" t="s">
        <v>109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2" t="s">
        <v>226</v>
      </c>
      <c r="B127" s="2" t="s">
        <v>227</v>
      </c>
      <c r="C127" s="4" t="s">
        <v>228</v>
      </c>
      <c r="D127" s="2" t="str">
        <f>IFERROR(__xludf.DUMMYFUNCTION("GOOGLETRANSLATE(C127, ""auto"", ""en"")"),"Freiburg in Breisgau")</f>
        <v>Freiburg in Breisgau</v>
      </c>
      <c r="E127" s="2" t="s">
        <v>109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2" t="s">
        <v>229</v>
      </c>
      <c r="B128" s="2" t="s">
        <v>227</v>
      </c>
      <c r="C128" s="4" t="s">
        <v>228</v>
      </c>
      <c r="D128" s="2" t="str">
        <f>IFERROR(__xludf.DUMMYFUNCTION("GOOGLETRANSLATE(C128, ""auto"", ""en"")"),"Freiburg in Breisgau")</f>
        <v>Freiburg in Breisgau</v>
      </c>
      <c r="E128" s="2" t="s">
        <v>109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2" t="s">
        <v>230</v>
      </c>
      <c r="B129" s="2" t="s">
        <v>227</v>
      </c>
      <c r="C129" s="4" t="s">
        <v>228</v>
      </c>
      <c r="D129" s="2" t="str">
        <f>IFERROR(__xludf.DUMMYFUNCTION("GOOGLETRANSLATE(C129, ""auto"", ""en"")"),"Freiburg in Breisgau")</f>
        <v>Freiburg in Breisgau</v>
      </c>
      <c r="E129" s="2" t="s">
        <v>109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2" t="s">
        <v>231</v>
      </c>
      <c r="B130" s="2" t="s">
        <v>232</v>
      </c>
      <c r="C130" s="4" t="s">
        <v>233</v>
      </c>
      <c r="D130" s="4" t="s">
        <v>233</v>
      </c>
      <c r="E130" s="2" t="s">
        <v>109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2" t="s">
        <v>234</v>
      </c>
      <c r="B131" s="2" t="s">
        <v>232</v>
      </c>
      <c r="C131" s="4" t="s">
        <v>233</v>
      </c>
      <c r="D131" s="4" t="s">
        <v>233</v>
      </c>
      <c r="E131" s="2" t="s">
        <v>109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2" t="s">
        <v>235</v>
      </c>
      <c r="B132" s="2" t="s">
        <v>232</v>
      </c>
      <c r="C132" s="4" t="s">
        <v>233</v>
      </c>
      <c r="D132" s="4" t="s">
        <v>233</v>
      </c>
      <c r="E132" s="2" t="s">
        <v>109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2" t="s">
        <v>236</v>
      </c>
      <c r="B133" s="2" t="s">
        <v>237</v>
      </c>
      <c r="C133" s="2" t="s">
        <v>238</v>
      </c>
      <c r="D133" s="2" t="str">
        <f>IFERROR(__xludf.DUMMYFUNCTION("GOOGLETRANSLATE(C133, ""auto"", ""en"")"),"Schwerin")</f>
        <v>Schwerin</v>
      </c>
      <c r="E133" s="2" t="s">
        <v>109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2" t="s">
        <v>239</v>
      </c>
      <c r="B134" s="2" t="s">
        <v>237</v>
      </c>
      <c r="C134" s="2" t="s">
        <v>238</v>
      </c>
      <c r="D134" s="2" t="str">
        <f>IFERROR(__xludf.DUMMYFUNCTION("GOOGLETRANSLATE(C134, ""auto"", ""en"")"),"Schwerin")</f>
        <v>Schwerin</v>
      </c>
      <c r="E134" s="2" t="s">
        <v>109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2" t="s">
        <v>240</v>
      </c>
      <c r="B135" s="2" t="s">
        <v>241</v>
      </c>
      <c r="C135" s="4" t="s">
        <v>242</v>
      </c>
      <c r="D135" s="2" t="str">
        <f>IFERROR(__xludf.DUMMYFUNCTION("GOOGLETRANSLATE(C135, ""auto"", ""en"")"),"Erfurt")</f>
        <v>Erfurt</v>
      </c>
      <c r="E135" s="2" t="s">
        <v>109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2" t="s">
        <v>243</v>
      </c>
      <c r="B136" s="2" t="s">
        <v>241</v>
      </c>
      <c r="C136" s="4" t="s">
        <v>242</v>
      </c>
      <c r="D136" s="2" t="str">
        <f>IFERROR(__xludf.DUMMYFUNCTION("GOOGLETRANSLATE(C136, ""auto"", ""en"")"),"Erfurt")</f>
        <v>Erfurt</v>
      </c>
      <c r="E136" s="2" t="s">
        <v>109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2" t="s">
        <v>244</v>
      </c>
      <c r="B137" s="2" t="s">
        <v>241</v>
      </c>
      <c r="C137" s="4" t="s">
        <v>242</v>
      </c>
      <c r="D137" s="2" t="str">
        <f>IFERROR(__xludf.DUMMYFUNCTION("GOOGLETRANSLATE(C137, ""auto"", ""en"")"),"Erfurt")</f>
        <v>Erfurt</v>
      </c>
      <c r="E137" s="2" t="s">
        <v>109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2" t="s">
        <v>245</v>
      </c>
      <c r="B138" s="2" t="s">
        <v>241</v>
      </c>
      <c r="C138" s="4" t="s">
        <v>242</v>
      </c>
      <c r="D138" s="2" t="str">
        <f>IFERROR(__xludf.DUMMYFUNCTION("GOOGLETRANSLATE(C138, ""auto"", ""en"")"),"Erfurt")</f>
        <v>Erfurt</v>
      </c>
      <c r="E138" s="2" t="s">
        <v>109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2" t="s">
        <v>246</v>
      </c>
      <c r="B139" s="2" t="s">
        <v>247</v>
      </c>
      <c r="C139" s="4" t="s">
        <v>248</v>
      </c>
      <c r="D139" s="2" t="str">
        <f>IFERROR(__xludf.DUMMYFUNCTION("GOOGLETRANSLATE(C139, ""auto"", ""en"")"),"Augsburg")</f>
        <v>Augsburg</v>
      </c>
      <c r="E139" s="2" t="s">
        <v>109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2" t="s">
        <v>249</v>
      </c>
      <c r="B140" s="2" t="s">
        <v>247</v>
      </c>
      <c r="C140" s="4" t="s">
        <v>248</v>
      </c>
      <c r="D140" s="2" t="str">
        <f>IFERROR(__xludf.DUMMYFUNCTION("GOOGLETRANSLATE(C140, ""auto"", ""en"")"),"Augsburg")</f>
        <v>Augsburg</v>
      </c>
      <c r="E140" s="2" t="s">
        <v>109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2" t="s">
        <v>250</v>
      </c>
      <c r="B141" s="2" t="s">
        <v>247</v>
      </c>
      <c r="C141" s="4" t="s">
        <v>248</v>
      </c>
      <c r="D141" s="2" t="str">
        <f>IFERROR(__xludf.DUMMYFUNCTION("GOOGLETRANSLATE(C141, ""auto"", ""en"")"),"Augsburg")</f>
        <v>Augsburg</v>
      </c>
      <c r="E141" s="2" t="s">
        <v>109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2" t="s">
        <v>251</v>
      </c>
      <c r="B142" s="2" t="s">
        <v>252</v>
      </c>
      <c r="C142" s="2" t="s">
        <v>253</v>
      </c>
      <c r="D142" s="2" t="str">
        <f>IFERROR(__xludf.DUMMYFUNCTION("GOOGLETRANSLATE(C142, ""auto"", ""en"")"),"Bonn")</f>
        <v>Bonn</v>
      </c>
      <c r="E142" s="2" t="s">
        <v>109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2" t="s">
        <v>254</v>
      </c>
      <c r="B143" s="2" t="s">
        <v>252</v>
      </c>
      <c r="C143" s="2" t="s">
        <v>253</v>
      </c>
      <c r="D143" s="2" t="str">
        <f>IFERROR(__xludf.DUMMYFUNCTION("GOOGLETRANSLATE(C143, ""auto"", ""en"")"),"Bonn")</f>
        <v>Bonn</v>
      </c>
      <c r="E143" s="2" t="s">
        <v>109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2" t="s">
        <v>255</v>
      </c>
      <c r="B144" s="2" t="s">
        <v>256</v>
      </c>
      <c r="C144" s="4" t="s">
        <v>257</v>
      </c>
      <c r="D144" s="2" t="str">
        <f>IFERROR(__xludf.DUMMYFUNCTION("GOOGLETRANSLATE(C144, ""auto"", ""en"")"),"Karlsruhe")</f>
        <v>Karlsruhe</v>
      </c>
      <c r="E144" s="2" t="s">
        <v>109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2" t="s">
        <v>258</v>
      </c>
      <c r="B145" s="2" t="s">
        <v>256</v>
      </c>
      <c r="C145" s="4" t="s">
        <v>257</v>
      </c>
      <c r="D145" s="2" t="str">
        <f>IFERROR(__xludf.DUMMYFUNCTION("GOOGLETRANSLATE(C145, ""auto"", ""en"")"),"Karlsruhe")</f>
        <v>Karlsruhe</v>
      </c>
      <c r="E145" s="2" t="s">
        <v>109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2" t="s">
        <v>259</v>
      </c>
      <c r="B146" s="2" t="s">
        <v>260</v>
      </c>
      <c r="C146" s="2" t="s">
        <v>261</v>
      </c>
      <c r="D146" s="2" t="str">
        <f>IFERROR(__xludf.DUMMYFUNCTION("GOOGLETRANSLATE(C146, ""auto"", ""en"")"),"Mönchengladbach")</f>
        <v>Mönchengladbach</v>
      </c>
      <c r="E146" s="2" t="s">
        <v>109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2" t="s">
        <v>262</v>
      </c>
      <c r="B147" s="2" t="s">
        <v>263</v>
      </c>
      <c r="C147" s="2" t="s">
        <v>264</v>
      </c>
      <c r="D147" s="2" t="str">
        <f>IFERROR(__xludf.DUMMYFUNCTION("GOOGLETRANSLATE(C147, ""auto"", ""en"")"),"Mainz")</f>
        <v>Mainz</v>
      </c>
      <c r="E147" s="2" t="s">
        <v>109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2" t="s">
        <v>265</v>
      </c>
      <c r="B148" s="2" t="s">
        <v>263</v>
      </c>
      <c r="C148" s="2" t="s">
        <v>264</v>
      </c>
      <c r="D148" s="2" t="str">
        <f>IFERROR(__xludf.DUMMYFUNCTION("GOOGLETRANSLATE(C148, ""auto"", ""en"")"),"Mainz")</f>
        <v>Mainz</v>
      </c>
      <c r="E148" s="2" t="s">
        <v>109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2" t="s">
        <v>266</v>
      </c>
      <c r="B149" s="2" t="s">
        <v>267</v>
      </c>
      <c r="C149" s="4" t="s">
        <v>268</v>
      </c>
      <c r="D149" s="2" t="str">
        <f>IFERROR(__xludf.DUMMYFUNCTION("GOOGLETRANSLATE(C149, ""auto"", ""en"")"),"Ruhr area")</f>
        <v>Ruhr area</v>
      </c>
      <c r="E149" s="2" t="s">
        <v>109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2" t="s">
        <v>269</v>
      </c>
      <c r="B150" s="2" t="s">
        <v>267</v>
      </c>
      <c r="C150" s="4" t="s">
        <v>268</v>
      </c>
      <c r="D150" s="2" t="str">
        <f>IFERROR(__xludf.DUMMYFUNCTION("GOOGLETRANSLATE(C150, ""auto"", ""en"")"),"Ruhr area")</f>
        <v>Ruhr area</v>
      </c>
      <c r="E150" s="2" t="s">
        <v>109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2" t="s">
        <v>270</v>
      </c>
      <c r="B151" s="2" t="s">
        <v>267</v>
      </c>
      <c r="C151" s="4" t="s">
        <v>268</v>
      </c>
      <c r="D151" s="2" t="str">
        <f>IFERROR(__xludf.DUMMYFUNCTION("GOOGLETRANSLATE(C151, ""auto"", ""en"")"),"Ruhr area")</f>
        <v>Ruhr area</v>
      </c>
      <c r="E151" s="2" t="s">
        <v>109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2" t="s">
        <v>271</v>
      </c>
      <c r="B152" s="2" t="s">
        <v>267</v>
      </c>
      <c r="C152" s="4" t="s">
        <v>268</v>
      </c>
      <c r="D152" s="2" t="str">
        <f>IFERROR(__xludf.DUMMYFUNCTION("GOOGLETRANSLATE(C152, ""auto"", ""en"")"),"Ruhr area")</f>
        <v>Ruhr area</v>
      </c>
      <c r="E152" s="2" t="s">
        <v>109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2" t="s">
        <v>272</v>
      </c>
      <c r="B153" s="2" t="s">
        <v>267</v>
      </c>
      <c r="C153" s="4" t="s">
        <v>268</v>
      </c>
      <c r="D153" s="2" t="str">
        <f>IFERROR(__xludf.DUMMYFUNCTION("GOOGLETRANSLATE(C153, ""auto"", ""en"")"),"Ruhr area")</f>
        <v>Ruhr area</v>
      </c>
      <c r="E153" s="2" t="s">
        <v>109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2" t="s">
        <v>273</v>
      </c>
      <c r="B154" s="2" t="s">
        <v>267</v>
      </c>
      <c r="C154" s="4" t="s">
        <v>268</v>
      </c>
      <c r="D154" s="2" t="str">
        <f>IFERROR(__xludf.DUMMYFUNCTION("GOOGLETRANSLATE(C154, ""auto"", ""en"")"),"Ruhr area")</f>
        <v>Ruhr area</v>
      </c>
      <c r="E154" s="2" t="s">
        <v>109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2" t="s">
        <v>274</v>
      </c>
      <c r="B155" s="2" t="s">
        <v>267</v>
      </c>
      <c r="C155" s="4" t="s">
        <v>268</v>
      </c>
      <c r="D155" s="2" t="str">
        <f>IFERROR(__xludf.DUMMYFUNCTION("GOOGLETRANSLATE(C155, ""auto"", ""en"")"),"Ruhr area")</f>
        <v>Ruhr area</v>
      </c>
      <c r="E155" s="2" t="s">
        <v>109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2" t="s">
        <v>275</v>
      </c>
      <c r="B156" s="2" t="s">
        <v>267</v>
      </c>
      <c r="C156" s="4" t="s">
        <v>268</v>
      </c>
      <c r="D156" s="2" t="str">
        <f>IFERROR(__xludf.DUMMYFUNCTION("GOOGLETRANSLATE(C156, ""auto"", ""en"")"),"Ruhr area")</f>
        <v>Ruhr area</v>
      </c>
      <c r="E156" s="2" t="s">
        <v>109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2" t="s">
        <v>276</v>
      </c>
      <c r="B157" s="2" t="s">
        <v>267</v>
      </c>
      <c r="C157" s="4" t="s">
        <v>268</v>
      </c>
      <c r="D157" s="2" t="str">
        <f>IFERROR(__xludf.DUMMYFUNCTION("GOOGLETRANSLATE(C157, ""auto"", ""en"")"),"Ruhr area")</f>
        <v>Ruhr area</v>
      </c>
      <c r="E157" s="2" t="s">
        <v>109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2" t="s">
        <v>277</v>
      </c>
      <c r="B158" s="2" t="s">
        <v>267</v>
      </c>
      <c r="C158" s="4" t="s">
        <v>268</v>
      </c>
      <c r="D158" s="2" t="str">
        <f>IFERROR(__xludf.DUMMYFUNCTION("GOOGLETRANSLATE(C158, ""auto"", ""en"")"),"Ruhr area")</f>
        <v>Ruhr area</v>
      </c>
      <c r="E158" s="2" t="s">
        <v>109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2" t="s">
        <v>278</v>
      </c>
      <c r="B159" s="2" t="s">
        <v>267</v>
      </c>
      <c r="C159" s="4" t="s">
        <v>268</v>
      </c>
      <c r="D159" s="2" t="str">
        <f>IFERROR(__xludf.DUMMYFUNCTION("GOOGLETRANSLATE(C159, ""auto"", ""en"")"),"Ruhr area")</f>
        <v>Ruhr area</v>
      </c>
      <c r="E159" s="2" t="s">
        <v>109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2" t="s">
        <v>279</v>
      </c>
      <c r="B160" s="2" t="s">
        <v>267</v>
      </c>
      <c r="C160" s="4" t="s">
        <v>268</v>
      </c>
      <c r="D160" s="2" t="str">
        <f>IFERROR(__xludf.DUMMYFUNCTION("GOOGLETRANSLATE(C160, ""auto"", ""en"")"),"Ruhr area")</f>
        <v>Ruhr area</v>
      </c>
      <c r="E160" s="2" t="s">
        <v>109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2" t="s">
        <v>280</v>
      </c>
      <c r="B161" s="2" t="s">
        <v>267</v>
      </c>
      <c r="C161" s="4" t="s">
        <v>268</v>
      </c>
      <c r="D161" s="2" t="str">
        <f>IFERROR(__xludf.DUMMYFUNCTION("GOOGLETRANSLATE(C161, ""auto"", ""en"")"),"Ruhr area")</f>
        <v>Ruhr area</v>
      </c>
      <c r="E161" s="2" t="s">
        <v>109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2" t="s">
        <v>281</v>
      </c>
      <c r="B162" s="2" t="s">
        <v>267</v>
      </c>
      <c r="C162" s="4" t="s">
        <v>268</v>
      </c>
      <c r="D162" s="2" t="str">
        <f>IFERROR(__xludf.DUMMYFUNCTION("GOOGLETRANSLATE(C162, ""auto"", ""en"")"),"Ruhr area")</f>
        <v>Ruhr area</v>
      </c>
      <c r="E162" s="2" t="s">
        <v>109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2" t="s">
        <v>282</v>
      </c>
      <c r="B163" s="2" t="s">
        <v>267</v>
      </c>
      <c r="C163" s="4" t="s">
        <v>268</v>
      </c>
      <c r="D163" s="2" t="str">
        <f>IFERROR(__xludf.DUMMYFUNCTION("GOOGLETRANSLATE(C163, ""auto"", ""en"")"),"Ruhr area")</f>
        <v>Ruhr area</v>
      </c>
      <c r="E163" s="2" t="s">
        <v>109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2" t="s">
        <v>283</v>
      </c>
      <c r="B164" s="2" t="s">
        <v>284</v>
      </c>
      <c r="C164" s="2" t="s">
        <v>285</v>
      </c>
      <c r="D164" s="2" t="s">
        <v>285</v>
      </c>
      <c r="E164" s="2" t="s">
        <v>109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2" t="s">
        <v>286</v>
      </c>
      <c r="B165" s="2" t="s">
        <v>284</v>
      </c>
      <c r="C165" s="2" t="s">
        <v>285</v>
      </c>
      <c r="D165" s="2" t="s">
        <v>285</v>
      </c>
      <c r="E165" s="2" t="s">
        <v>109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2" t="s">
        <v>287</v>
      </c>
      <c r="B166" s="2" t="s">
        <v>284</v>
      </c>
      <c r="C166" s="2" t="s">
        <v>285</v>
      </c>
      <c r="D166" s="2" t="s">
        <v>285</v>
      </c>
      <c r="E166" s="2" t="s">
        <v>109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2" t="s">
        <v>288</v>
      </c>
      <c r="B167" s="2" t="s">
        <v>289</v>
      </c>
      <c r="C167" s="2" t="s">
        <v>290</v>
      </c>
      <c r="D167" s="2" t="str">
        <f>IFERROR(__xludf.DUMMYFUNCTION("GOOGLETRANSLATE(C167, ""auto"", ""en"")"),"Saarbrücken")</f>
        <v>Saarbrücken</v>
      </c>
      <c r="E167" s="2" t="s">
        <v>109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2" t="s">
        <v>291</v>
      </c>
      <c r="B168" s="2" t="s">
        <v>289</v>
      </c>
      <c r="C168" s="2" t="s">
        <v>290</v>
      </c>
      <c r="D168" s="2" t="str">
        <f>IFERROR(__xludf.DUMMYFUNCTION("GOOGLETRANSLATE(C168, ""auto"", ""en"")"),"Saarbrücken")</f>
        <v>Saarbrücken</v>
      </c>
      <c r="E168" s="2" t="s">
        <v>109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2" t="s">
        <v>292</v>
      </c>
      <c r="B169" s="2" t="s">
        <v>289</v>
      </c>
      <c r="C169" s="2" t="s">
        <v>290</v>
      </c>
      <c r="D169" s="2" t="str">
        <f>IFERROR(__xludf.DUMMYFUNCTION("GOOGLETRANSLATE(C169, ""auto"", ""en"")"),"Saarbrücken")</f>
        <v>Saarbrücken</v>
      </c>
      <c r="E169" s="2" t="s">
        <v>109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2" t="s">
        <v>293</v>
      </c>
      <c r="B170" s="2" t="s">
        <v>289</v>
      </c>
      <c r="C170" s="2" t="s">
        <v>290</v>
      </c>
      <c r="D170" s="2" t="str">
        <f>IFERROR(__xludf.DUMMYFUNCTION("GOOGLETRANSLATE(C170, ""auto"", ""en"")"),"Saarbrücken")</f>
        <v>Saarbrücken</v>
      </c>
      <c r="E170" s="2" t="s">
        <v>109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2" t="s">
        <v>294</v>
      </c>
      <c r="B171" s="2" t="s">
        <v>295</v>
      </c>
      <c r="C171" s="2" t="s">
        <v>296</v>
      </c>
      <c r="D171" s="2" t="str">
        <f>IFERROR(__xludf.DUMMYFUNCTION("GOOGLETRANSLATE(C171, ""auto"", ""en"")"),"Koblenz")</f>
        <v>Koblenz</v>
      </c>
      <c r="E171" s="2" t="s">
        <v>109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2" t="s">
        <v>297</v>
      </c>
      <c r="B172" s="2" t="s">
        <v>295</v>
      </c>
      <c r="C172" s="2" t="s">
        <v>296</v>
      </c>
      <c r="D172" s="2" t="str">
        <f>IFERROR(__xludf.DUMMYFUNCTION("GOOGLETRANSLATE(C172, ""auto"", ""en"")"),"Koblenz")</f>
        <v>Koblenz</v>
      </c>
      <c r="E172" s="2" t="s">
        <v>109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2" t="s">
        <v>298</v>
      </c>
      <c r="B173" s="2" t="s">
        <v>299</v>
      </c>
      <c r="C173" s="2" t="s">
        <v>300</v>
      </c>
      <c r="D173" s="2" t="str">
        <f>IFERROR(__xludf.DUMMYFUNCTION("GOOGLETRANSLATE(C173, ""auto"", ""en"")"),"Rostock")</f>
        <v>Rostock</v>
      </c>
      <c r="E173" s="2" t="s">
        <v>109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2" t="s">
        <v>301</v>
      </c>
      <c r="B174" s="2" t="s">
        <v>299</v>
      </c>
      <c r="C174" s="2" t="s">
        <v>300</v>
      </c>
      <c r="D174" s="2" t="str">
        <f>IFERROR(__xludf.DUMMYFUNCTION("GOOGLETRANSLATE(C174, ""auto"", ""en"")"),"Rostock")</f>
        <v>Rostock</v>
      </c>
      <c r="E174" s="2" t="s">
        <v>109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2" t="s">
        <v>302</v>
      </c>
      <c r="B175" s="2" t="s">
        <v>303</v>
      </c>
      <c r="C175" s="4" t="s">
        <v>304</v>
      </c>
      <c r="D175" s="2" t="str">
        <f>IFERROR(__xludf.DUMMYFUNCTION("GOOGLETRANSLATE(C175, ""auto"", ""en"")"),"Kaiserslautern")</f>
        <v>Kaiserslautern</v>
      </c>
      <c r="E175" s="2" t="s">
        <v>109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2" t="s">
        <v>305</v>
      </c>
      <c r="B176" s="2" t="s">
        <v>303</v>
      </c>
      <c r="C176" s="4" t="s">
        <v>304</v>
      </c>
      <c r="D176" s="2" t="str">
        <f>IFERROR(__xludf.DUMMYFUNCTION("GOOGLETRANSLATE(C176, ""auto"", ""en"")"),"Kaiserslautern")</f>
        <v>Kaiserslautern</v>
      </c>
      <c r="E176" s="2" t="s">
        <v>109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2" t="s">
        <v>306</v>
      </c>
      <c r="B177" s="2" t="s">
        <v>303</v>
      </c>
      <c r="C177" s="4" t="s">
        <v>304</v>
      </c>
      <c r="D177" s="2" t="str">
        <f>IFERROR(__xludf.DUMMYFUNCTION("GOOGLETRANSLATE(C177, ""auto"", ""en"")"),"Kaiserslautern")</f>
        <v>Kaiserslautern</v>
      </c>
      <c r="E177" s="2" t="s">
        <v>109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2" t="s">
        <v>307</v>
      </c>
      <c r="B178" s="2" t="s">
        <v>308</v>
      </c>
      <c r="C178" s="2" t="s">
        <v>309</v>
      </c>
      <c r="D178" s="2" t="str">
        <f>IFERROR(__xludf.DUMMYFUNCTION("GOOGLETRANSLATE(C178, ""auto"", ""en"")"),"Iserlohn")</f>
        <v>Iserlohn</v>
      </c>
      <c r="E178" s="2" t="s">
        <v>109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2" t="s">
        <v>310</v>
      </c>
      <c r="B179" s="2" t="s">
        <v>311</v>
      </c>
      <c r="C179" s="4" t="s">
        <v>312</v>
      </c>
      <c r="D179" s="2" t="str">
        <f>IFERROR(__xludf.DUMMYFUNCTION("GOOGLETRANSLATE(C179, ""auto"", ""en"")"),"Flensburg")</f>
        <v>Flensburg</v>
      </c>
      <c r="E179" s="2" t="s">
        <v>109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2" t="s">
        <v>313</v>
      </c>
      <c r="B180" s="2" t="s">
        <v>311</v>
      </c>
      <c r="C180" s="4" t="s">
        <v>312</v>
      </c>
      <c r="D180" s="2" t="str">
        <f>IFERROR(__xludf.DUMMYFUNCTION("GOOGLETRANSLATE(C180, ""auto"", ""en"")"),"Flensburg")</f>
        <v>Flensburg</v>
      </c>
      <c r="E180" s="2" t="s">
        <v>109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2" t="s">
        <v>314</v>
      </c>
      <c r="B181" s="2" t="s">
        <v>315</v>
      </c>
      <c r="C181" s="2" t="s">
        <v>316</v>
      </c>
      <c r="D181" s="2" t="str">
        <f>IFERROR(__xludf.DUMMYFUNCTION("GOOGLETRANSLATE(C181, ""auto"", ""en"")"),"Consistency")</f>
        <v>Consistency</v>
      </c>
      <c r="E181" s="2" t="s">
        <v>109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2" t="s">
        <v>317</v>
      </c>
      <c r="B182" s="2" t="s">
        <v>318</v>
      </c>
      <c r="C182" s="2" t="s">
        <v>319</v>
      </c>
      <c r="D182" s="4" t="s">
        <v>320</v>
      </c>
      <c r="E182" s="2" t="s">
        <v>109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2" t="s">
        <v>321</v>
      </c>
      <c r="B183" s="2" t="s">
        <v>322</v>
      </c>
      <c r="C183" s="4" t="s">
        <v>323</v>
      </c>
      <c r="D183" s="2" t="str">
        <f>IFERROR(__xludf.DUMMYFUNCTION("GOOGLETRANSLATE(C183, ""auto"", ""en"")"),"Bayreuth")</f>
        <v>Bayreuth</v>
      </c>
      <c r="E183" s="2" t="s">
        <v>109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2" t="s">
        <v>324</v>
      </c>
      <c r="B184" s="2" t="s">
        <v>322</v>
      </c>
      <c r="C184" s="4" t="s">
        <v>323</v>
      </c>
      <c r="D184" s="2" t="str">
        <f>IFERROR(__xludf.DUMMYFUNCTION("GOOGLETRANSLATE(C184, ""auto"", ""en"")"),"Bayreuth")</f>
        <v>Bayreuth</v>
      </c>
      <c r="E184" s="2" t="s">
        <v>109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2" t="s">
        <v>325</v>
      </c>
      <c r="B185" s="2" t="s">
        <v>322</v>
      </c>
      <c r="C185" s="4" t="s">
        <v>323</v>
      </c>
      <c r="D185" s="2" t="str">
        <f>IFERROR(__xludf.DUMMYFUNCTION("GOOGLETRANSLATE(C185, ""auto"", ""en"")"),"Bayreuth")</f>
        <v>Bayreuth</v>
      </c>
      <c r="E185" s="2" t="s">
        <v>109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2" t="s">
        <v>326</v>
      </c>
      <c r="B186" s="2" t="s">
        <v>327</v>
      </c>
      <c r="C186" s="4" t="s">
        <v>328</v>
      </c>
      <c r="D186" s="2" t="str">
        <f>IFERROR(__xludf.DUMMYFUNCTION("GOOGLETRANSLATE(C186, ""auto"", ""en"")"),"Aschaffenburg")</f>
        <v>Aschaffenburg</v>
      </c>
      <c r="E186" s="2" t="s">
        <v>109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2" t="s">
        <v>329</v>
      </c>
      <c r="B187" s="2" t="s">
        <v>327</v>
      </c>
      <c r="C187" s="4" t="s">
        <v>328</v>
      </c>
      <c r="D187" s="2" t="str">
        <f>IFERROR(__xludf.DUMMYFUNCTION("GOOGLETRANSLATE(C187, ""auto"", ""en"")"),"Aschaffenburg")</f>
        <v>Aschaffenburg</v>
      </c>
      <c r="E187" s="2" t="s">
        <v>109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2" t="s">
        <v>330</v>
      </c>
      <c r="B188" s="2" t="s">
        <v>327</v>
      </c>
      <c r="C188" s="4" t="s">
        <v>328</v>
      </c>
      <c r="D188" s="2" t="str">
        <f>IFERROR(__xludf.DUMMYFUNCTION("GOOGLETRANSLATE(C188, ""auto"", ""en"")"),"Aschaffenburg")</f>
        <v>Aschaffenburg</v>
      </c>
      <c r="E188" s="2" t="s">
        <v>109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2" t="s">
        <v>331</v>
      </c>
      <c r="B189" s="2" t="s">
        <v>332</v>
      </c>
      <c r="C189" s="4" t="s">
        <v>333</v>
      </c>
      <c r="D189" s="2" t="str">
        <f>IFERROR(__xludf.DUMMYFUNCTION("GOOGLETRANSLATE(C189, ""auto"", ""en"")"),"Neubrandenburg")</f>
        <v>Neubrandenburg</v>
      </c>
      <c r="E189" s="2" t="s">
        <v>109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2" t="s">
        <v>334</v>
      </c>
      <c r="B190" s="2" t="s">
        <v>335</v>
      </c>
      <c r="C190" s="2" t="s">
        <v>336</v>
      </c>
      <c r="D190" s="2" t="str">
        <f>IFERROR(__xludf.DUMMYFUNCTION("GOOGLETRANSLATE(C190, ""auto"", ""en"")"),"Rosenheim")</f>
        <v>Rosenheim</v>
      </c>
      <c r="E190" s="2" t="s">
        <v>109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2" t="s">
        <v>337</v>
      </c>
      <c r="B191" s="2" t="s">
        <v>335</v>
      </c>
      <c r="C191" s="2" t="s">
        <v>336</v>
      </c>
      <c r="D191" s="2" t="str">
        <f>IFERROR(__xludf.DUMMYFUNCTION("GOOGLETRANSLATE(C191, ""auto"", ""en"")"),"Rosenheim")</f>
        <v>Rosenheim</v>
      </c>
      <c r="E191" s="2" t="s">
        <v>109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2" t="s">
        <v>338</v>
      </c>
      <c r="B192" s="2" t="s">
        <v>339</v>
      </c>
      <c r="C192" s="4" t="s">
        <v>340</v>
      </c>
      <c r="D192" s="2" t="str">
        <f>IFERROR(__xludf.DUMMYFUNCTION("GOOGLETRANSLATE(C192, ""auto"", ""en"")"),"Offenburg")</f>
        <v>Offenburg</v>
      </c>
      <c r="E192" s="2" t="s">
        <v>109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2" t="s">
        <v>341</v>
      </c>
      <c r="B193" s="2" t="s">
        <v>342</v>
      </c>
      <c r="C193" s="2" t="s">
        <v>343</v>
      </c>
      <c r="D193" s="2" t="str">
        <f>IFERROR(__xludf.DUMMYFUNCTION("GOOGLETRANSLATE(C193, ""auto"", ""en"")"),"Liberec")</f>
        <v>Liberec</v>
      </c>
      <c r="E193" s="2" t="s">
        <v>95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2" t="s">
        <v>344</v>
      </c>
      <c r="B194" s="2" t="s">
        <v>345</v>
      </c>
      <c r="C194" s="2" t="s">
        <v>346</v>
      </c>
      <c r="D194" s="2" t="str">
        <f>IFERROR(__xludf.DUMMYFUNCTION("GOOGLETRANSLATE(C194, ""auto"", ""en"")"),"Görlitz")</f>
        <v>Görlitz</v>
      </c>
      <c r="E194" s="2" t="s">
        <v>109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2" t="s">
        <v>347</v>
      </c>
      <c r="B195" s="2" t="s">
        <v>348</v>
      </c>
      <c r="C195" s="4" t="s">
        <v>349</v>
      </c>
      <c r="D195" s="2" t="str">
        <f>IFERROR(__xludf.DUMMYFUNCTION("GOOGLETRANSLATE(C195, ""auto"", ""en"")"),"Schweinfurt")</f>
        <v>Schweinfurt</v>
      </c>
      <c r="E195" s="2" t="s">
        <v>109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2" t="s">
        <v>350</v>
      </c>
      <c r="B196" s="2" t="s">
        <v>348</v>
      </c>
      <c r="C196" s="4" t="s">
        <v>349</v>
      </c>
      <c r="D196" s="2" t="str">
        <f>IFERROR(__xludf.DUMMYFUNCTION("GOOGLETRANSLATE(C196, ""auto"", ""en"")"),"Schweinfurt")</f>
        <v>Schweinfurt</v>
      </c>
      <c r="E196" s="2" t="s">
        <v>109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2" t="s">
        <v>351</v>
      </c>
      <c r="B197" s="2" t="s">
        <v>348</v>
      </c>
      <c r="C197" s="4" t="s">
        <v>349</v>
      </c>
      <c r="D197" s="2" t="str">
        <f>IFERROR(__xludf.DUMMYFUNCTION("GOOGLETRANSLATE(C197, ""auto"", ""en"")"),"Schweinfurt")</f>
        <v>Schweinfurt</v>
      </c>
      <c r="E197" s="2" t="s">
        <v>109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2" t="s">
        <v>352</v>
      </c>
      <c r="B198" s="2" t="s">
        <v>353</v>
      </c>
      <c r="C198" s="2" t="s">
        <v>354</v>
      </c>
      <c r="D198" s="2" t="str">
        <f>IFERROR(__xludf.DUMMYFUNCTION("GOOGLETRANSLATE(C198, ""auto"", ""en"")"),"Wetzlar")</f>
        <v>Wetzlar</v>
      </c>
      <c r="E198" s="2" t="s">
        <v>109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2" t="s">
        <v>355</v>
      </c>
      <c r="B199" s="2" t="s">
        <v>356</v>
      </c>
      <c r="C199" s="4" t="s">
        <v>357</v>
      </c>
      <c r="D199" s="2" t="str">
        <f>IFERROR(__xludf.DUMMYFUNCTION("GOOGLETRANSLATE(C199, ""auto"", ""en"")"),"Braunschweig-Salzgitter-Wolfsburg")</f>
        <v>Braunschweig-Salzgitter-Wolfsburg</v>
      </c>
      <c r="E199" s="2" t="s">
        <v>109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2" t="s">
        <v>358</v>
      </c>
      <c r="B200" s="2" t="s">
        <v>356</v>
      </c>
      <c r="C200" s="4" t="s">
        <v>357</v>
      </c>
      <c r="D200" s="2" t="str">
        <f>IFERROR(__xludf.DUMMYFUNCTION("GOOGLETRANSLATE(C200, ""auto"", ""en"")"),"Braunschweig-Salzgitter-Wolfsburg")</f>
        <v>Braunschweig-Salzgitter-Wolfsburg</v>
      </c>
      <c r="E200" s="2" t="s">
        <v>109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2" t="s">
        <v>359</v>
      </c>
      <c r="B201" s="2" t="s">
        <v>356</v>
      </c>
      <c r="C201" s="4" t="s">
        <v>357</v>
      </c>
      <c r="D201" s="2" t="str">
        <f>IFERROR(__xludf.DUMMYFUNCTION("GOOGLETRANSLATE(C201, ""auto"", ""en"")"),"Braunschweig-Salzgitter-Wolfsburg")</f>
        <v>Braunschweig-Salzgitter-Wolfsburg</v>
      </c>
      <c r="E201" s="2" t="s">
        <v>109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2" t="s">
        <v>360</v>
      </c>
      <c r="B202" s="2" t="s">
        <v>356</v>
      </c>
      <c r="C202" s="4" t="s">
        <v>357</v>
      </c>
      <c r="D202" s="2" t="str">
        <f>IFERROR(__xludf.DUMMYFUNCTION("GOOGLETRANSLATE(C202, ""auto"", ""en"")"),"Braunschweig-Salzgitter-Wolfsburg")</f>
        <v>Braunschweig-Salzgitter-Wolfsburg</v>
      </c>
      <c r="E202" s="2" t="s">
        <v>109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2" t="s">
        <v>361</v>
      </c>
      <c r="B203" s="2" t="s">
        <v>356</v>
      </c>
      <c r="C203" s="4" t="s">
        <v>357</v>
      </c>
      <c r="D203" s="2" t="str">
        <f>IFERROR(__xludf.DUMMYFUNCTION("GOOGLETRANSLATE(C203, ""auto"", ""en"")"),"Braunschweig-Salzgitter-Wolfsburg")</f>
        <v>Braunschweig-Salzgitter-Wolfsburg</v>
      </c>
      <c r="E203" s="2" t="s">
        <v>109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2" t="s">
        <v>362</v>
      </c>
      <c r="B204" s="2" t="s">
        <v>356</v>
      </c>
      <c r="C204" s="4" t="s">
        <v>357</v>
      </c>
      <c r="D204" s="2" t="str">
        <f>IFERROR(__xludf.DUMMYFUNCTION("GOOGLETRANSLATE(C204, ""auto"", ""en"")"),"Braunschweig-Salzgitter-Wolfsburg")</f>
        <v>Braunschweig-Salzgitter-Wolfsburg</v>
      </c>
      <c r="E204" s="2" t="s">
        <v>109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2" t="s">
        <v>363</v>
      </c>
      <c r="B205" s="2" t="s">
        <v>356</v>
      </c>
      <c r="C205" s="4" t="s">
        <v>357</v>
      </c>
      <c r="D205" s="2" t="str">
        <f>IFERROR(__xludf.DUMMYFUNCTION("GOOGLETRANSLATE(C205, ""auto"", ""en"")"),"Braunschweig-Salzgitter-Wolfsburg")</f>
        <v>Braunschweig-Salzgitter-Wolfsburg</v>
      </c>
      <c r="E205" s="2" t="s">
        <v>109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2" t="s">
        <v>364</v>
      </c>
      <c r="B206" s="2" t="s">
        <v>365</v>
      </c>
      <c r="C206" s="4" t="s">
        <v>366</v>
      </c>
      <c r="D206" s="2" t="str">
        <f>IFERROR(__xludf.DUMMYFUNCTION("GOOGLETRANSLATE(C206, ""auto"", ""en"")"),"Mannheim-Ludwigshafen")</f>
        <v>Mannheim-Ludwigshafen</v>
      </c>
      <c r="E206" s="2" t="s">
        <v>109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2" t="s">
        <v>367</v>
      </c>
      <c r="B207" s="2" t="s">
        <v>365</v>
      </c>
      <c r="C207" s="4" t="s">
        <v>366</v>
      </c>
      <c r="D207" s="2" t="str">
        <f>IFERROR(__xludf.DUMMYFUNCTION("GOOGLETRANSLATE(C207, ""auto"", ""en"")"),"Mannheim-Ludwigshafen")</f>
        <v>Mannheim-Ludwigshafen</v>
      </c>
      <c r="E207" s="2" t="s">
        <v>109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2" t="s">
        <v>368</v>
      </c>
      <c r="B208" s="2" t="s">
        <v>365</v>
      </c>
      <c r="C208" s="4" t="s">
        <v>366</v>
      </c>
      <c r="D208" s="2" t="str">
        <f>IFERROR(__xludf.DUMMYFUNCTION("GOOGLETRANSLATE(C208, ""auto"", ""en"")"),"Mannheim-Ludwigshafen")</f>
        <v>Mannheim-Ludwigshafen</v>
      </c>
      <c r="E208" s="2" t="s">
        <v>109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2" t="s">
        <v>369</v>
      </c>
      <c r="B209" s="2" t="s">
        <v>365</v>
      </c>
      <c r="C209" s="4" t="s">
        <v>366</v>
      </c>
      <c r="D209" s="2" t="str">
        <f>IFERROR(__xludf.DUMMYFUNCTION("GOOGLETRANSLATE(C209, ""auto"", ""en"")"),"Mannheim-Ludwigshafen")</f>
        <v>Mannheim-Ludwigshafen</v>
      </c>
      <c r="E209" s="2" t="s">
        <v>109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2" t="s">
        <v>370</v>
      </c>
      <c r="B210" s="2" t="s">
        <v>365</v>
      </c>
      <c r="C210" s="4" t="s">
        <v>366</v>
      </c>
      <c r="D210" s="2" t="str">
        <f>IFERROR(__xludf.DUMMYFUNCTION("GOOGLETRANSLATE(C210, ""auto"", ""en"")"),"Mannheim-Ludwigshafen")</f>
        <v>Mannheim-Ludwigshafen</v>
      </c>
      <c r="E210" s="2" t="s">
        <v>109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2" t="s">
        <v>371</v>
      </c>
      <c r="B211" s="2" t="s">
        <v>365</v>
      </c>
      <c r="C211" s="4" t="s">
        <v>366</v>
      </c>
      <c r="D211" s="2" t="str">
        <f>IFERROR(__xludf.DUMMYFUNCTION("GOOGLETRANSLATE(C211, ""auto"", ""en"")"),"Mannheim-Ludwigshafen")</f>
        <v>Mannheim-Ludwigshafen</v>
      </c>
      <c r="E211" s="2" t="s">
        <v>109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2" t="s">
        <v>372</v>
      </c>
      <c r="B212" s="2" t="s">
        <v>365</v>
      </c>
      <c r="C212" s="4" t="s">
        <v>366</v>
      </c>
      <c r="D212" s="2" t="str">
        <f>IFERROR(__xludf.DUMMYFUNCTION("GOOGLETRANSLATE(C212, ""auto"", ""en"")"),"Mannheim-Ludwigshafen")</f>
        <v>Mannheim-Ludwigshafen</v>
      </c>
      <c r="E212" s="2" t="s">
        <v>109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2" t="s">
        <v>373</v>
      </c>
      <c r="B213" s="2" t="s">
        <v>365</v>
      </c>
      <c r="C213" s="4" t="s">
        <v>366</v>
      </c>
      <c r="D213" s="2" t="str">
        <f>IFERROR(__xludf.DUMMYFUNCTION("GOOGLETRANSLATE(C213, ""auto"", ""en"")"),"Mannheim-Ludwigshafen")</f>
        <v>Mannheim-Ludwigshafen</v>
      </c>
      <c r="E213" s="2" t="s">
        <v>109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2" t="s">
        <v>374</v>
      </c>
      <c r="B214" s="2" t="s">
        <v>375</v>
      </c>
      <c r="C214" s="2" t="s">
        <v>376</v>
      </c>
      <c r="D214" s="2" t="str">
        <f>IFERROR(__xludf.DUMMYFUNCTION("GOOGLETRANSLATE(C214, ""auto"", ""en"")"),"Muenster")</f>
        <v>Muenster</v>
      </c>
      <c r="E214" s="2" t="s">
        <v>109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2" t="s">
        <v>377</v>
      </c>
      <c r="B215" s="2" t="s">
        <v>375</v>
      </c>
      <c r="C215" s="2" t="s">
        <v>376</v>
      </c>
      <c r="D215" s="2" t="str">
        <f>IFERROR(__xludf.DUMMYFUNCTION("GOOGLETRANSLATE(C215, ""auto"", ""en"")"),"Muenster")</f>
        <v>Muenster</v>
      </c>
      <c r="E215" s="2" t="s">
        <v>109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2" t="s">
        <v>378</v>
      </c>
      <c r="B216" s="2" t="s">
        <v>379</v>
      </c>
      <c r="C216" s="2" t="s">
        <v>380</v>
      </c>
      <c r="D216" s="2" t="str">
        <f>IFERROR(__xludf.DUMMYFUNCTION("GOOGLETRANSLATE(C216, ""auto"", ""en"")"),"Aachen")</f>
        <v>Aachen</v>
      </c>
      <c r="E216" s="2" t="s">
        <v>109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2" t="s">
        <v>381</v>
      </c>
      <c r="B217" s="2" t="s">
        <v>382</v>
      </c>
      <c r="C217" s="2" t="s">
        <v>383</v>
      </c>
      <c r="D217" s="4" t="s">
        <v>384</v>
      </c>
      <c r="E217" s="2" t="s">
        <v>109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2" t="s">
        <v>385</v>
      </c>
      <c r="B218" s="2" t="s">
        <v>382</v>
      </c>
      <c r="C218" s="2" t="s">
        <v>383</v>
      </c>
      <c r="D218" s="4" t="s">
        <v>384</v>
      </c>
      <c r="E218" s="2" t="s">
        <v>109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2" t="s">
        <v>386</v>
      </c>
      <c r="B219" s="2" t="s">
        <v>387</v>
      </c>
      <c r="C219" s="2" t="s">
        <v>388</v>
      </c>
      <c r="D219" s="2" t="str">
        <f>IFERROR(__xludf.DUMMYFUNCTION("GOOGLETRANSLATE(C219, ""auto"", ""en"")"),"Kassel")</f>
        <v>Kassel</v>
      </c>
      <c r="E219" s="2" t="s">
        <v>109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2" t="s">
        <v>389</v>
      </c>
      <c r="B220" s="2" t="s">
        <v>387</v>
      </c>
      <c r="C220" s="2" t="s">
        <v>388</v>
      </c>
      <c r="D220" s="2" t="str">
        <f>IFERROR(__xludf.DUMMYFUNCTION("GOOGLETRANSLATE(C220, ""auto"", ""en"")"),"Kassel")</f>
        <v>Kassel</v>
      </c>
      <c r="E220" s="2" t="s">
        <v>109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2" t="s">
        <v>390</v>
      </c>
      <c r="B221" s="2" t="s">
        <v>391</v>
      </c>
      <c r="C221" s="2" t="s">
        <v>392</v>
      </c>
      <c r="D221" s="2" t="str">
        <f>IFERROR(__xludf.DUMMYFUNCTION("GOOGLETRANSLATE(C221, ""auto"", ""en"")"),"Osnabrück")</f>
        <v>Osnabrück</v>
      </c>
      <c r="E221" s="2" t="s">
        <v>109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2" t="s">
        <v>393</v>
      </c>
      <c r="B222" s="2" t="s">
        <v>391</v>
      </c>
      <c r="C222" s="2" t="s">
        <v>392</v>
      </c>
      <c r="D222" s="2" t="str">
        <f>IFERROR(__xludf.DUMMYFUNCTION("GOOGLETRANSLATE(C222, ""auto"", ""en"")"),"Osnabrück")</f>
        <v>Osnabrück</v>
      </c>
      <c r="E222" s="2" t="s">
        <v>109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2" t="s">
        <v>394</v>
      </c>
      <c r="B223" s="2" t="s">
        <v>395</v>
      </c>
      <c r="C223" s="4" t="s">
        <v>396</v>
      </c>
      <c r="D223" s="2" t="str">
        <f>IFERROR(__xludf.DUMMYFUNCTION("GOOGLETRANSLATE(C223, ""auto"", ""en"")"),"Oldenburg (Oldenburg)")</f>
        <v>Oldenburg (Oldenburg)</v>
      </c>
      <c r="E223" s="2" t="s">
        <v>109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2" t="s">
        <v>397</v>
      </c>
      <c r="B224" s="2" t="s">
        <v>395</v>
      </c>
      <c r="C224" s="4" t="s">
        <v>396</v>
      </c>
      <c r="D224" s="2" t="str">
        <f>IFERROR(__xludf.DUMMYFUNCTION("GOOGLETRANSLATE(C224, ""auto"", ""en"")"),"Oldenburg (Oldenburg)")</f>
        <v>Oldenburg (Oldenburg)</v>
      </c>
      <c r="E224" s="2" t="s">
        <v>109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2" t="s">
        <v>398</v>
      </c>
      <c r="B225" s="2" t="s">
        <v>395</v>
      </c>
      <c r="C225" s="4" t="s">
        <v>396</v>
      </c>
      <c r="D225" s="2" t="str">
        <f>IFERROR(__xludf.DUMMYFUNCTION("GOOGLETRANSLATE(C225, ""auto"", ""en"")"),"Oldenburg (Oldenburg)")</f>
        <v>Oldenburg (Oldenburg)</v>
      </c>
      <c r="E225" s="2" t="s">
        <v>109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2" t="s">
        <v>399</v>
      </c>
      <c r="B226" s="2" t="s">
        <v>400</v>
      </c>
      <c r="C226" s="2" t="s">
        <v>401</v>
      </c>
      <c r="D226" s="2" t="str">
        <f>IFERROR(__xludf.DUMMYFUNCTION("GOOGLETRANSLATE(C226, ""auto"", ""en"")"),"Heidelberg")</f>
        <v>Heidelberg</v>
      </c>
      <c r="E226" s="2" t="s">
        <v>109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2" t="s">
        <v>402</v>
      </c>
      <c r="B227" s="2" t="s">
        <v>400</v>
      </c>
      <c r="C227" s="2" t="s">
        <v>401</v>
      </c>
      <c r="D227" s="2" t="str">
        <f>IFERROR(__xludf.DUMMYFUNCTION("GOOGLETRANSLATE(C227, ""auto"", ""en"")"),"Heidelberg")</f>
        <v>Heidelberg</v>
      </c>
      <c r="E227" s="2" t="s">
        <v>109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2" t="s">
        <v>403</v>
      </c>
      <c r="B228" s="2" t="s">
        <v>404</v>
      </c>
      <c r="C228" s="2" t="s">
        <v>405</v>
      </c>
      <c r="D228" s="2" t="str">
        <f>IFERROR(__xludf.DUMMYFUNCTION("GOOGLETRANSLATE(C228, ""auto"", ""en"")"),"Paderborn")</f>
        <v>Paderborn</v>
      </c>
      <c r="E228" s="2" t="s">
        <v>109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2" t="s">
        <v>406</v>
      </c>
      <c r="B229" s="2" t="s">
        <v>407</v>
      </c>
      <c r="C229" s="4" t="s">
        <v>408</v>
      </c>
      <c r="D229" s="2" t="str">
        <f>IFERROR(__xludf.DUMMYFUNCTION("GOOGLETRANSLATE(C229, ""auto"", ""en"")"),"Würzburg")</f>
        <v>Würzburg</v>
      </c>
      <c r="E229" s="2" t="s">
        <v>109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2" t="s">
        <v>409</v>
      </c>
      <c r="B230" s="2" t="s">
        <v>407</v>
      </c>
      <c r="C230" s="4" t="s">
        <v>408</v>
      </c>
      <c r="D230" s="2" t="str">
        <f>IFERROR(__xludf.DUMMYFUNCTION("GOOGLETRANSLATE(C230, ""auto"", ""en"")"),"Würzburg")</f>
        <v>Würzburg</v>
      </c>
      <c r="E230" s="2" t="s">
        <v>109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2" t="s">
        <v>410</v>
      </c>
      <c r="B231" s="2" t="s">
        <v>407</v>
      </c>
      <c r="C231" s="4" t="s">
        <v>408</v>
      </c>
      <c r="D231" s="2" t="str">
        <f>IFERROR(__xludf.DUMMYFUNCTION("GOOGLETRANSLATE(C231, ""auto"", ""en"")"),"Würzburg")</f>
        <v>Würzburg</v>
      </c>
      <c r="E231" s="2" t="s">
        <v>109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2" t="s">
        <v>411</v>
      </c>
      <c r="B232" s="2" t="s">
        <v>407</v>
      </c>
      <c r="C232" s="4" t="s">
        <v>408</v>
      </c>
      <c r="D232" s="2" t="str">
        <f>IFERROR(__xludf.DUMMYFUNCTION("GOOGLETRANSLATE(C232, ""auto"", ""en"")"),"Würzburg")</f>
        <v>Würzburg</v>
      </c>
      <c r="E232" s="2" t="s">
        <v>109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2" t="s">
        <v>412</v>
      </c>
      <c r="B233" s="2" t="s">
        <v>413</v>
      </c>
      <c r="C233" s="2" t="s">
        <v>414</v>
      </c>
      <c r="D233" s="2" t="str">
        <f>IFERROR(__xludf.DUMMYFUNCTION("GOOGLETRANSLATE(C233, ""auto"", ""en"")"),"Bremerhaven")</f>
        <v>Bremerhaven</v>
      </c>
      <c r="E233" s="2" t="s">
        <v>109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2" t="s">
        <v>415</v>
      </c>
      <c r="B234" s="2" t="s">
        <v>413</v>
      </c>
      <c r="C234" s="2" t="s">
        <v>414</v>
      </c>
      <c r="D234" s="2" t="str">
        <f>IFERROR(__xludf.DUMMYFUNCTION("GOOGLETRANSLATE(C234, ""auto"", ""en"")"),"Bremerhaven")</f>
        <v>Bremerhaven</v>
      </c>
      <c r="E234" s="2" t="s">
        <v>109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2" t="s">
        <v>416</v>
      </c>
      <c r="B235" s="2" t="s">
        <v>417</v>
      </c>
      <c r="C235" s="2" t="s">
        <v>418</v>
      </c>
      <c r="D235" s="2" t="str">
        <f>IFERROR(__xludf.DUMMYFUNCTION("GOOGLETRANSLATE(C235, ""auto"", ""en"")"),"Heilbronn")</f>
        <v>Heilbronn</v>
      </c>
      <c r="E235" s="2" t="s">
        <v>109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2" t="s">
        <v>419</v>
      </c>
      <c r="B236" s="2" t="s">
        <v>417</v>
      </c>
      <c r="C236" s="2" t="s">
        <v>418</v>
      </c>
      <c r="D236" s="2" t="str">
        <f>IFERROR(__xludf.DUMMYFUNCTION("GOOGLETRANSLATE(C236, ""auto"", ""en"")"),"Heilbronn")</f>
        <v>Heilbronn</v>
      </c>
      <c r="E236" s="2" t="s">
        <v>109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2" t="s">
        <v>420</v>
      </c>
      <c r="B237" s="2" t="s">
        <v>421</v>
      </c>
      <c r="C237" s="4" t="s">
        <v>422</v>
      </c>
      <c r="D237" s="2" t="str">
        <f>IFERROR(__xludf.DUMMYFUNCTION("GOOGLETRANSLATE(C237, ""auto"", ""en"")"),"Ulm")</f>
        <v>Ulm</v>
      </c>
      <c r="E237" s="2" t="s">
        <v>109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2" t="s">
        <v>423</v>
      </c>
      <c r="B238" s="2" t="s">
        <v>421</v>
      </c>
      <c r="C238" s="4" t="s">
        <v>422</v>
      </c>
      <c r="D238" s="2" t="str">
        <f>IFERROR(__xludf.DUMMYFUNCTION("GOOGLETRANSLATE(C238, ""auto"", ""en"")"),"Ulm")</f>
        <v>Ulm</v>
      </c>
      <c r="E238" s="2" t="s">
        <v>109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2" t="s">
        <v>424</v>
      </c>
      <c r="B239" s="2" t="s">
        <v>421</v>
      </c>
      <c r="C239" s="4" t="s">
        <v>422</v>
      </c>
      <c r="D239" s="2" t="str">
        <f>IFERROR(__xludf.DUMMYFUNCTION("GOOGLETRANSLATE(C239, ""auto"", ""en"")"),"Ulm")</f>
        <v>Ulm</v>
      </c>
      <c r="E239" s="2" t="s">
        <v>109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2" t="s">
        <v>425</v>
      </c>
      <c r="B240" s="2" t="s">
        <v>426</v>
      </c>
      <c r="C240" s="2" t="s">
        <v>427</v>
      </c>
      <c r="D240" s="2" t="str">
        <f>IFERROR(__xludf.DUMMYFUNCTION("GOOGLETRANSLATE(C240, ""auto"", ""en"")"),"Pforzheim")</f>
        <v>Pforzheim</v>
      </c>
      <c r="E240" s="2" t="s">
        <v>109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2" t="s">
        <v>428</v>
      </c>
      <c r="B241" s="2" t="s">
        <v>426</v>
      </c>
      <c r="C241" s="2" t="s">
        <v>427</v>
      </c>
      <c r="D241" s="2" t="str">
        <f>IFERROR(__xludf.DUMMYFUNCTION("GOOGLETRANSLATE(C241, ""auto"", ""en"")"),"Pforzheim")</f>
        <v>Pforzheim</v>
      </c>
      <c r="E241" s="2" t="s">
        <v>109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2" t="s">
        <v>429</v>
      </c>
      <c r="B242" s="2" t="s">
        <v>430</v>
      </c>
      <c r="C242" s="2" t="s">
        <v>431</v>
      </c>
      <c r="D242" s="2" t="str">
        <f>IFERROR(__xludf.DUMMYFUNCTION("GOOGLETRANSLATE(C242, ""auto"", ""en"")"),"Ingolstadt")</f>
        <v>Ingolstadt</v>
      </c>
      <c r="E242" s="2" t="s">
        <v>109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2" t="s">
        <v>432</v>
      </c>
      <c r="B243" s="2" t="s">
        <v>430</v>
      </c>
      <c r="C243" s="2" t="s">
        <v>431</v>
      </c>
      <c r="D243" s="2" t="str">
        <f>IFERROR(__xludf.DUMMYFUNCTION("GOOGLETRANSLATE(C243, ""auto"", ""en"")"),"Ingolstadt")</f>
        <v>Ingolstadt</v>
      </c>
      <c r="E243" s="2" t="s">
        <v>109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2" t="s">
        <v>433</v>
      </c>
      <c r="B244" s="2" t="s">
        <v>430</v>
      </c>
      <c r="C244" s="2" t="s">
        <v>431</v>
      </c>
      <c r="D244" s="2" t="str">
        <f>IFERROR(__xludf.DUMMYFUNCTION("GOOGLETRANSLATE(C244, ""auto"", ""en"")"),"Ingolstadt")</f>
        <v>Ingolstadt</v>
      </c>
      <c r="E244" s="2" t="s">
        <v>109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2" t="s">
        <v>434</v>
      </c>
      <c r="B245" s="2" t="s">
        <v>430</v>
      </c>
      <c r="C245" s="2" t="s">
        <v>431</v>
      </c>
      <c r="D245" s="2" t="str">
        <f>IFERROR(__xludf.DUMMYFUNCTION("GOOGLETRANSLATE(C245, ""auto"", ""en"")"),"Ingolstadt")</f>
        <v>Ingolstadt</v>
      </c>
      <c r="E245" s="2" t="s">
        <v>109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2" t="s">
        <v>435</v>
      </c>
      <c r="B246" s="2" t="s">
        <v>436</v>
      </c>
      <c r="C246" s="4" t="s">
        <v>437</v>
      </c>
      <c r="D246" s="2" t="str">
        <f>IFERROR(__xludf.DUMMYFUNCTION("GOOGLETRANSLATE(C246, ""auto"", ""en"")"),"Reutlingen")</f>
        <v>Reutlingen</v>
      </c>
      <c r="E246" s="2" t="s">
        <v>109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2" t="s">
        <v>438</v>
      </c>
      <c r="B247" s="2" t="s">
        <v>439</v>
      </c>
      <c r="C247" s="2" t="s">
        <v>440</v>
      </c>
      <c r="D247" s="2" t="str">
        <f>IFERROR(__xludf.DUMMYFUNCTION("GOOGLETRANSLATE(C247, ""auto"", ""en"")"),"Win")</f>
        <v>Win</v>
      </c>
      <c r="E247" s="2" t="s">
        <v>109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2" t="s">
        <v>441</v>
      </c>
      <c r="B248" s="2" t="s">
        <v>439</v>
      </c>
      <c r="C248" s="2" t="s">
        <v>440</v>
      </c>
      <c r="D248" s="2" t="str">
        <f>IFERROR(__xludf.DUMMYFUNCTION("GOOGLETRANSLATE(C248, ""auto"", ""en"")"),"Win")</f>
        <v>Win</v>
      </c>
      <c r="E248" s="2" t="s">
        <v>109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2" t="s">
        <v>442</v>
      </c>
      <c r="B249" s="2" t="s">
        <v>443</v>
      </c>
      <c r="C249" s="2" t="s">
        <v>444</v>
      </c>
      <c r="D249" s="2" t="str">
        <f>IFERROR(__xludf.DUMMYFUNCTION("GOOGLETRANSLATE(C249, ""auto"", ""en"")"),"Hildesheim")</f>
        <v>Hildesheim</v>
      </c>
      <c r="E249" s="2" t="s">
        <v>109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2" t="s">
        <v>445</v>
      </c>
      <c r="B250" s="2" t="s">
        <v>446</v>
      </c>
      <c r="C250" s="4" t="s">
        <v>447</v>
      </c>
      <c r="D250" s="2" t="str">
        <f>IFERROR(__xludf.DUMMYFUNCTION("GOOGLETRANSLATE(C250, ""auto"", ""en"")"),"Zwickau")</f>
        <v>Zwickau</v>
      </c>
      <c r="E250" s="2" t="s">
        <v>109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2" t="s">
        <v>448</v>
      </c>
      <c r="B251" s="2" t="s">
        <v>449</v>
      </c>
      <c r="C251" s="4" t="s">
        <v>450</v>
      </c>
      <c r="D251" s="2" t="str">
        <f>IFERROR(__xludf.DUMMYFUNCTION("GOOGLETRANSLATE(C251, ""auto"", ""en"")"),"Wuppertal")</f>
        <v>Wuppertal</v>
      </c>
      <c r="E251" s="2" t="s">
        <v>109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2" t="s">
        <v>451</v>
      </c>
      <c r="B252" s="2" t="s">
        <v>452</v>
      </c>
      <c r="C252" s="2" t="s">
        <v>453</v>
      </c>
      <c r="D252" s="2" t="str">
        <f>IFERROR(__xludf.DUMMYFUNCTION("GOOGLETRANSLATE(C252, ""auto"", ""en"")"),"Copenhagen")</f>
        <v>Copenhagen</v>
      </c>
      <c r="E252" s="2" t="s">
        <v>454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2" t="s">
        <v>455</v>
      </c>
      <c r="B253" s="2" t="s">
        <v>452</v>
      </c>
      <c r="C253" s="2" t="s">
        <v>453</v>
      </c>
      <c r="D253" s="2" t="str">
        <f>IFERROR(__xludf.DUMMYFUNCTION("GOOGLETRANSLATE(C253, ""auto"", ""en"")"),"Copenhagen")</f>
        <v>Copenhagen</v>
      </c>
      <c r="E253" s="2" t="s">
        <v>454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2" t="s">
        <v>456</v>
      </c>
      <c r="B254" s="2" t="s">
        <v>452</v>
      </c>
      <c r="C254" s="2" t="s">
        <v>453</v>
      </c>
      <c r="D254" s="2" t="str">
        <f>IFERROR(__xludf.DUMMYFUNCTION("GOOGLETRANSLATE(C254, ""auto"", ""en"")"),"Copenhagen")</f>
        <v>Copenhagen</v>
      </c>
      <c r="E254" s="2" t="s">
        <v>454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2" t="s">
        <v>457</v>
      </c>
      <c r="B255" s="2" t="s">
        <v>452</v>
      </c>
      <c r="C255" s="2" t="s">
        <v>453</v>
      </c>
      <c r="D255" s="2" t="str">
        <f>IFERROR(__xludf.DUMMYFUNCTION("GOOGLETRANSLATE(C255, ""auto"", ""en"")"),"Copenhagen")</f>
        <v>Copenhagen</v>
      </c>
      <c r="E255" s="2" t="s">
        <v>454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2" t="s">
        <v>458</v>
      </c>
      <c r="B256" s="2" t="s">
        <v>459</v>
      </c>
      <c r="C256" s="4" t="s">
        <v>460</v>
      </c>
      <c r="D256" s="2" t="str">
        <f>IFERROR(__xludf.DUMMYFUNCTION("GOOGLETRANSLATE(C256, ""auto"", ""en"")"),"Aarhus")</f>
        <v>Aarhus</v>
      </c>
      <c r="E256" s="2" t="s">
        <v>454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2" t="s">
        <v>461</v>
      </c>
      <c r="B257" s="2" t="s">
        <v>462</v>
      </c>
      <c r="C257" s="2" t="s">
        <v>463</v>
      </c>
      <c r="D257" s="2" t="str">
        <f>IFERROR(__xludf.DUMMYFUNCTION("GOOGLETRANSLATE(C257, ""auto"", ""en"")"),"Odense")</f>
        <v>Odense</v>
      </c>
      <c r="E257" s="2" t="s">
        <v>454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2" t="s">
        <v>464</v>
      </c>
      <c r="B258" s="2" t="s">
        <v>465</v>
      </c>
      <c r="C258" s="2" t="s">
        <v>466</v>
      </c>
      <c r="D258" s="2" t="str">
        <f>IFERROR(__xludf.DUMMYFUNCTION("GOOGLETRANSLATE(C258, ""auto"", ""en"")"),"Aalborg")</f>
        <v>Aalborg</v>
      </c>
      <c r="E258" s="2" t="s">
        <v>454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2" t="s">
        <v>467</v>
      </c>
      <c r="B259" s="2" t="s">
        <v>468</v>
      </c>
      <c r="C259" s="2" t="s">
        <v>469</v>
      </c>
      <c r="D259" s="2" t="str">
        <f>IFERROR(__xludf.DUMMYFUNCTION("GOOGLETRANSLATE(C259, ""auto"", ""en"")"),"Tallinn")</f>
        <v>Tallinn</v>
      </c>
      <c r="E259" s="2" t="s">
        <v>470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2" t="s">
        <v>471</v>
      </c>
      <c r="B260" s="2" t="s">
        <v>472</v>
      </c>
      <c r="C260" s="2" t="s">
        <v>473</v>
      </c>
      <c r="D260" s="2" t="str">
        <f>IFERROR(__xludf.DUMMYFUNCTION("GOOGLETRANSLATE(C260, ""auto"", ""en"")"),"Madrid")</f>
        <v>Madrid</v>
      </c>
      <c r="E260" s="2" t="s">
        <v>474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2" t="s">
        <v>475</v>
      </c>
      <c r="B261" s="2" t="s">
        <v>476</v>
      </c>
      <c r="C261" s="2" t="s">
        <v>477</v>
      </c>
      <c r="D261" s="2" t="str">
        <f>IFERROR(__xludf.DUMMYFUNCTION("GOOGLETRANSLATE(C261, ""auto"", ""en"")"),"Barcelona")</f>
        <v>Barcelona</v>
      </c>
      <c r="E261" s="2" t="s">
        <v>474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2" t="s">
        <v>478</v>
      </c>
      <c r="B262" s="2" t="s">
        <v>479</v>
      </c>
      <c r="C262" s="2" t="s">
        <v>480</v>
      </c>
      <c r="D262" s="2" t="str">
        <f>IFERROR(__xludf.DUMMYFUNCTION("GOOGLETRANSLATE(C262, ""auto"", ""en"")"),"Valencia")</f>
        <v>Valencia</v>
      </c>
      <c r="E262" s="2" t="s">
        <v>474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2" t="s">
        <v>481</v>
      </c>
      <c r="B263" s="2" t="s">
        <v>482</v>
      </c>
      <c r="C263" s="2" t="s">
        <v>483</v>
      </c>
      <c r="D263" s="2" t="str">
        <f>IFERROR(__xludf.DUMMYFUNCTION("GOOGLETRANSLATE(C263, ""auto"", ""en"")"),"Sevilla")</f>
        <v>Sevilla</v>
      </c>
      <c r="E263" s="2" t="s">
        <v>474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2" t="s">
        <v>484</v>
      </c>
      <c r="B264" s="2" t="s">
        <v>485</v>
      </c>
      <c r="C264" s="2" t="s">
        <v>486</v>
      </c>
      <c r="D264" s="2" t="str">
        <f>IFERROR(__xludf.DUMMYFUNCTION("GOOGLETRANSLATE(C264, ""auto"", ""en"")"),"Saragossa")</f>
        <v>Saragossa</v>
      </c>
      <c r="E264" s="2" t="s">
        <v>474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2" t="s">
        <v>487</v>
      </c>
      <c r="B265" s="2" t="s">
        <v>488</v>
      </c>
      <c r="C265" s="2" t="s">
        <v>489</v>
      </c>
      <c r="D265" s="2" t="str">
        <f>IFERROR(__xludf.DUMMYFUNCTION("GOOGLETRANSLATE(C265, ""auto"", ""en"")"),"Malaga - Marbella")</f>
        <v>Malaga - Marbella</v>
      </c>
      <c r="E265" s="2" t="s">
        <v>474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2" t="s">
        <v>490</v>
      </c>
      <c r="B266" s="2" t="s">
        <v>491</v>
      </c>
      <c r="C266" s="4" t="s">
        <v>492</v>
      </c>
      <c r="D266" s="2" t="str">
        <f>IFERROR(__xludf.DUMMYFUNCTION("GOOGLETRANSLATE(C266, ""auto"", ""en"")"),"Murcia - Cartagena")</f>
        <v>Murcia - Cartagena</v>
      </c>
      <c r="E266" s="2" t="s">
        <v>474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2" t="s">
        <v>493</v>
      </c>
      <c r="B267" s="2" t="s">
        <v>494</v>
      </c>
      <c r="C267" s="2" t="s">
        <v>495</v>
      </c>
      <c r="D267" s="2" t="str">
        <f>IFERROR(__xludf.DUMMYFUNCTION("GOOGLETRANSLATE(C267, ""auto"", ""en"")"),"Las Palmas")</f>
        <v>Las Palmas</v>
      </c>
      <c r="E267" s="2" t="s">
        <v>474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2" t="s">
        <v>496</v>
      </c>
      <c r="B268" s="2" t="s">
        <v>497</v>
      </c>
      <c r="C268" s="2" t="s">
        <v>498</v>
      </c>
      <c r="D268" s="2" t="str">
        <f>IFERROR(__xludf.DUMMYFUNCTION("GOOGLETRANSLATE(C268, ""auto"", ""en"")"),"Valladolid")</f>
        <v>Valladolid</v>
      </c>
      <c r="E268" s="2" t="s">
        <v>474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2" t="s">
        <v>499</v>
      </c>
      <c r="B269" s="2" t="s">
        <v>500</v>
      </c>
      <c r="C269" s="2" t="s">
        <v>501</v>
      </c>
      <c r="D269" s="2" t="str">
        <f>IFERROR(__xludf.DUMMYFUNCTION("GOOGLETRANSLATE(C269, ""auto"", ""en"")"),"Palma de Mallorca")</f>
        <v>Palma de Mallorca</v>
      </c>
      <c r="E269" s="2" t="s">
        <v>474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2" t="s">
        <v>502</v>
      </c>
      <c r="B270" s="2" t="s">
        <v>503</v>
      </c>
      <c r="C270" s="2" t="s">
        <v>504</v>
      </c>
      <c r="D270" s="2" t="str">
        <f>IFERROR(__xludf.DUMMYFUNCTION("GOOGLETRANSLATE(C270, ""auto"", ""en"")"),"Vitoria / Vitoria-Gasteiz")</f>
        <v>Vitoria / Vitoria-Gasteiz</v>
      </c>
      <c r="E270" s="2" t="s">
        <v>474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2" t="s">
        <v>505</v>
      </c>
      <c r="B271" s="2" t="s">
        <v>506</v>
      </c>
      <c r="C271" s="2" t="s">
        <v>507</v>
      </c>
      <c r="D271" s="2" t="str">
        <f>IFERROR(__xludf.DUMMYFUNCTION("GOOGLETRANSLATE(C271, ""auto"", ""en"")"),"Oviedo - Gijón")</f>
        <v>Oviedo - Gijón</v>
      </c>
      <c r="E271" s="2" t="s">
        <v>474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2" t="s">
        <v>508</v>
      </c>
      <c r="B272" s="2" t="s">
        <v>509</v>
      </c>
      <c r="C272" s="4" t="s">
        <v>510</v>
      </c>
      <c r="D272" s="2" t="str">
        <f>IFERROR(__xludf.DUMMYFUNCTION("GOOGLETRANSLATE(C272, ""auto"", ""en"")"),"Pamplona / Pamplona")</f>
        <v>Pamplona / Pamplona</v>
      </c>
      <c r="E272" s="2" t="s">
        <v>474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2" t="s">
        <v>511</v>
      </c>
      <c r="B273" s="2" t="s">
        <v>512</v>
      </c>
      <c r="C273" s="2" t="s">
        <v>513</v>
      </c>
      <c r="D273" s="2" t="str">
        <f>IFERROR(__xludf.DUMMYFUNCTION("GOOGLETRANSLATE(C273, ""auto"", ""en"")"),"Santander")</f>
        <v>Santander</v>
      </c>
      <c r="E273" s="2" t="s">
        <v>474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2" t="s">
        <v>514</v>
      </c>
      <c r="B274" s="2" t="s">
        <v>515</v>
      </c>
      <c r="C274" s="2" t="s">
        <v>516</v>
      </c>
      <c r="D274" s="2" t="str">
        <f>IFERROR(__xludf.DUMMYFUNCTION("GOOGLETRANSLATE(C274, ""auto"", ""en"")"),"Bilbao")</f>
        <v>Bilbao</v>
      </c>
      <c r="E274" s="2" t="s">
        <v>474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2" t="s">
        <v>517</v>
      </c>
      <c r="B275" s="2" t="s">
        <v>518</v>
      </c>
      <c r="C275" s="2" t="s">
        <v>519</v>
      </c>
      <c r="D275" s="2" t="str">
        <f>IFERROR(__xludf.DUMMYFUNCTION("GOOGLETRANSLATE(C275, ""auto"", ""en"")"),"Alicante/Alicante - Elche/Elche")</f>
        <v>Alicante/Alicante - Elche/Elche</v>
      </c>
      <c r="E275" s="2" t="s">
        <v>474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2" t="s">
        <v>520</v>
      </c>
      <c r="B276" s="2" t="s">
        <v>521</v>
      </c>
      <c r="C276" s="2" t="s">
        <v>522</v>
      </c>
      <c r="D276" s="2" t="str">
        <f>IFERROR(__xludf.DUMMYFUNCTION("GOOGLETRANSLATE(C276, ""auto"", ""en"")"),"Vigo")</f>
        <v>Vigo</v>
      </c>
      <c r="E276" s="2" t="s">
        <v>474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2" t="s">
        <v>523</v>
      </c>
      <c r="B277" s="2" t="s">
        <v>524</v>
      </c>
      <c r="C277" s="4" t="s">
        <v>525</v>
      </c>
      <c r="D277" s="2" t="str">
        <f>IFERROR(__xludf.DUMMYFUNCTION("GOOGLETRANSLATE(C277, ""auto"", ""en"")"),"Santa Cruz of Tenerife")</f>
        <v>Santa Cruz of Tenerife</v>
      </c>
      <c r="E277" s="2" t="s">
        <v>474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2" t="s">
        <v>526</v>
      </c>
      <c r="B278" s="2" t="s">
        <v>527</v>
      </c>
      <c r="C278" s="4" t="s">
        <v>528</v>
      </c>
      <c r="D278" s="2" t="str">
        <f>IFERROR(__xludf.DUMMYFUNCTION("GOOGLETRANSLATE(C278, ""auto"", ""en"")"),"A Coruña")</f>
        <v>A Coruña</v>
      </c>
      <c r="E278" s="2" t="s">
        <v>474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2" t="s">
        <v>529</v>
      </c>
      <c r="B279" s="2" t="s">
        <v>530</v>
      </c>
      <c r="C279" s="2" t="s">
        <v>531</v>
      </c>
      <c r="D279" s="2" t="str">
        <f>IFERROR(__xludf.DUMMYFUNCTION("GOOGLETRANSLATE(C279, ""auto"", ""en"")"),"Granada")</f>
        <v>Granada</v>
      </c>
      <c r="E279" s="2" t="s">
        <v>474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2" t="s">
        <v>532</v>
      </c>
      <c r="B280" s="2" t="s">
        <v>533</v>
      </c>
      <c r="C280" s="2" t="s">
        <v>534</v>
      </c>
      <c r="D280" s="2" t="str">
        <f>IFERROR(__xludf.DUMMYFUNCTION("GOOGLETRANSLATE(C280, ""auto"", ""en"")"),"Helsinki")</f>
        <v>Helsinki</v>
      </c>
      <c r="E280" s="2" t="s">
        <v>535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2" t="s">
        <v>536</v>
      </c>
      <c r="B281" s="2" t="s">
        <v>537</v>
      </c>
      <c r="C281" s="2" t="s">
        <v>538</v>
      </c>
      <c r="D281" s="2" t="str">
        <f>IFERROR(__xludf.DUMMYFUNCTION("GOOGLETRANSLATE(C281, ""auto"", ""en"")"),"Tampere")</f>
        <v>Tampere</v>
      </c>
      <c r="E281" s="2" t="s">
        <v>535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2" t="s">
        <v>539</v>
      </c>
      <c r="B282" s="2" t="s">
        <v>540</v>
      </c>
      <c r="C282" s="4" t="s">
        <v>541</v>
      </c>
      <c r="D282" s="2" t="str">
        <f>IFERROR(__xludf.DUMMYFUNCTION("GOOGLETRANSLATE(C282, ""auto"", ""en"")"),"Turku")</f>
        <v>Turku</v>
      </c>
      <c r="E282" s="2" t="s">
        <v>535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2" t="s">
        <v>542</v>
      </c>
      <c r="B283" s="2" t="s">
        <v>543</v>
      </c>
      <c r="C283" s="2" t="s">
        <v>544</v>
      </c>
      <c r="D283" s="2" t="str">
        <f>IFERROR(__xludf.DUMMYFUNCTION("GOOGLETRANSLATE(C283, ""auto"", ""en"")"),"Paris")</f>
        <v>Paris</v>
      </c>
      <c r="E283" s="2" t="s">
        <v>73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2" t="s">
        <v>545</v>
      </c>
      <c r="B284" s="2" t="s">
        <v>543</v>
      </c>
      <c r="C284" s="2" t="s">
        <v>544</v>
      </c>
      <c r="D284" s="2" t="str">
        <f>IFERROR(__xludf.DUMMYFUNCTION("GOOGLETRANSLATE(C284, ""auto"", ""en"")"),"Paris")</f>
        <v>Paris</v>
      </c>
      <c r="E284" s="2" t="s">
        <v>73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2" t="s">
        <v>546</v>
      </c>
      <c r="B285" s="2" t="s">
        <v>543</v>
      </c>
      <c r="C285" s="2" t="s">
        <v>544</v>
      </c>
      <c r="D285" s="2" t="str">
        <f>IFERROR(__xludf.DUMMYFUNCTION("GOOGLETRANSLATE(C285, ""auto"", ""en"")"),"Paris")</f>
        <v>Paris</v>
      </c>
      <c r="E285" s="2" t="s">
        <v>73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2" t="s">
        <v>547</v>
      </c>
      <c r="B286" s="2" t="s">
        <v>543</v>
      </c>
      <c r="C286" s="2" t="s">
        <v>544</v>
      </c>
      <c r="D286" s="2" t="str">
        <f>IFERROR(__xludf.DUMMYFUNCTION("GOOGLETRANSLATE(C286, ""auto"", ""en"")"),"Paris")</f>
        <v>Paris</v>
      </c>
      <c r="E286" s="2" t="s">
        <v>73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2" t="s">
        <v>548</v>
      </c>
      <c r="B287" s="2" t="s">
        <v>543</v>
      </c>
      <c r="C287" s="2" t="s">
        <v>544</v>
      </c>
      <c r="D287" s="2" t="str">
        <f>IFERROR(__xludf.DUMMYFUNCTION("GOOGLETRANSLATE(C287, ""auto"", ""en"")"),"Paris")</f>
        <v>Paris</v>
      </c>
      <c r="E287" s="2" t="s">
        <v>73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2" t="s">
        <v>549</v>
      </c>
      <c r="B288" s="2" t="s">
        <v>543</v>
      </c>
      <c r="C288" s="2" t="s">
        <v>544</v>
      </c>
      <c r="D288" s="2" t="str">
        <f>IFERROR(__xludf.DUMMYFUNCTION("GOOGLETRANSLATE(C288, ""auto"", ""en"")"),"Paris")</f>
        <v>Paris</v>
      </c>
      <c r="E288" s="2" t="s">
        <v>73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2" t="s">
        <v>550</v>
      </c>
      <c r="B289" s="2" t="s">
        <v>543</v>
      </c>
      <c r="C289" s="2" t="s">
        <v>544</v>
      </c>
      <c r="D289" s="2" t="str">
        <f>IFERROR(__xludf.DUMMYFUNCTION("GOOGLETRANSLATE(C289, ""auto"", ""en"")"),"Paris")</f>
        <v>Paris</v>
      </c>
      <c r="E289" s="2" t="s">
        <v>73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2" t="s">
        <v>551</v>
      </c>
      <c r="B290" s="2" t="s">
        <v>543</v>
      </c>
      <c r="C290" s="2" t="s">
        <v>544</v>
      </c>
      <c r="D290" s="2" t="str">
        <f>IFERROR(__xludf.DUMMYFUNCTION("GOOGLETRANSLATE(C290, ""auto"", ""en"")"),"Paris")</f>
        <v>Paris</v>
      </c>
      <c r="E290" s="2" t="s">
        <v>73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2" t="s">
        <v>552</v>
      </c>
      <c r="B291" s="2" t="s">
        <v>553</v>
      </c>
      <c r="C291" s="2" t="s">
        <v>554</v>
      </c>
      <c r="D291" s="2" t="str">
        <f>IFERROR(__xludf.DUMMYFUNCTION("GOOGLETRANSLATE(C291, ""auto"", ""en"")"),"Lyon")</f>
        <v>Lyon</v>
      </c>
      <c r="E291" s="2" t="s">
        <v>73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2" t="s">
        <v>555</v>
      </c>
      <c r="B292" s="2" t="s">
        <v>556</v>
      </c>
      <c r="C292" s="4" t="s">
        <v>557</v>
      </c>
      <c r="D292" s="2" t="str">
        <f>IFERROR(__xludf.DUMMYFUNCTION("GOOGLETRANSLATE(C292, ""auto"", ""en"")"),"Toulouse")</f>
        <v>Toulouse</v>
      </c>
      <c r="E292" s="2" t="s">
        <v>73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2" t="s">
        <v>558</v>
      </c>
      <c r="B293" s="2" t="s">
        <v>559</v>
      </c>
      <c r="C293" s="4" t="s">
        <v>560</v>
      </c>
      <c r="D293" s="2" t="str">
        <f>IFERROR(__xludf.DUMMYFUNCTION("GOOGLETRANSLATE(C293, ""auto"", ""en"")"),"Strasbourg")</f>
        <v>Strasbourg</v>
      </c>
      <c r="E293" s="2" t="s">
        <v>73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2" t="s">
        <v>561</v>
      </c>
      <c r="B294" s="2" t="s">
        <v>562</v>
      </c>
      <c r="C294" s="4" t="s">
        <v>563</v>
      </c>
      <c r="D294" s="2" t="str">
        <f>IFERROR(__xludf.DUMMYFUNCTION("GOOGLETRANSLATE(C294, ""auto"", ""en"")"),"Bordeaux")</f>
        <v>Bordeaux</v>
      </c>
      <c r="E294" s="2" t="s">
        <v>73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2" t="s">
        <v>564</v>
      </c>
      <c r="B295" s="2" t="s">
        <v>565</v>
      </c>
      <c r="C295" s="2" t="s">
        <v>566</v>
      </c>
      <c r="D295" s="2" t="str">
        <f>IFERROR(__xludf.DUMMYFUNCTION("GOOGLETRANSLATE(C295, ""auto"", ""en"")"),"Nantes")</f>
        <v>Nantes</v>
      </c>
      <c r="E295" s="2" t="s">
        <v>73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2" t="s">
        <v>567</v>
      </c>
      <c r="B296" s="2" t="s">
        <v>568</v>
      </c>
      <c r="C296" s="4" t="s">
        <v>569</v>
      </c>
      <c r="D296" s="2" t="str">
        <f>IFERROR(__xludf.DUMMYFUNCTION("GOOGLETRANSLATE(C296, ""auto"", ""en"")"),"Lille - Dunkirk - Valenciennes")</f>
        <v>Lille - Dunkirk - Valenciennes</v>
      </c>
      <c r="E296" s="2" t="s">
        <v>73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2" t="s">
        <v>570</v>
      </c>
      <c r="B297" s="2" t="s">
        <v>571</v>
      </c>
      <c r="C297" s="2" t="s">
        <v>572</v>
      </c>
      <c r="D297" s="2" t="str">
        <f>IFERROR(__xludf.DUMMYFUNCTION("GOOGLETRANSLATE(C297, ""auto"", ""en"")"),"Montpellier")</f>
        <v>Montpellier</v>
      </c>
      <c r="E297" s="2" t="s">
        <v>73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2" t="s">
        <v>573</v>
      </c>
      <c r="B298" s="2" t="s">
        <v>574</v>
      </c>
      <c r="C298" s="2" t="s">
        <v>575</v>
      </c>
      <c r="D298" s="2" t="str">
        <f>IFERROR(__xludf.DUMMYFUNCTION("GOOGLETRANSLATE(C298, ""auto"", ""en"")"),"Saint Etienne")</f>
        <v>Saint Etienne</v>
      </c>
      <c r="E298" s="2" t="s">
        <v>73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2" t="s">
        <v>576</v>
      </c>
      <c r="B299" s="2" t="s">
        <v>577</v>
      </c>
      <c r="C299" s="2" t="s">
        <v>578</v>
      </c>
      <c r="D299" s="2" t="str">
        <f>IFERROR(__xludf.DUMMYFUNCTION("GOOGLETRANSLATE(C299, ""auto"", ""en"")"),"Reindeer")</f>
        <v>Reindeer</v>
      </c>
      <c r="E299" s="2" t="s">
        <v>73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2" t="s">
        <v>579</v>
      </c>
      <c r="B300" s="2" t="s">
        <v>580</v>
      </c>
      <c r="C300" s="2" t="s">
        <v>581</v>
      </c>
      <c r="D300" s="2" t="str">
        <f>IFERROR(__xludf.DUMMYFUNCTION("GOOGLETRANSLATE(C300, ""auto"", ""en"")"),"Amiens")</f>
        <v>Amiens</v>
      </c>
      <c r="E300" s="2" t="s">
        <v>73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2" t="s">
        <v>582</v>
      </c>
      <c r="B301" s="2" t="s">
        <v>583</v>
      </c>
      <c r="C301" s="4" t="s">
        <v>584</v>
      </c>
      <c r="D301" s="2" t="str">
        <f>IFERROR(__xludf.DUMMYFUNCTION("GOOGLETRANSLATE(C301, ""auto"", ""en"")"),"Rouen - Le Havre")</f>
        <v>Rouen - Le Havre</v>
      </c>
      <c r="E301" s="2" t="s">
        <v>73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2" t="s">
        <v>585</v>
      </c>
      <c r="B302" s="2" t="s">
        <v>586</v>
      </c>
      <c r="C302" s="2" t="s">
        <v>587</v>
      </c>
      <c r="D302" s="2" t="str">
        <f>IFERROR(__xludf.DUMMYFUNCTION("GOOGLETRANSLATE(C302, ""auto"", ""en"")"),"Nancy")</f>
        <v>Nancy</v>
      </c>
      <c r="E302" s="2" t="s">
        <v>73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2" t="s">
        <v>588</v>
      </c>
      <c r="B303" s="2" t="s">
        <v>589</v>
      </c>
      <c r="C303" s="2" t="s">
        <v>590</v>
      </c>
      <c r="D303" s="2" t="str">
        <f>IFERROR(__xludf.DUMMYFUNCTION("GOOGLETRANSLATE(C303, ""auto"", ""en"")"),"Reims")</f>
        <v>Reims</v>
      </c>
      <c r="E303" s="2" t="s">
        <v>73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2" t="s">
        <v>591</v>
      </c>
      <c r="B304" s="2" t="s">
        <v>592</v>
      </c>
      <c r="C304" s="2" t="s">
        <v>593</v>
      </c>
      <c r="D304" s="2" t="str">
        <f>IFERROR(__xludf.DUMMYFUNCTION("GOOGLETRANSLATE(C304, ""auto"", ""en"")"),"Orleans")</f>
        <v>Orleans</v>
      </c>
      <c r="E304" s="2" t="s">
        <v>73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2" t="s">
        <v>594</v>
      </c>
      <c r="B305" s="2" t="s">
        <v>595</v>
      </c>
      <c r="C305" s="2" t="s">
        <v>596</v>
      </c>
      <c r="D305" s="2" t="str">
        <f>IFERROR(__xludf.DUMMYFUNCTION("GOOGLETRANSLATE(C305, ""auto"", ""en"")"),"Dijon")</f>
        <v>Dijon</v>
      </c>
      <c r="E305" s="2" t="s">
        <v>73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2" t="s">
        <v>597</v>
      </c>
      <c r="B306" s="2" t="s">
        <v>598</v>
      </c>
      <c r="C306" s="2" t="s">
        <v>599</v>
      </c>
      <c r="D306" s="2" t="str">
        <f>IFERROR(__xludf.DUMMYFUNCTION("GOOGLETRANSLATE(C306, ""auto"", ""en"")"),"Poitiers")</f>
        <v>Poitiers</v>
      </c>
      <c r="E306" s="2" t="s">
        <v>73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2" t="s">
        <v>600</v>
      </c>
      <c r="B307" s="2" t="s">
        <v>601</v>
      </c>
      <c r="C307" s="2" t="s">
        <v>602</v>
      </c>
      <c r="D307" s="2" t="str">
        <f>IFERROR(__xludf.DUMMYFUNCTION("GOOGLETRANSLATE(C307, ""auto"", ""en"")"),"Clermont-Ferrand")</f>
        <v>Clermont-Ferrand</v>
      </c>
      <c r="E307" s="2" t="s">
        <v>73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2" t="s">
        <v>603</v>
      </c>
      <c r="B308" s="2" t="s">
        <v>604</v>
      </c>
      <c r="C308" s="2" t="s">
        <v>605</v>
      </c>
      <c r="D308" s="2" t="str">
        <f>IFERROR(__xludf.DUMMYFUNCTION("GOOGLETRANSLATE(C308, ""auto"", ""en"")"),"Caen")</f>
        <v>Caen</v>
      </c>
      <c r="E308" s="2" t="s">
        <v>73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2" t="s">
        <v>606</v>
      </c>
      <c r="B309" s="2" t="s">
        <v>607</v>
      </c>
      <c r="C309" s="2" t="s">
        <v>608</v>
      </c>
      <c r="D309" s="2" t="str">
        <f>IFERROR(__xludf.DUMMYFUNCTION("GOOGLETRANSLATE(C309, ""auto"", ""en"")"),"Limoges")</f>
        <v>Limoges</v>
      </c>
      <c r="E309" s="2" t="s">
        <v>73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2" t="s">
        <v>609</v>
      </c>
      <c r="B310" s="2" t="s">
        <v>610</v>
      </c>
      <c r="C310" s="2" t="s">
        <v>611</v>
      </c>
      <c r="D310" s="2" t="str">
        <f>IFERROR(__xludf.DUMMYFUNCTION("GOOGLETRANSLATE(C310, ""auto"", ""en"")"),"Besanþon")</f>
        <v>Besanþon</v>
      </c>
      <c r="E310" s="2" t="s">
        <v>73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2" t="s">
        <v>612</v>
      </c>
      <c r="B311" s="2" t="s">
        <v>613</v>
      </c>
      <c r="C311" s="2" t="s">
        <v>614</v>
      </c>
      <c r="D311" s="2" t="str">
        <f>IFERROR(__xludf.DUMMYFUNCTION("GOOGLETRANSLATE(C311, ""auto"", ""en"")"),"Grenoble")</f>
        <v>Grenoble</v>
      </c>
      <c r="E311" s="2" t="s">
        <v>73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2" t="s">
        <v>615</v>
      </c>
      <c r="B312" s="2" t="s">
        <v>616</v>
      </c>
      <c r="C312" s="4" t="s">
        <v>617</v>
      </c>
      <c r="D312" s="2" t="str">
        <f>IFERROR(__xludf.DUMMYFUNCTION("GOOGLETRANSLATE(C312, ""auto"", ""en"")"),"Tours")</f>
        <v>Tours</v>
      </c>
      <c r="E312" s="2" t="s">
        <v>73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2" t="s">
        <v>618</v>
      </c>
      <c r="B313" s="2" t="s">
        <v>619</v>
      </c>
      <c r="C313" s="2" t="s">
        <v>620</v>
      </c>
      <c r="D313" s="2" t="str">
        <f>IFERROR(__xludf.DUMMYFUNCTION("GOOGLETRANSLATE(C313, ""auto"", ""en"")"),"Angers")</f>
        <v>Angers</v>
      </c>
      <c r="E313" s="2" t="s">
        <v>73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2" t="s">
        <v>621</v>
      </c>
      <c r="B314" s="2" t="s">
        <v>622</v>
      </c>
      <c r="C314" s="2" t="s">
        <v>623</v>
      </c>
      <c r="D314" s="2" t="str">
        <f>IFERROR(__xludf.DUMMYFUNCTION("GOOGLETRANSLATE(C314, ""auto"", ""en"")"),"Brest")</f>
        <v>Brest</v>
      </c>
      <c r="E314" s="2" t="s">
        <v>73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2" t="s">
        <v>624</v>
      </c>
      <c r="B315" s="2" t="s">
        <v>625</v>
      </c>
      <c r="C315" s="2" t="s">
        <v>626</v>
      </c>
      <c r="D315" s="2" t="str">
        <f>IFERROR(__xludf.DUMMYFUNCTION("GOOGLETRANSLATE(C315, ""auto"", ""en"")"),"Le Mans")</f>
        <v>Le Mans</v>
      </c>
      <c r="E315" s="2" t="s">
        <v>73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2" t="s">
        <v>627</v>
      </c>
      <c r="B316" s="2" t="s">
        <v>628</v>
      </c>
      <c r="C316" s="4" t="s">
        <v>629</v>
      </c>
      <c r="D316" s="2" t="str">
        <f>IFERROR(__xludf.DUMMYFUNCTION("GOOGLETRANSLATE(C316, ""auto"", ""en"")"),"Mulhouse")</f>
        <v>Mulhouse</v>
      </c>
      <c r="E316" s="2" t="s">
        <v>73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2" t="s">
        <v>630</v>
      </c>
      <c r="B317" s="2" t="s">
        <v>631</v>
      </c>
      <c r="C317" s="2" t="s">
        <v>632</v>
      </c>
      <c r="D317" s="2" t="str">
        <f>IFERROR(__xludf.DUMMYFUNCTION("GOOGLETRANSLATE(C317, ""auto"", ""en"")"),"Perpignan")</f>
        <v>Perpignan</v>
      </c>
      <c r="E317" s="2" t="s">
        <v>73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2" t="s">
        <v>633</v>
      </c>
      <c r="B318" s="2" t="s">
        <v>634</v>
      </c>
      <c r="C318" s="2" t="s">
        <v>635</v>
      </c>
      <c r="D318" s="2" t="str">
        <f>IFERROR(__xludf.DUMMYFUNCTION("GOOGLETRANSLATE(C318, ""auto"", ""en"")"),"In the name")</f>
        <v>In the name</v>
      </c>
      <c r="E318" s="2" t="s">
        <v>73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2" t="s">
        <v>636</v>
      </c>
      <c r="B319" s="2" t="s">
        <v>637</v>
      </c>
      <c r="C319" s="4" t="s">
        <v>638</v>
      </c>
      <c r="D319" s="2" t="str">
        <f>IFERROR(__xludf.DUMMYFUNCTION("GOOGLETRANSLATE(C319, ""auto"", ""en"")"),"No longer")</f>
        <v>No longer</v>
      </c>
      <c r="E319" s="2" t="s">
        <v>73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2" t="s">
        <v>639</v>
      </c>
      <c r="B320" s="2" t="s">
        <v>640</v>
      </c>
      <c r="C320" s="2" t="s">
        <v>641</v>
      </c>
      <c r="D320" s="2" t="str">
        <f>IFERROR(__xludf.DUMMYFUNCTION("GOOGLETRANSLATE(C320, ""auto"", ""en"")"),"Marseille")</f>
        <v>Marseille</v>
      </c>
      <c r="E320" s="2" t="s">
        <v>73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2" t="s">
        <v>642</v>
      </c>
      <c r="B321" s="2" t="s">
        <v>640</v>
      </c>
      <c r="C321" s="2" t="s">
        <v>641</v>
      </c>
      <c r="D321" s="2" t="str">
        <f>IFERROR(__xludf.DUMMYFUNCTION("GOOGLETRANSLATE(C321, ""auto"", ""en"")"),"Marseille")</f>
        <v>Marseille</v>
      </c>
      <c r="E321" s="2" t="s">
        <v>73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2" t="s">
        <v>643</v>
      </c>
      <c r="B322" s="2" t="s">
        <v>644</v>
      </c>
      <c r="C322" s="2" t="s">
        <v>645</v>
      </c>
      <c r="D322" s="2" t="str">
        <f>IFERROR(__xludf.DUMMYFUNCTION("GOOGLETRANSLATE(C322, ""auto"", ""en"")"),"Nice")</f>
        <v>Nice</v>
      </c>
      <c r="E322" s="2" t="s">
        <v>73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2" t="s">
        <v>646</v>
      </c>
      <c r="B323" s="2" t="s">
        <v>647</v>
      </c>
      <c r="C323" s="2" t="s">
        <v>648</v>
      </c>
      <c r="D323" s="2" t="str">
        <f>IFERROR(__xludf.DUMMYFUNCTION("GOOGLETRANSLATE(C323, ""auto"", ""en"")"),"Athens")</f>
        <v>Athens</v>
      </c>
      <c r="E323" s="2" t="s">
        <v>649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2" t="s">
        <v>650</v>
      </c>
      <c r="B324" s="2" t="s">
        <v>647</v>
      </c>
      <c r="C324" s="2" t="s">
        <v>648</v>
      </c>
      <c r="D324" s="2" t="str">
        <f>IFERROR(__xludf.DUMMYFUNCTION("GOOGLETRANSLATE(C324, ""auto"", ""en"")"),"Athens")</f>
        <v>Athens</v>
      </c>
      <c r="E324" s="2" t="s">
        <v>649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2" t="s">
        <v>651</v>
      </c>
      <c r="B325" s="2" t="s">
        <v>647</v>
      </c>
      <c r="C325" s="2" t="s">
        <v>648</v>
      </c>
      <c r="D325" s="2" t="str">
        <f>IFERROR(__xludf.DUMMYFUNCTION("GOOGLETRANSLATE(C325, ""auto"", ""en"")"),"Athens")</f>
        <v>Athens</v>
      </c>
      <c r="E325" s="2" t="s">
        <v>649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2" t="s">
        <v>652</v>
      </c>
      <c r="B326" s="2" t="s">
        <v>647</v>
      </c>
      <c r="C326" s="2" t="s">
        <v>648</v>
      </c>
      <c r="D326" s="2" t="str">
        <f>IFERROR(__xludf.DUMMYFUNCTION("GOOGLETRANSLATE(C326, ""auto"", ""en"")"),"Athens")</f>
        <v>Athens</v>
      </c>
      <c r="E326" s="2" t="s">
        <v>649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2" t="s">
        <v>653</v>
      </c>
      <c r="B327" s="2" t="s">
        <v>647</v>
      </c>
      <c r="C327" s="2" t="s">
        <v>648</v>
      </c>
      <c r="D327" s="2" t="str">
        <f>IFERROR(__xludf.DUMMYFUNCTION("GOOGLETRANSLATE(C327, ""auto"", ""en"")"),"Athens")</f>
        <v>Athens</v>
      </c>
      <c r="E327" s="2" t="s">
        <v>649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2" t="s">
        <v>654</v>
      </c>
      <c r="B328" s="2" t="s">
        <v>647</v>
      </c>
      <c r="C328" s="2" t="s">
        <v>648</v>
      </c>
      <c r="D328" s="2" t="str">
        <f>IFERROR(__xludf.DUMMYFUNCTION("GOOGLETRANSLATE(C328, ""auto"", ""en"")"),"Athens")</f>
        <v>Athens</v>
      </c>
      <c r="E328" s="2" t="s">
        <v>649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2" t="s">
        <v>655</v>
      </c>
      <c r="B329" s="2" t="s">
        <v>647</v>
      </c>
      <c r="C329" s="2" t="s">
        <v>648</v>
      </c>
      <c r="D329" s="2" t="str">
        <f>IFERROR(__xludf.DUMMYFUNCTION("GOOGLETRANSLATE(C329, ""auto"", ""en"")"),"Athens")</f>
        <v>Athens</v>
      </c>
      <c r="E329" s="2" t="s">
        <v>649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2" t="s">
        <v>656</v>
      </c>
      <c r="B330" s="2" t="s">
        <v>657</v>
      </c>
      <c r="C330" s="2" t="s">
        <v>658</v>
      </c>
      <c r="D330" s="2" t="str">
        <f>IFERROR(__xludf.DUMMYFUNCTION("GOOGLETRANSLATE(C330, ""auto"", ""en"")"),"Thessaloniki")</f>
        <v>Thessaloniki</v>
      </c>
      <c r="E330" s="2" t="s">
        <v>649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2" t="s">
        <v>659</v>
      </c>
      <c r="B331" s="2" t="s">
        <v>660</v>
      </c>
      <c r="C331" s="2" t="s">
        <v>661</v>
      </c>
      <c r="D331" s="2" t="str">
        <f>IFERROR(__xludf.DUMMYFUNCTION("GOOGLETRANSLATE(C331, ""auto"", ""en"")"),"City of Zagreb")</f>
        <v>City of Zagreb</v>
      </c>
      <c r="E331" s="2" t="s">
        <v>662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2" t="s">
        <v>663</v>
      </c>
      <c r="B332" s="2" t="s">
        <v>660</v>
      </c>
      <c r="C332" s="2" t="s">
        <v>661</v>
      </c>
      <c r="D332" s="2" t="str">
        <f>IFERROR(__xludf.DUMMYFUNCTION("GOOGLETRANSLATE(C332, ""auto"", ""en"")"),"City of Zagreb")</f>
        <v>City of Zagreb</v>
      </c>
      <c r="E332" s="2" t="s">
        <v>662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2" t="s">
        <v>664</v>
      </c>
      <c r="B333" s="2" t="s">
        <v>660</v>
      </c>
      <c r="C333" s="2" t="s">
        <v>661</v>
      </c>
      <c r="D333" s="2" t="str">
        <f>IFERROR(__xludf.DUMMYFUNCTION("GOOGLETRANSLATE(C333, ""auto"", ""en"")"),"City of Zagreb")</f>
        <v>City of Zagreb</v>
      </c>
      <c r="E333" s="2" t="s">
        <v>662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2" t="s">
        <v>665</v>
      </c>
      <c r="B334" s="2" t="s">
        <v>666</v>
      </c>
      <c r="C334" s="2" t="s">
        <v>667</v>
      </c>
      <c r="D334" s="2" t="str">
        <f>IFERROR(__xludf.DUMMYFUNCTION("GOOGLETRANSLATE(C334, ""auto"", ""en"")"),"Split")</f>
        <v>Split</v>
      </c>
      <c r="E334" s="2" t="s">
        <v>662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4" t="s">
        <v>668</v>
      </c>
      <c r="B335" s="4" t="s">
        <v>669</v>
      </c>
      <c r="C335" s="4" t="s">
        <v>670</v>
      </c>
      <c r="D335" s="2" t="str">
        <f>IFERROR(__xludf.DUMMYFUNCTION("GOOGLETRANSLATE(C335, ""auto"", ""en"")"),"Budapest")</f>
        <v>Budapest</v>
      </c>
      <c r="E335" s="4" t="s">
        <v>671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4" t="s">
        <v>672</v>
      </c>
      <c r="B336" s="4" t="s">
        <v>669</v>
      </c>
      <c r="C336" s="4" t="s">
        <v>670</v>
      </c>
      <c r="D336" s="2" t="str">
        <f>IFERROR(__xludf.DUMMYFUNCTION("GOOGLETRANSLATE(C336, ""auto"", ""en"")"),"Budapest")</f>
        <v>Budapest</v>
      </c>
      <c r="E336" s="4" t="s">
        <v>671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4" t="s">
        <v>673</v>
      </c>
      <c r="B337" s="4" t="s">
        <v>674</v>
      </c>
      <c r="C337" s="2" t="s">
        <v>675</v>
      </c>
      <c r="D337" s="2" t="str">
        <f>IFERROR(__xludf.DUMMYFUNCTION("GOOGLETRANSLATE(C337, ""auto"", ""en"")"),"Miskolc")</f>
        <v>Miskolc</v>
      </c>
      <c r="E337" s="4" t="s">
        <v>671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4" t="s">
        <v>676</v>
      </c>
      <c r="B338" s="4" t="s">
        <v>677</v>
      </c>
      <c r="C338" s="2" t="s">
        <v>678</v>
      </c>
      <c r="D338" s="2" t="str">
        <f>IFERROR(__xludf.DUMMYFUNCTION("GOOGLETRANSLATE(C338, ""auto"", ""en"")"),"Pécs")</f>
        <v>Pécs</v>
      </c>
      <c r="E338" s="4" t="s">
        <v>671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4" t="s">
        <v>679</v>
      </c>
      <c r="B339" s="4" t="s">
        <v>680</v>
      </c>
      <c r="C339" s="2" t="s">
        <v>681</v>
      </c>
      <c r="D339" s="2" t="str">
        <f>IFERROR(__xludf.DUMMYFUNCTION("GOOGLETRANSLATE(C339, ""auto"", ""en"")"),"Debrecen")</f>
        <v>Debrecen</v>
      </c>
      <c r="E339" s="4" t="s">
        <v>671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4" t="s">
        <v>682</v>
      </c>
      <c r="B340" s="4" t="s">
        <v>683</v>
      </c>
      <c r="C340" s="2" t="s">
        <v>684</v>
      </c>
      <c r="D340" s="2" t="str">
        <f>IFERROR(__xludf.DUMMYFUNCTION("GOOGLETRANSLATE(C340, ""auto"", ""en"")"),"Székesfehérvár")</f>
        <v>Székesfehérvár</v>
      </c>
      <c r="E340" s="4" t="s">
        <v>671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2" t="s">
        <v>685</v>
      </c>
      <c r="B341" s="2" t="s">
        <v>686</v>
      </c>
      <c r="C341" s="4" t="s">
        <v>687</v>
      </c>
      <c r="D341" s="2" t="str">
        <f>IFERROR(__xludf.DUMMYFUNCTION("GOOGLETRANSLATE(C341, ""auto"", ""en"")"),"Dublin")</f>
        <v>Dublin</v>
      </c>
      <c r="E341" s="2" t="s">
        <v>688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2" t="s">
        <v>689</v>
      </c>
      <c r="B342" s="2" t="s">
        <v>686</v>
      </c>
      <c r="C342" s="4" t="s">
        <v>687</v>
      </c>
      <c r="D342" s="2" t="str">
        <f>IFERROR(__xludf.DUMMYFUNCTION("GOOGLETRANSLATE(C342, ""auto"", ""en"")"),"Dublin")</f>
        <v>Dublin</v>
      </c>
      <c r="E342" s="2" t="s">
        <v>688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2" t="s">
        <v>690</v>
      </c>
      <c r="B343" s="2" t="s">
        <v>691</v>
      </c>
      <c r="C343" s="2" t="s">
        <v>692</v>
      </c>
      <c r="D343" s="2" t="str">
        <f>IFERROR(__xludf.DUMMYFUNCTION("GOOGLETRANSLATE(C343, ""auto"", ""en"")"),"Cork")</f>
        <v>Cork</v>
      </c>
      <c r="E343" s="2" t="s">
        <v>688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2" t="s">
        <v>693</v>
      </c>
      <c r="B344" s="2" t="s">
        <v>694</v>
      </c>
      <c r="C344" s="2" t="s">
        <v>695</v>
      </c>
      <c r="D344" s="2" t="str">
        <f>IFERROR(__xludf.DUMMYFUNCTION("GOOGLETRANSLATE(C344, ""auto"", ""en"")"),"Rome")</f>
        <v>Rome</v>
      </c>
      <c r="E344" s="2" t="s">
        <v>696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2" t="s">
        <v>697</v>
      </c>
      <c r="B345" s="2" t="s">
        <v>698</v>
      </c>
      <c r="C345" s="2" t="s">
        <v>699</v>
      </c>
      <c r="D345" s="2" t="str">
        <f>IFERROR(__xludf.DUMMYFUNCTION("GOOGLETRANSLATE(C345, ""auto"", ""en"")"),"Bergamo")</f>
        <v>Bergamo</v>
      </c>
      <c r="E345" s="2" t="s">
        <v>696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2" t="s">
        <v>700</v>
      </c>
      <c r="B346" s="2" t="s">
        <v>701</v>
      </c>
      <c r="C346" s="2" t="s">
        <v>702</v>
      </c>
      <c r="D346" s="2" t="str">
        <f>IFERROR(__xludf.DUMMYFUNCTION("GOOGLETRANSLATE(C346, ""auto"", ""en"")"),"Milan")</f>
        <v>Milan</v>
      </c>
      <c r="E346" s="2" t="s">
        <v>696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2" t="s">
        <v>703</v>
      </c>
      <c r="B347" s="2" t="s">
        <v>701</v>
      </c>
      <c r="C347" s="2" t="s">
        <v>702</v>
      </c>
      <c r="D347" s="2" t="str">
        <f>IFERROR(__xludf.DUMMYFUNCTION("GOOGLETRANSLATE(C347, ""auto"", ""en"")"),"Milan")</f>
        <v>Milan</v>
      </c>
      <c r="E347" s="2" t="s">
        <v>696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2" t="s">
        <v>704</v>
      </c>
      <c r="B348" s="2" t="s">
        <v>701</v>
      </c>
      <c r="C348" s="2" t="s">
        <v>702</v>
      </c>
      <c r="D348" s="2" t="str">
        <f>IFERROR(__xludf.DUMMYFUNCTION("GOOGLETRANSLATE(C348, ""auto"", ""en"")"),"Milan")</f>
        <v>Milan</v>
      </c>
      <c r="E348" s="2" t="s">
        <v>696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2" t="s">
        <v>705</v>
      </c>
      <c r="B349" s="2" t="s">
        <v>706</v>
      </c>
      <c r="C349" s="2" t="s">
        <v>707</v>
      </c>
      <c r="D349" s="2" t="str">
        <f>IFERROR(__xludf.DUMMYFUNCTION("GOOGLETRANSLATE(C349, ""auto"", ""en"")"),"Naples")</f>
        <v>Naples</v>
      </c>
      <c r="E349" s="2" t="s">
        <v>696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2" t="s">
        <v>708</v>
      </c>
      <c r="B350" s="2" t="s">
        <v>709</v>
      </c>
      <c r="C350" s="2" t="s">
        <v>710</v>
      </c>
      <c r="D350" s="2" t="str">
        <f>IFERROR(__xludf.DUMMYFUNCTION("GOOGLETRANSLATE(C350, ""auto"", ""en"")"),"Turin")</f>
        <v>Turin</v>
      </c>
      <c r="E350" s="2" t="s">
        <v>696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2" t="s">
        <v>711</v>
      </c>
      <c r="B351" s="2" t="s">
        <v>712</v>
      </c>
      <c r="C351" s="2" t="s">
        <v>713</v>
      </c>
      <c r="D351" s="2" t="str">
        <f>IFERROR(__xludf.DUMMYFUNCTION("GOOGLETRANSLATE(C351, ""auto"", ""en"")"),"Palermo")</f>
        <v>Palermo</v>
      </c>
      <c r="E351" s="2" t="s">
        <v>696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2" t="s">
        <v>714</v>
      </c>
      <c r="B352" s="2" t="s">
        <v>715</v>
      </c>
      <c r="C352" s="2" t="s">
        <v>716</v>
      </c>
      <c r="D352" s="2" t="str">
        <f>IFERROR(__xludf.DUMMYFUNCTION("GOOGLETRANSLATE(C352, ""auto"", ""en"")"),"Genoa")</f>
        <v>Genoa</v>
      </c>
      <c r="E352" s="2" t="s">
        <v>696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2" t="s">
        <v>717</v>
      </c>
      <c r="B353" s="2" t="s">
        <v>718</v>
      </c>
      <c r="C353" s="2" t="s">
        <v>719</v>
      </c>
      <c r="D353" s="2" t="str">
        <f>IFERROR(__xludf.DUMMYFUNCTION("GOOGLETRANSLATE(C353, ""auto"", ""en"")"),"Florence")</f>
        <v>Florence</v>
      </c>
      <c r="E353" s="2" t="s">
        <v>696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2" t="s">
        <v>720</v>
      </c>
      <c r="B354" s="2" t="s">
        <v>721</v>
      </c>
      <c r="C354" s="2" t="s">
        <v>722</v>
      </c>
      <c r="D354" s="2" t="str">
        <f>IFERROR(__xludf.DUMMYFUNCTION("GOOGLETRANSLATE(C354, ""auto"", ""en"")"),"They were")</f>
        <v>They were</v>
      </c>
      <c r="E354" s="2" t="s">
        <v>696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2" t="s">
        <v>723</v>
      </c>
      <c r="B355" s="2" t="s">
        <v>724</v>
      </c>
      <c r="C355" s="2" t="s">
        <v>725</v>
      </c>
      <c r="D355" s="2" t="str">
        <f>IFERROR(__xludf.DUMMYFUNCTION("GOOGLETRANSLATE(C355, ""auto"", ""en"")"),"Bologna")</f>
        <v>Bologna</v>
      </c>
      <c r="E355" s="2" t="s">
        <v>696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2" t="s">
        <v>726</v>
      </c>
      <c r="B356" s="2" t="s">
        <v>727</v>
      </c>
      <c r="C356" s="2" t="s">
        <v>728</v>
      </c>
      <c r="D356" s="2" t="str">
        <f>IFERROR(__xludf.DUMMYFUNCTION("GOOGLETRANSLATE(C356, ""auto"", ""en"")"),"Catania")</f>
        <v>Catania</v>
      </c>
      <c r="E356" s="2" t="s">
        <v>696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2" t="s">
        <v>729</v>
      </c>
      <c r="B357" s="2" t="s">
        <v>730</v>
      </c>
      <c r="C357" s="2" t="s">
        <v>731</v>
      </c>
      <c r="D357" s="2" t="str">
        <f>IFERROR(__xludf.DUMMYFUNCTION("GOOGLETRANSLATE(C357, ""auto"", ""en"")"),"Venice")</f>
        <v>Venice</v>
      </c>
      <c r="E357" s="2" t="s">
        <v>696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2" t="s">
        <v>732</v>
      </c>
      <c r="B358" s="2" t="s">
        <v>733</v>
      </c>
      <c r="C358" s="2" t="s">
        <v>734</v>
      </c>
      <c r="D358" s="2" t="str">
        <f>IFERROR(__xludf.DUMMYFUNCTION("GOOGLETRANSLATE(C358, ""auto"", ""en"")"),"Verona")</f>
        <v>Verona</v>
      </c>
      <c r="E358" s="2" t="s">
        <v>696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2" t="s">
        <v>735</v>
      </c>
      <c r="B359" s="2" t="s">
        <v>736</v>
      </c>
      <c r="C359" s="2" t="s">
        <v>737</v>
      </c>
      <c r="D359" s="2" t="str">
        <f>IFERROR(__xludf.DUMMYFUNCTION("GOOGLETRANSLATE(C359, ""auto"", ""en"")"),"Taranto")</f>
        <v>Taranto</v>
      </c>
      <c r="E359" s="2" t="s">
        <v>696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2" t="s">
        <v>738</v>
      </c>
      <c r="B360" s="2" t="s">
        <v>739</v>
      </c>
      <c r="C360" s="2" t="s">
        <v>740</v>
      </c>
      <c r="D360" s="2" t="str">
        <f>IFERROR(__xludf.DUMMYFUNCTION("GOOGLETRANSLATE(C360, ""auto"", ""en"")"),"Cagliari")</f>
        <v>Cagliari</v>
      </c>
      <c r="E360" s="2" t="s">
        <v>696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2" t="s">
        <v>741</v>
      </c>
      <c r="B361" s="2" t="s">
        <v>742</v>
      </c>
      <c r="C361" s="2" t="s">
        <v>743</v>
      </c>
      <c r="D361" s="2" t="str">
        <f>IFERROR(__xludf.DUMMYFUNCTION("GOOGLETRANSLATE(C361, ""auto"", ""en"")"),"Padua")</f>
        <v>Padua</v>
      </c>
      <c r="E361" s="2" t="s">
        <v>696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2" t="s">
        <v>744</v>
      </c>
      <c r="B362" s="2" t="s">
        <v>745</v>
      </c>
      <c r="C362" s="2" t="s">
        <v>746</v>
      </c>
      <c r="D362" s="2" t="str">
        <f>IFERROR(__xludf.DUMMYFUNCTION("GOOGLETRANSLATE(C362, ""auto"", ""en"")"),"Brescia")</f>
        <v>Brescia</v>
      </c>
      <c r="E362" s="2" t="s">
        <v>696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2" t="s">
        <v>747</v>
      </c>
      <c r="B363" s="2" t="s">
        <v>748</v>
      </c>
      <c r="C363" s="2" t="s">
        <v>749</v>
      </c>
      <c r="D363" s="2" t="str">
        <f>IFERROR(__xludf.DUMMYFUNCTION("GOOGLETRANSLATE(C363, ""auto"", ""en"")"),"Reggio nel Emilia")</f>
        <v>Reggio nel Emilia</v>
      </c>
      <c r="E363" s="2" t="s">
        <v>696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2" t="s">
        <v>750</v>
      </c>
      <c r="B364" s="2" t="s">
        <v>751</v>
      </c>
      <c r="C364" s="2" t="s">
        <v>752</v>
      </c>
      <c r="D364" s="2" t="str">
        <f>IFERROR(__xludf.DUMMYFUNCTION("GOOGLETRANSLATE(C364, ""auto"", ""en"")"),"Messina")</f>
        <v>Messina</v>
      </c>
      <c r="E364" s="2" t="s">
        <v>696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2" t="s">
        <v>753</v>
      </c>
      <c r="B365" s="2" t="s">
        <v>754</v>
      </c>
      <c r="C365" s="2" t="s">
        <v>755</v>
      </c>
      <c r="D365" s="2" t="str">
        <f>IFERROR(__xludf.DUMMYFUNCTION("GOOGLETRANSLATE(C365, ""auto"", ""en"")"),"Dish")</f>
        <v>Dish</v>
      </c>
      <c r="E365" s="2" t="s">
        <v>696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2" t="s">
        <v>756</v>
      </c>
      <c r="B366" s="2" t="s">
        <v>757</v>
      </c>
      <c r="C366" s="2" t="s">
        <v>758</v>
      </c>
      <c r="D366" s="2" t="str">
        <f>IFERROR(__xludf.DUMMYFUNCTION("GOOGLETRANSLATE(C366, ""auto"", ""en"")"),"Parma")</f>
        <v>Parma</v>
      </c>
      <c r="E366" s="2" t="s">
        <v>696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2" t="s">
        <v>759</v>
      </c>
      <c r="B367" s="2" t="s">
        <v>760</v>
      </c>
      <c r="C367" s="4" t="s">
        <v>761</v>
      </c>
      <c r="D367" s="2" t="str">
        <f>IFERROR(__xludf.DUMMYFUNCTION("GOOGLETRANSLATE(C367, ""auto"", ""en"")"),"Vilnius")</f>
        <v>Vilnius</v>
      </c>
      <c r="E367" s="2" t="s">
        <v>762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2" t="s">
        <v>763</v>
      </c>
      <c r="B368" s="2" t="s">
        <v>764</v>
      </c>
      <c r="C368" s="4" t="s">
        <v>765</v>
      </c>
      <c r="D368" s="2" t="str">
        <f>IFERROR(__xludf.DUMMYFUNCTION("GOOGLETRANSLATE(C368, ""auto"", ""en"")"),"Kaunas")</f>
        <v>Kaunas</v>
      </c>
      <c r="E368" s="2" t="s">
        <v>762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4" t="s">
        <v>766</v>
      </c>
      <c r="B369" s="4" t="s">
        <v>767</v>
      </c>
      <c r="C369" s="4" t="s">
        <v>768</v>
      </c>
      <c r="D369" s="2" t="str">
        <f>IFERROR(__xludf.DUMMYFUNCTION("GOOGLETRANSLATE(C369, ""auto"", ""en"")"),"Luxembourg")</f>
        <v>Luxembourg</v>
      </c>
      <c r="E369" s="4" t="s">
        <v>769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2" t="s">
        <v>770</v>
      </c>
      <c r="B370" s="2" t="s">
        <v>771</v>
      </c>
      <c r="C370" s="2" t="s">
        <v>772</v>
      </c>
      <c r="D370" s="2" t="str">
        <f>IFERROR(__xludf.DUMMYFUNCTION("GOOGLETRANSLATE(C370, ""auto"", ""en"")"),"Anticipate")</f>
        <v>Anticipate</v>
      </c>
      <c r="E370" s="2" t="s">
        <v>773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2" t="s">
        <v>774</v>
      </c>
      <c r="B371" s="2" t="s">
        <v>775</v>
      </c>
      <c r="C371" s="2" t="s">
        <v>776</v>
      </c>
      <c r="D371" s="2" t="str">
        <f>IFERROR(__xludf.DUMMYFUNCTION("GOOGLETRANSLATE(C371, ""auto"", ""en"")"),"Valletta")</f>
        <v>Valletta</v>
      </c>
      <c r="E371" s="2" t="s">
        <v>777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2" t="s">
        <v>778</v>
      </c>
      <c r="B372" s="2" t="s">
        <v>779</v>
      </c>
      <c r="C372" s="2" t="s">
        <v>780</v>
      </c>
      <c r="D372" s="2" t="str">
        <f>IFERROR(__xludf.DUMMYFUNCTION("GOOGLETRANSLATE(C372, ""auto"", ""en"")"),"s' Gravenhage")</f>
        <v>s' Gravenhage</v>
      </c>
      <c r="E372" s="2" t="s">
        <v>781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2" t="s">
        <v>782</v>
      </c>
      <c r="B373" s="2" t="s">
        <v>783</v>
      </c>
      <c r="C373" s="2" t="s">
        <v>784</v>
      </c>
      <c r="D373" s="2" t="str">
        <f>IFERROR(__xludf.DUMMYFUNCTION("GOOGLETRANSLATE(C373, ""auto"", ""en"")"),"Amsterdam")</f>
        <v>Amsterdam</v>
      </c>
      <c r="E373" s="2" t="s">
        <v>781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2" t="s">
        <v>785</v>
      </c>
      <c r="B374" s="2" t="s">
        <v>783</v>
      </c>
      <c r="C374" s="2" t="s">
        <v>784</v>
      </c>
      <c r="D374" s="2" t="str">
        <f>IFERROR(__xludf.DUMMYFUNCTION("GOOGLETRANSLATE(C374, ""auto"", ""en"")"),"Amsterdam")</f>
        <v>Amsterdam</v>
      </c>
      <c r="E374" s="2" t="s">
        <v>781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2" t="s">
        <v>786</v>
      </c>
      <c r="B375" s="2" t="s">
        <v>783</v>
      </c>
      <c r="C375" s="2" t="s">
        <v>784</v>
      </c>
      <c r="D375" s="2" t="str">
        <f>IFERROR(__xludf.DUMMYFUNCTION("GOOGLETRANSLATE(C375, ""auto"", ""en"")"),"Amsterdam")</f>
        <v>Amsterdam</v>
      </c>
      <c r="E375" s="2" t="s">
        <v>781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2" t="s">
        <v>787</v>
      </c>
      <c r="B376" s="2" t="s">
        <v>783</v>
      </c>
      <c r="C376" s="2" t="s">
        <v>784</v>
      </c>
      <c r="D376" s="2" t="str">
        <f>IFERROR(__xludf.DUMMYFUNCTION("GOOGLETRANSLATE(C376, ""auto"", ""en"")"),"Amsterdam")</f>
        <v>Amsterdam</v>
      </c>
      <c r="E376" s="2" t="s">
        <v>781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2" t="s">
        <v>788</v>
      </c>
      <c r="B377" s="2" t="s">
        <v>783</v>
      </c>
      <c r="C377" s="2" t="s">
        <v>784</v>
      </c>
      <c r="D377" s="2" t="str">
        <f>IFERROR(__xludf.DUMMYFUNCTION("GOOGLETRANSLATE(C377, ""auto"", ""en"")"),"Amsterdam")</f>
        <v>Amsterdam</v>
      </c>
      <c r="E377" s="2" t="s">
        <v>781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2" t="s">
        <v>789</v>
      </c>
      <c r="B378" s="2" t="s">
        <v>783</v>
      </c>
      <c r="C378" s="2" t="s">
        <v>784</v>
      </c>
      <c r="D378" s="2" t="str">
        <f>IFERROR(__xludf.DUMMYFUNCTION("GOOGLETRANSLATE(C378, ""auto"", ""en"")"),"Amsterdam")</f>
        <v>Amsterdam</v>
      </c>
      <c r="E378" s="2" t="s">
        <v>781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2" t="s">
        <v>790</v>
      </c>
      <c r="B379" s="2" t="s">
        <v>791</v>
      </c>
      <c r="C379" s="2" t="s">
        <v>792</v>
      </c>
      <c r="D379" s="2" t="str">
        <f>IFERROR(__xludf.DUMMYFUNCTION("GOOGLETRANSLATE(C379, ""auto"", ""en"")"),"Rotterdam")</f>
        <v>Rotterdam</v>
      </c>
      <c r="E379" s="2" t="s">
        <v>781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2" t="s">
        <v>793</v>
      </c>
      <c r="B380" s="2" t="s">
        <v>794</v>
      </c>
      <c r="C380" s="4" t="s">
        <v>795</v>
      </c>
      <c r="D380" s="2" t="str">
        <f>IFERROR(__xludf.DUMMYFUNCTION("GOOGLETRANSLATE(C380, ""auto"", ""en"")"),"Utrecht")</f>
        <v>Utrecht</v>
      </c>
      <c r="E380" s="2" t="s">
        <v>781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2" t="s">
        <v>796</v>
      </c>
      <c r="B381" s="2" t="s">
        <v>797</v>
      </c>
      <c r="C381" s="2" t="s">
        <v>798</v>
      </c>
      <c r="D381" s="2" t="str">
        <f>IFERROR(__xludf.DUMMYFUNCTION("GOOGLETRANSLATE(C381, ""auto"", ""en"")"),"Eindhoven")</f>
        <v>Eindhoven</v>
      </c>
      <c r="E381" s="2" t="s">
        <v>781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2" t="s">
        <v>799</v>
      </c>
      <c r="B382" s="2" t="s">
        <v>800</v>
      </c>
      <c r="C382" s="4" t="s">
        <v>801</v>
      </c>
      <c r="D382" s="2" t="str">
        <f>IFERROR(__xludf.DUMMYFUNCTION("GOOGLETRANSLATE(C382, ""auto"", ""en"")"),"Tilburg")</f>
        <v>Tilburg</v>
      </c>
      <c r="E382" s="2" t="s">
        <v>781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2" t="s">
        <v>802</v>
      </c>
      <c r="B383" s="2" t="s">
        <v>803</v>
      </c>
      <c r="C383" s="2" t="s">
        <v>804</v>
      </c>
      <c r="D383" s="2" t="str">
        <f>IFERROR(__xludf.DUMMYFUNCTION("GOOGLETRANSLATE(C383, ""auto"", ""en"")"),"Groningen")</f>
        <v>Groningen</v>
      </c>
      <c r="E383" s="2" t="s">
        <v>781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2" t="s">
        <v>805</v>
      </c>
      <c r="B384" s="2" t="s">
        <v>806</v>
      </c>
      <c r="C384" s="2" t="s">
        <v>807</v>
      </c>
      <c r="D384" s="2" t="str">
        <f>IFERROR(__xludf.DUMMYFUNCTION("GOOGLETRANSLATE(C384, ""auto"", ""en"")"),"Enschede")</f>
        <v>Enschede</v>
      </c>
      <c r="E384" s="2" t="s">
        <v>781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2" t="s">
        <v>808</v>
      </c>
      <c r="B385" s="2" t="s">
        <v>809</v>
      </c>
      <c r="C385" s="2" t="s">
        <v>810</v>
      </c>
      <c r="D385" s="2" t="str">
        <f>IFERROR(__xludf.DUMMYFUNCTION("GOOGLETRANSLATE(C385, ""auto"", ""en"")"),"Arnhem - Nijmegen")</f>
        <v>Arnhem - Nijmegen</v>
      </c>
      <c r="E385" s="2" t="s">
        <v>781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2" t="s">
        <v>811</v>
      </c>
      <c r="B386" s="2" t="s">
        <v>812</v>
      </c>
      <c r="C386" s="2" t="s">
        <v>813</v>
      </c>
      <c r="D386" s="2" t="str">
        <f>IFERROR(__xludf.DUMMYFUNCTION("GOOGLETRANSLATE(C386, ""auto"", ""en"")"),"Oslo")</f>
        <v>Oslo</v>
      </c>
      <c r="E386" s="2" t="s">
        <v>814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2" t="s">
        <v>815</v>
      </c>
      <c r="B387" s="2" t="s">
        <v>812</v>
      </c>
      <c r="C387" s="2" t="s">
        <v>813</v>
      </c>
      <c r="D387" s="2" t="str">
        <f>IFERROR(__xludf.DUMMYFUNCTION("GOOGLETRANSLATE(C387, ""auto"", ""en"")"),"Oslo")</f>
        <v>Oslo</v>
      </c>
      <c r="E387" s="2" t="s">
        <v>814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2" t="s">
        <v>816</v>
      </c>
      <c r="B388" s="2" t="s">
        <v>817</v>
      </c>
      <c r="C388" s="2" t="s">
        <v>818</v>
      </c>
      <c r="D388" s="2" t="str">
        <f>IFERROR(__xludf.DUMMYFUNCTION("GOOGLETRANSLATE(C388, ""auto"", ""en"")"),"Bergen")</f>
        <v>Bergen</v>
      </c>
      <c r="E388" s="2" t="s">
        <v>814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2" t="s">
        <v>819</v>
      </c>
      <c r="B389" s="2" t="s">
        <v>817</v>
      </c>
      <c r="C389" s="2" t="s">
        <v>818</v>
      </c>
      <c r="D389" s="2" t="str">
        <f>IFERROR(__xludf.DUMMYFUNCTION("GOOGLETRANSLATE(C389, ""auto"", ""en"")"),"Bergen")</f>
        <v>Bergen</v>
      </c>
      <c r="E389" s="2" t="s">
        <v>814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2" t="s">
        <v>820</v>
      </c>
      <c r="B390" s="2" t="s">
        <v>821</v>
      </c>
      <c r="C390" s="2" t="s">
        <v>822</v>
      </c>
      <c r="D390" s="2" t="str">
        <f>IFERROR(__xludf.DUMMYFUNCTION("GOOGLETRANSLATE(C390, ""auto"", ""en"")"),"Warsaw")</f>
        <v>Warsaw</v>
      </c>
      <c r="E390" s="2" t="s">
        <v>823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2" t="s">
        <v>824</v>
      </c>
      <c r="B391" s="2" t="s">
        <v>821</v>
      </c>
      <c r="C391" s="2" t="s">
        <v>822</v>
      </c>
      <c r="D391" s="2" t="str">
        <f>IFERROR(__xludf.DUMMYFUNCTION("GOOGLETRANSLATE(C391, ""auto"", ""en"")"),"Warsaw")</f>
        <v>Warsaw</v>
      </c>
      <c r="E391" s="2" t="s">
        <v>823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2" t="s">
        <v>825</v>
      </c>
      <c r="B392" s="2" t="s">
        <v>821</v>
      </c>
      <c r="C392" s="2" t="s">
        <v>822</v>
      </c>
      <c r="D392" s="2" t="str">
        <f>IFERROR(__xludf.DUMMYFUNCTION("GOOGLETRANSLATE(C392, ""auto"", ""en"")"),"Warsaw")</f>
        <v>Warsaw</v>
      </c>
      <c r="E392" s="2" t="s">
        <v>823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2" t="s">
        <v>826</v>
      </c>
      <c r="B393" s="2" t="s">
        <v>827</v>
      </c>
      <c r="C393" s="2" t="s">
        <v>828</v>
      </c>
      <c r="D393" s="2" t="str">
        <f>IFERROR(__xludf.DUMMYFUNCTION("GOOGLETRANSLATE(C393, ""auto"", ""en"")"),"Lódz")</f>
        <v>Lódz</v>
      </c>
      <c r="E393" s="2" t="s">
        <v>823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2" t="s">
        <v>829</v>
      </c>
      <c r="B394" s="2" t="s">
        <v>827</v>
      </c>
      <c r="C394" s="2" t="s">
        <v>828</v>
      </c>
      <c r="D394" s="2" t="str">
        <f>IFERROR(__xludf.DUMMYFUNCTION("GOOGLETRANSLATE(C394, ""auto"", ""en"")"),"Lódz")</f>
        <v>Lódz</v>
      </c>
      <c r="E394" s="2" t="s">
        <v>823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2" t="s">
        <v>830</v>
      </c>
      <c r="B395" s="2" t="s">
        <v>831</v>
      </c>
      <c r="C395" s="2" t="s">
        <v>832</v>
      </c>
      <c r="D395" s="2" t="str">
        <f>IFERROR(__xludf.DUMMYFUNCTION("GOOGLETRANSLATE(C395, ""auto"", ""en"")"),"Cracow")</f>
        <v>Cracow</v>
      </c>
      <c r="E395" s="2" t="s">
        <v>823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2" t="s">
        <v>833</v>
      </c>
      <c r="B396" s="2" t="s">
        <v>831</v>
      </c>
      <c r="C396" s="2" t="s">
        <v>832</v>
      </c>
      <c r="D396" s="2" t="str">
        <f>IFERROR(__xludf.DUMMYFUNCTION("GOOGLETRANSLATE(C396, ""auto"", ""en"")"),"Cracow")</f>
        <v>Cracow</v>
      </c>
      <c r="E396" s="2" t="s">
        <v>823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2" t="s">
        <v>834</v>
      </c>
      <c r="B397" s="2" t="s">
        <v>835</v>
      </c>
      <c r="C397" s="2" t="s">
        <v>836</v>
      </c>
      <c r="D397" s="2" t="str">
        <f>IFERROR(__xludf.DUMMYFUNCTION("GOOGLETRANSLATE(C397, ""auto"", ""en"")"),"Wroclaw")</f>
        <v>Wroclaw</v>
      </c>
      <c r="E397" s="2" t="s">
        <v>823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2" t="s">
        <v>837</v>
      </c>
      <c r="B398" s="2" t="s">
        <v>838</v>
      </c>
      <c r="C398" s="2" t="s">
        <v>839</v>
      </c>
      <c r="D398" s="2" t="str">
        <f>IFERROR(__xludf.DUMMYFUNCTION("GOOGLETRANSLATE(C398, ""auto"", ""en"")"),"Poznan")</f>
        <v>Poznan</v>
      </c>
      <c r="E398" s="2" t="s">
        <v>823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2" t="s">
        <v>840</v>
      </c>
      <c r="B399" s="2" t="s">
        <v>838</v>
      </c>
      <c r="C399" s="2" t="s">
        <v>839</v>
      </c>
      <c r="D399" s="2" t="str">
        <f>IFERROR(__xludf.DUMMYFUNCTION("GOOGLETRANSLATE(C399, ""auto"", ""en"")"),"Poznan")</f>
        <v>Poznan</v>
      </c>
      <c r="E399" s="2" t="s">
        <v>823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2" t="s">
        <v>841</v>
      </c>
      <c r="B400" s="2" t="s">
        <v>842</v>
      </c>
      <c r="C400" s="2" t="s">
        <v>843</v>
      </c>
      <c r="D400" s="2" t="str">
        <f>IFERROR(__xludf.DUMMYFUNCTION("GOOGLETRANSLATE(C400, ""auto"", ""en"")"),"Gdansk")</f>
        <v>Gdansk</v>
      </c>
      <c r="E400" s="2" t="s">
        <v>823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2" t="s">
        <v>844</v>
      </c>
      <c r="B401" s="2" t="s">
        <v>842</v>
      </c>
      <c r="C401" s="2" t="s">
        <v>843</v>
      </c>
      <c r="D401" s="2" t="str">
        <f>IFERROR(__xludf.DUMMYFUNCTION("GOOGLETRANSLATE(C401, ""auto"", ""en"")"),"Gdansk")</f>
        <v>Gdansk</v>
      </c>
      <c r="E401" s="2" t="s">
        <v>823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2" t="s">
        <v>845</v>
      </c>
      <c r="B402" s="2" t="s">
        <v>846</v>
      </c>
      <c r="C402" s="2" t="s">
        <v>847</v>
      </c>
      <c r="D402" s="2" t="str">
        <f>IFERROR(__xludf.DUMMYFUNCTION("GOOGLETRANSLATE(C402, ""auto"", ""en"")"),"Szczecin")</f>
        <v>Szczecin</v>
      </c>
      <c r="E402" s="2" t="s">
        <v>823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2" t="s">
        <v>848</v>
      </c>
      <c r="B403" s="2" t="s">
        <v>849</v>
      </c>
      <c r="C403" s="2" t="s">
        <v>850</v>
      </c>
      <c r="D403" s="2" t="str">
        <f>IFERROR(__xludf.DUMMYFUNCTION("GOOGLETRANSLATE(C403, ""auto"", ""en"")"),"Bydgoszcz - Torún")</f>
        <v>Bydgoszcz - Torún</v>
      </c>
      <c r="E403" s="2" t="s">
        <v>823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2" t="s">
        <v>851</v>
      </c>
      <c r="B404" s="2" t="s">
        <v>852</v>
      </c>
      <c r="C404" s="4" t="s">
        <v>853</v>
      </c>
      <c r="D404" s="2" t="str">
        <f>IFERROR(__xludf.DUMMYFUNCTION("GOOGLETRANSLATE(C404, ""auto"", ""en"")"),"Lublin")</f>
        <v>Lublin</v>
      </c>
      <c r="E404" s="2" t="s">
        <v>823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2" t="s">
        <v>854</v>
      </c>
      <c r="B405" s="2" t="s">
        <v>855</v>
      </c>
      <c r="C405" s="2" t="s">
        <v>856</v>
      </c>
      <c r="D405" s="2" t="str">
        <f>IFERROR(__xludf.DUMMYFUNCTION("GOOGLETRANSLATE(C405, ""auto"", ""en"")"),"Katowice")</f>
        <v>Katowice</v>
      </c>
      <c r="E405" s="2" t="s">
        <v>823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2" t="s">
        <v>857</v>
      </c>
      <c r="B406" s="2" t="s">
        <v>855</v>
      </c>
      <c r="C406" s="2" t="s">
        <v>856</v>
      </c>
      <c r="D406" s="2" t="str">
        <f>IFERROR(__xludf.DUMMYFUNCTION("GOOGLETRANSLATE(C406, ""auto"", ""en"")"),"Katowice")</f>
        <v>Katowice</v>
      </c>
      <c r="E406" s="2" t="s">
        <v>823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2" t="s">
        <v>858</v>
      </c>
      <c r="B407" s="2" t="s">
        <v>855</v>
      </c>
      <c r="C407" s="2" t="s">
        <v>856</v>
      </c>
      <c r="D407" s="2" t="str">
        <f>IFERROR(__xludf.DUMMYFUNCTION("GOOGLETRANSLATE(C407, ""auto"", ""en"")"),"Katowice")</f>
        <v>Katowice</v>
      </c>
      <c r="E407" s="2" t="s">
        <v>823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2" t="s">
        <v>859</v>
      </c>
      <c r="B408" s="2" t="s">
        <v>855</v>
      </c>
      <c r="C408" s="2" t="s">
        <v>856</v>
      </c>
      <c r="D408" s="2" t="str">
        <f>IFERROR(__xludf.DUMMYFUNCTION("GOOGLETRANSLATE(C408, ""auto"", ""en"")"),"Katowice")</f>
        <v>Katowice</v>
      </c>
      <c r="E408" s="2" t="s">
        <v>823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2" t="s">
        <v>860</v>
      </c>
      <c r="B409" s="2" t="s">
        <v>855</v>
      </c>
      <c r="C409" s="2" t="s">
        <v>856</v>
      </c>
      <c r="D409" s="2" t="str">
        <f>IFERROR(__xludf.DUMMYFUNCTION("GOOGLETRANSLATE(C409, ""auto"", ""en"")"),"Katowice")</f>
        <v>Katowice</v>
      </c>
      <c r="E409" s="2" t="s">
        <v>823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2" t="s">
        <v>861</v>
      </c>
      <c r="B410" s="2" t="s">
        <v>862</v>
      </c>
      <c r="C410" s="2" t="s">
        <v>863</v>
      </c>
      <c r="D410" s="2" t="str">
        <f>IFERROR(__xludf.DUMMYFUNCTION("GOOGLETRANSLATE(C410, ""auto"", ""en"")"),"Bialystok")</f>
        <v>Bialystok</v>
      </c>
      <c r="E410" s="2" t="s">
        <v>823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2" t="s">
        <v>864</v>
      </c>
      <c r="B411" s="2" t="s">
        <v>865</v>
      </c>
      <c r="C411" s="2" t="s">
        <v>866</v>
      </c>
      <c r="D411" s="2" t="str">
        <f>IFERROR(__xludf.DUMMYFUNCTION("GOOGLETRANSLATE(C411, ""auto"", ""en"")"),"Kielce")</f>
        <v>Kielce</v>
      </c>
      <c r="E411" s="2" t="s">
        <v>823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2" t="s">
        <v>867</v>
      </c>
      <c r="B412" s="2" t="s">
        <v>868</v>
      </c>
      <c r="C412" s="2" t="s">
        <v>869</v>
      </c>
      <c r="D412" s="2" t="str">
        <f>IFERROR(__xludf.DUMMYFUNCTION("GOOGLETRANSLATE(C412, ""auto"", ""en"")"),"Rzeszów")</f>
        <v>Rzeszów</v>
      </c>
      <c r="E412" s="2" t="s">
        <v>823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2" t="s">
        <v>870</v>
      </c>
      <c r="B413" s="2" t="s">
        <v>871</v>
      </c>
      <c r="C413" s="2" t="s">
        <v>872</v>
      </c>
      <c r="D413" s="2" t="str">
        <f>IFERROR(__xludf.DUMMYFUNCTION("GOOGLETRANSLATE(C413, ""auto"", ""en"")"),"Opole")</f>
        <v>Opole</v>
      </c>
      <c r="E413" s="2" t="s">
        <v>823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2" t="s">
        <v>873</v>
      </c>
      <c r="B414" s="2" t="s">
        <v>874</v>
      </c>
      <c r="C414" s="2" t="s">
        <v>875</v>
      </c>
      <c r="D414" s="2" t="str">
        <f>IFERROR(__xludf.DUMMYFUNCTION("GOOGLETRANSLATE(C414, ""auto"", ""en"")"),"Czestochowa")</f>
        <v>Czestochowa</v>
      </c>
      <c r="E414" s="2" t="s">
        <v>823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2" t="s">
        <v>876</v>
      </c>
      <c r="B415" s="2" t="s">
        <v>877</v>
      </c>
      <c r="C415" s="2" t="s">
        <v>878</v>
      </c>
      <c r="D415" s="2" t="s">
        <v>878</v>
      </c>
      <c r="E415" s="2" t="s">
        <v>823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2" t="s">
        <v>879</v>
      </c>
      <c r="B416" s="2" t="s">
        <v>880</v>
      </c>
      <c r="C416" s="2" t="s">
        <v>881</v>
      </c>
      <c r="D416" s="2" t="str">
        <f>IFERROR(__xludf.DUMMYFUNCTION("GOOGLETRANSLATE(C416, ""auto"", ""en"")"),"Bielsko-Biala")</f>
        <v>Bielsko-Biala</v>
      </c>
      <c r="E416" s="2" t="s">
        <v>823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2" t="s">
        <v>882</v>
      </c>
      <c r="B417" s="2" t="s">
        <v>883</v>
      </c>
      <c r="C417" s="2" t="s">
        <v>884</v>
      </c>
      <c r="D417" s="2" t="str">
        <f>IFERROR(__xludf.DUMMYFUNCTION("GOOGLETRANSLATE(C417, ""auto"", ""en"")"),"Tarnów")</f>
        <v>Tarnów</v>
      </c>
      <c r="E417" s="2" t="s">
        <v>823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2" t="s">
        <v>885</v>
      </c>
      <c r="B418" s="2" t="s">
        <v>886</v>
      </c>
      <c r="C418" s="2" t="s">
        <v>887</v>
      </c>
      <c r="D418" s="2" t="str">
        <f>IFERROR(__xludf.DUMMYFUNCTION("GOOGLETRANSLATE(C418, ""auto"", ""en"")"),"Olsztyn")</f>
        <v>Olsztyn</v>
      </c>
      <c r="E418" s="2" t="s">
        <v>823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2" t="s">
        <v>888</v>
      </c>
      <c r="B419" s="2" t="s">
        <v>889</v>
      </c>
      <c r="C419" s="2" t="s">
        <v>890</v>
      </c>
      <c r="D419" s="2" t="str">
        <f>IFERROR(__xludf.DUMMYFUNCTION("GOOGLETRANSLATE(C419, ""auto"", ""en"")"),"Lisbon")</f>
        <v>Lisbon</v>
      </c>
      <c r="E419" s="2" t="s">
        <v>891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2" t="s">
        <v>892</v>
      </c>
      <c r="B420" s="2" t="s">
        <v>893</v>
      </c>
      <c r="C420" s="2" t="s">
        <v>894</v>
      </c>
      <c r="D420" s="2" t="s">
        <v>894</v>
      </c>
      <c r="E420" s="2" t="s">
        <v>891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2" t="s">
        <v>895</v>
      </c>
      <c r="B421" s="2" t="s">
        <v>896</v>
      </c>
      <c r="C421" s="2" t="s">
        <v>897</v>
      </c>
      <c r="D421" s="2" t="str">
        <f>IFERROR(__xludf.DUMMYFUNCTION("GOOGLETRANSLATE(C421, ""auto"", ""en"")"),"Coimbra")</f>
        <v>Coimbra</v>
      </c>
      <c r="E421" s="2" t="s">
        <v>891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2" t="s">
        <v>898</v>
      </c>
      <c r="B422" s="2" t="s">
        <v>899</v>
      </c>
      <c r="C422" s="2" t="s">
        <v>900</v>
      </c>
      <c r="D422" s="2" t="str">
        <f>IFERROR(__xludf.DUMMYFUNCTION("GOOGLETRANSLATE(C422, ""auto"", ""en"")"),"Ploiesti")</f>
        <v>Ploiesti</v>
      </c>
      <c r="E422" s="2" t="s">
        <v>901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2" t="s">
        <v>902</v>
      </c>
      <c r="B423" s="2" t="s">
        <v>903</v>
      </c>
      <c r="C423" s="4" t="s">
        <v>904</v>
      </c>
      <c r="D423" s="2" t="str">
        <f>IFERROR(__xludf.DUMMYFUNCTION("GOOGLETRANSLATE(C423, ""auto"", ""en"")"),"Bucharest")</f>
        <v>Bucharest</v>
      </c>
      <c r="E423" s="2" t="s">
        <v>901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2" t="s">
        <v>905</v>
      </c>
      <c r="B424" s="2" t="s">
        <v>903</v>
      </c>
      <c r="C424" s="4" t="s">
        <v>904</v>
      </c>
      <c r="D424" s="2" t="str">
        <f>IFERROR(__xludf.DUMMYFUNCTION("GOOGLETRANSLATE(C424, ""auto"", ""en"")"),"Bucharest")</f>
        <v>Bucharest</v>
      </c>
      <c r="E424" s="2" t="s">
        <v>901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2" t="s">
        <v>906</v>
      </c>
      <c r="B425" s="2" t="s">
        <v>907</v>
      </c>
      <c r="C425" s="4" t="s">
        <v>908</v>
      </c>
      <c r="D425" s="2" t="str">
        <f>IFERROR(__xludf.DUMMYFUNCTION("GOOGLETRANSLATE(C425, ""auto"", ""en"")"),"Cluj-Napoca")</f>
        <v>Cluj-Napoca</v>
      </c>
      <c r="E425" s="2" t="s">
        <v>901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2" t="s">
        <v>909</v>
      </c>
      <c r="B426" s="2" t="s">
        <v>910</v>
      </c>
      <c r="C426" s="2" t="s">
        <v>911</v>
      </c>
      <c r="D426" s="2" t="str">
        <f>IFERROR(__xludf.DUMMYFUNCTION("GOOGLETRANSLATE(C426, ""auto"", ""en"")"),"Timisoara")</f>
        <v>Timisoara</v>
      </c>
      <c r="E426" s="2" t="s">
        <v>901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2" t="s">
        <v>912</v>
      </c>
      <c r="B427" s="2" t="s">
        <v>913</v>
      </c>
      <c r="C427" s="2" t="s">
        <v>914</v>
      </c>
      <c r="D427" s="2" t="str">
        <f>IFERROR(__xludf.DUMMYFUNCTION("GOOGLETRANSLATE(C427, ""auto"", ""en"")"),"Craiova")</f>
        <v>Craiova</v>
      </c>
      <c r="E427" s="2" t="s">
        <v>901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2" t="s">
        <v>915</v>
      </c>
      <c r="B428" s="2" t="s">
        <v>916</v>
      </c>
      <c r="C428" s="2" t="s">
        <v>917</v>
      </c>
      <c r="D428" s="2" t="str">
        <f>IFERROR(__xludf.DUMMYFUNCTION("GOOGLETRANSLATE(C428, ""auto"", ""en"")"),"Constant")</f>
        <v>Constant</v>
      </c>
      <c r="E428" s="2" t="s">
        <v>901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2" t="s">
        <v>918</v>
      </c>
      <c r="B429" s="2" t="s">
        <v>919</v>
      </c>
      <c r="C429" s="2" t="s">
        <v>920</v>
      </c>
      <c r="D429" s="2" t="str">
        <f>IFERROR(__xludf.DUMMYFUNCTION("GOOGLETRANSLATE(C429, ""auto"", ""en"")"),"Iasi")</f>
        <v>Iasi</v>
      </c>
      <c r="E429" s="2" t="s">
        <v>901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2" t="s">
        <v>921</v>
      </c>
      <c r="B430" s="2" t="s">
        <v>922</v>
      </c>
      <c r="C430" s="2" t="s">
        <v>923</v>
      </c>
      <c r="D430" s="2" t="str">
        <f>IFERROR(__xludf.DUMMYFUNCTION("GOOGLETRANSLATE(C430, ""auto"", ""en"")"),"Galata")</f>
        <v>Galata</v>
      </c>
      <c r="E430" s="2" t="s">
        <v>901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2" t="s">
        <v>924</v>
      </c>
      <c r="B431" s="2" t="s">
        <v>925</v>
      </c>
      <c r="C431" s="2" t="s">
        <v>926</v>
      </c>
      <c r="D431" s="2" t="str">
        <f>IFERROR(__xludf.DUMMYFUNCTION("GOOGLETRANSLATE(C431, ""auto"", ""en"")"),"Brasov")</f>
        <v>Brasov</v>
      </c>
      <c r="E431" s="2" t="s">
        <v>901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2" t="s">
        <v>927</v>
      </c>
      <c r="B432" s="2" t="s">
        <v>928</v>
      </c>
      <c r="C432" s="2" t="s">
        <v>929</v>
      </c>
      <c r="D432" s="2" t="str">
        <f>IFERROR(__xludf.DUMMYFUNCTION("GOOGLETRANSLATE(C432, ""auto"", ""en"")"),"Stockholm")</f>
        <v>Stockholm</v>
      </c>
      <c r="E432" s="2" t="s">
        <v>930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2" t="s">
        <v>931</v>
      </c>
      <c r="B433" s="2" t="s">
        <v>932</v>
      </c>
      <c r="C433" s="2" t="s">
        <v>933</v>
      </c>
      <c r="D433" s="2" t="str">
        <f>IFERROR(__xludf.DUMMYFUNCTION("GOOGLETRANSLATE(C433, ""auto"", ""en"")"),"Gothenburg")</f>
        <v>Gothenburg</v>
      </c>
      <c r="E433" s="2" t="s">
        <v>930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2" t="s">
        <v>934</v>
      </c>
      <c r="B434" s="2" t="s">
        <v>935</v>
      </c>
      <c r="C434" s="2" t="s">
        <v>936</v>
      </c>
      <c r="D434" s="2" t="str">
        <f>IFERROR(__xludf.DUMMYFUNCTION("GOOGLETRANSLATE(C434, ""auto"", ""en"")"),"Malmö")</f>
        <v>Malmö</v>
      </c>
      <c r="E434" s="2" t="s">
        <v>930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2" t="s">
        <v>937</v>
      </c>
      <c r="B435" s="2" t="s">
        <v>938</v>
      </c>
      <c r="C435" s="4" t="s">
        <v>939</v>
      </c>
      <c r="D435" s="2" t="str">
        <f>IFERROR(__xludf.DUMMYFUNCTION("GOOGLETRANSLATE(C435, ""auto"", ""en"")"),"Uppsala")</f>
        <v>Uppsala</v>
      </c>
      <c r="E435" s="2" t="s">
        <v>930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2" t="s">
        <v>940</v>
      </c>
      <c r="B436" s="2" t="s">
        <v>941</v>
      </c>
      <c r="C436" s="4" t="s">
        <v>942</v>
      </c>
      <c r="D436" s="2" t="str">
        <f>IFERROR(__xludf.DUMMYFUNCTION("GOOGLETRANSLATE(C436, ""auto"", ""en"")"),"Ljubljana")</f>
        <v>Ljubljana</v>
      </c>
      <c r="E436" s="2" t="s">
        <v>943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2" t="s">
        <v>944</v>
      </c>
      <c r="B437" s="2" t="s">
        <v>945</v>
      </c>
      <c r="C437" s="2" t="s">
        <v>946</v>
      </c>
      <c r="D437" s="2" t="str">
        <f>IFERROR(__xludf.DUMMYFUNCTION("GOOGLETRANSLATE(C437, ""auto"", ""en"")"),"Maribor")</f>
        <v>Maribor</v>
      </c>
      <c r="E437" s="2" t="s">
        <v>943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2" t="s">
        <v>947</v>
      </c>
      <c r="B438" s="2" t="s">
        <v>948</v>
      </c>
      <c r="C438" s="2" t="s">
        <v>949</v>
      </c>
      <c r="D438" s="2" t="str">
        <f>IFERROR(__xludf.DUMMYFUNCTION("GOOGLETRANSLATE(C438, ""auto"", ""en"")"),"BRATISLAVA")</f>
        <v>BRATISLAVA</v>
      </c>
      <c r="E438" s="2" t="s">
        <v>950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2" t="s">
        <v>951</v>
      </c>
      <c r="B439" s="2" t="s">
        <v>952</v>
      </c>
      <c r="C439" s="2" t="s">
        <v>953</v>
      </c>
      <c r="D439" s="2" t="str">
        <f>IFERROR(__xludf.DUMMYFUNCTION("GOOGLETRANSLATE(C439, ""auto"", ""en"")"),"KoÜice")</f>
        <v>KoÜice</v>
      </c>
      <c r="E439" s="2" t="s">
        <v>950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4" t="s">
        <v>954</v>
      </c>
      <c r="B440" s="4" t="s">
        <v>955</v>
      </c>
      <c r="C440" s="2" t="s">
        <v>956</v>
      </c>
      <c r="D440" s="2" t="str">
        <f>IFERROR(__xludf.DUMMYFUNCTION("GOOGLETRANSLATE(C440, ""auto"", ""en"")"),"Medway")</f>
        <v>Medway</v>
      </c>
      <c r="E440" s="4" t="s">
        <v>957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4" t="s">
        <v>958</v>
      </c>
      <c r="B441" s="4" t="s">
        <v>959</v>
      </c>
      <c r="C441" s="2" t="s">
        <v>960</v>
      </c>
      <c r="D441" s="2" t="str">
        <f>IFERROR(__xludf.DUMMYFUNCTION("GOOGLETRANSLATE(C441, ""auto"", ""en"")"),"London")</f>
        <v>London</v>
      </c>
      <c r="E441" s="4" t="s">
        <v>957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4" t="s">
        <v>961</v>
      </c>
      <c r="B442" s="4" t="s">
        <v>959</v>
      </c>
      <c r="C442" s="2" t="s">
        <v>960</v>
      </c>
      <c r="D442" s="2" t="str">
        <f>IFERROR(__xludf.DUMMYFUNCTION("GOOGLETRANSLATE(C442, ""auto"", ""en"")"),"London")</f>
        <v>London</v>
      </c>
      <c r="E442" s="4" t="s">
        <v>957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4" t="s">
        <v>962</v>
      </c>
      <c r="B443" s="4" t="s">
        <v>959</v>
      </c>
      <c r="C443" s="2" t="s">
        <v>960</v>
      </c>
      <c r="D443" s="2" t="str">
        <f>IFERROR(__xludf.DUMMYFUNCTION("GOOGLETRANSLATE(C443, ""auto"", ""en"")"),"London")</f>
        <v>London</v>
      </c>
      <c r="E443" s="4" t="s">
        <v>957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4" t="s">
        <v>963</v>
      </c>
      <c r="B444" s="4" t="s">
        <v>959</v>
      </c>
      <c r="C444" s="2" t="s">
        <v>960</v>
      </c>
      <c r="D444" s="2" t="str">
        <f>IFERROR(__xludf.DUMMYFUNCTION("GOOGLETRANSLATE(C444, ""auto"", ""en"")"),"London")</f>
        <v>London</v>
      </c>
      <c r="E444" s="4" t="s">
        <v>957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4" t="s">
        <v>964</v>
      </c>
      <c r="B445" s="4" t="s">
        <v>959</v>
      </c>
      <c r="C445" s="2" t="s">
        <v>960</v>
      </c>
      <c r="D445" s="2" t="str">
        <f>IFERROR(__xludf.DUMMYFUNCTION("GOOGLETRANSLATE(C445, ""auto"", ""en"")"),"London")</f>
        <v>London</v>
      </c>
      <c r="E445" s="4" t="s">
        <v>957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4" t="s">
        <v>965</v>
      </c>
      <c r="B446" s="4" t="s">
        <v>959</v>
      </c>
      <c r="C446" s="2" t="s">
        <v>960</v>
      </c>
      <c r="D446" s="2" t="str">
        <f>IFERROR(__xludf.DUMMYFUNCTION("GOOGLETRANSLATE(C446, ""auto"", ""en"")"),"London")</f>
        <v>London</v>
      </c>
      <c r="E446" s="4" t="s">
        <v>957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4" t="s">
        <v>966</v>
      </c>
      <c r="B447" s="4" t="s">
        <v>959</v>
      </c>
      <c r="C447" s="2" t="s">
        <v>960</v>
      </c>
      <c r="D447" s="2" t="str">
        <f>IFERROR(__xludf.DUMMYFUNCTION("GOOGLETRANSLATE(C447, ""auto"", ""en"")"),"London")</f>
        <v>London</v>
      </c>
      <c r="E447" s="4" t="s">
        <v>957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4" t="s">
        <v>967</v>
      </c>
      <c r="B448" s="4" t="s">
        <v>959</v>
      </c>
      <c r="C448" s="2" t="s">
        <v>960</v>
      </c>
      <c r="D448" s="2" t="str">
        <f>IFERROR(__xludf.DUMMYFUNCTION("GOOGLETRANSLATE(C448, ""auto"", ""en"")"),"London")</f>
        <v>London</v>
      </c>
      <c r="E448" s="4" t="s">
        <v>957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4" t="s">
        <v>968</v>
      </c>
      <c r="B449" s="4" t="s">
        <v>959</v>
      </c>
      <c r="C449" s="2" t="s">
        <v>960</v>
      </c>
      <c r="D449" s="2" t="str">
        <f>IFERROR(__xludf.DUMMYFUNCTION("GOOGLETRANSLATE(C449, ""auto"", ""en"")"),"London")</f>
        <v>London</v>
      </c>
      <c r="E449" s="4" t="s">
        <v>957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4" t="s">
        <v>969</v>
      </c>
      <c r="B450" s="4" t="s">
        <v>959</v>
      </c>
      <c r="C450" s="2" t="s">
        <v>960</v>
      </c>
      <c r="D450" s="2" t="str">
        <f>IFERROR(__xludf.DUMMYFUNCTION("GOOGLETRANSLATE(C450, ""auto"", ""en"")"),"London")</f>
        <v>London</v>
      </c>
      <c r="E450" s="4" t="s">
        <v>957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4" t="s">
        <v>970</v>
      </c>
      <c r="B451" s="4" t="s">
        <v>959</v>
      </c>
      <c r="C451" s="2" t="s">
        <v>960</v>
      </c>
      <c r="D451" s="2" t="str">
        <f>IFERROR(__xludf.DUMMYFUNCTION("GOOGLETRANSLATE(C451, ""auto"", ""en"")"),"London")</f>
        <v>London</v>
      </c>
      <c r="E451" s="4" t="s">
        <v>957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4" t="s">
        <v>971</v>
      </c>
      <c r="B452" s="4" t="s">
        <v>959</v>
      </c>
      <c r="C452" s="2" t="s">
        <v>960</v>
      </c>
      <c r="D452" s="2" t="str">
        <f>IFERROR(__xludf.DUMMYFUNCTION("GOOGLETRANSLATE(C452, ""auto"", ""en"")"),"London")</f>
        <v>London</v>
      </c>
      <c r="E452" s="4" t="s">
        <v>957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4" t="s">
        <v>972</v>
      </c>
      <c r="B453" s="4" t="s">
        <v>959</v>
      </c>
      <c r="C453" s="2" t="s">
        <v>960</v>
      </c>
      <c r="D453" s="2" t="str">
        <f>IFERROR(__xludf.DUMMYFUNCTION("GOOGLETRANSLATE(C453, ""auto"", ""en"")"),"London")</f>
        <v>London</v>
      </c>
      <c r="E453" s="4" t="s">
        <v>957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4" t="s">
        <v>973</v>
      </c>
      <c r="B454" s="4" t="s">
        <v>959</v>
      </c>
      <c r="C454" s="2" t="s">
        <v>960</v>
      </c>
      <c r="D454" s="2" t="str">
        <f>IFERROR(__xludf.DUMMYFUNCTION("GOOGLETRANSLATE(C454, ""auto"", ""en"")"),"London")</f>
        <v>London</v>
      </c>
      <c r="E454" s="4" t="s">
        <v>957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4" t="s">
        <v>974</v>
      </c>
      <c r="B455" s="4" t="s">
        <v>959</v>
      </c>
      <c r="C455" s="2" t="s">
        <v>960</v>
      </c>
      <c r="D455" s="2" t="str">
        <f>IFERROR(__xludf.DUMMYFUNCTION("GOOGLETRANSLATE(C455, ""auto"", ""en"")"),"London")</f>
        <v>London</v>
      </c>
      <c r="E455" s="4" t="s">
        <v>957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4" t="s">
        <v>975</v>
      </c>
      <c r="B456" s="4" t="s">
        <v>959</v>
      </c>
      <c r="C456" s="2" t="s">
        <v>960</v>
      </c>
      <c r="D456" s="2" t="str">
        <f>IFERROR(__xludf.DUMMYFUNCTION("GOOGLETRANSLATE(C456, ""auto"", ""en"")"),"London")</f>
        <v>London</v>
      </c>
      <c r="E456" s="4" t="s">
        <v>957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4" t="s">
        <v>976</v>
      </c>
      <c r="B457" s="4" t="s">
        <v>959</v>
      </c>
      <c r="C457" s="2" t="s">
        <v>960</v>
      </c>
      <c r="D457" s="2" t="str">
        <f>IFERROR(__xludf.DUMMYFUNCTION("GOOGLETRANSLATE(C457, ""auto"", ""en"")"),"London")</f>
        <v>London</v>
      </c>
      <c r="E457" s="4" t="s">
        <v>957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4" t="s">
        <v>977</v>
      </c>
      <c r="B458" s="4" t="s">
        <v>959</v>
      </c>
      <c r="C458" s="2" t="s">
        <v>960</v>
      </c>
      <c r="D458" s="2" t="str">
        <f>IFERROR(__xludf.DUMMYFUNCTION("GOOGLETRANSLATE(C458, ""auto"", ""en"")"),"London")</f>
        <v>London</v>
      </c>
      <c r="E458" s="4" t="s">
        <v>957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4" t="s">
        <v>978</v>
      </c>
      <c r="B459" s="4" t="s">
        <v>959</v>
      </c>
      <c r="C459" s="2" t="s">
        <v>960</v>
      </c>
      <c r="D459" s="2" t="str">
        <f>IFERROR(__xludf.DUMMYFUNCTION("GOOGLETRANSLATE(C459, ""auto"", ""en"")"),"London")</f>
        <v>London</v>
      </c>
      <c r="E459" s="4" t="s">
        <v>957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4" t="s">
        <v>979</v>
      </c>
      <c r="B460" s="4" t="s">
        <v>959</v>
      </c>
      <c r="C460" s="2" t="s">
        <v>960</v>
      </c>
      <c r="D460" s="2" t="str">
        <f>IFERROR(__xludf.DUMMYFUNCTION("GOOGLETRANSLATE(C460, ""auto"", ""en"")"),"London")</f>
        <v>London</v>
      </c>
      <c r="E460" s="4" t="s">
        <v>957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4" t="s">
        <v>980</v>
      </c>
      <c r="B461" s="4" t="s">
        <v>959</v>
      </c>
      <c r="C461" s="2" t="s">
        <v>960</v>
      </c>
      <c r="D461" s="2" t="str">
        <f>IFERROR(__xludf.DUMMYFUNCTION("GOOGLETRANSLATE(C461, ""auto"", ""en"")"),"London")</f>
        <v>London</v>
      </c>
      <c r="E461" s="4" t="s">
        <v>957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4" t="s">
        <v>981</v>
      </c>
      <c r="B462" s="4" t="s">
        <v>959</v>
      </c>
      <c r="C462" s="2" t="s">
        <v>960</v>
      </c>
      <c r="D462" s="2" t="str">
        <f>IFERROR(__xludf.DUMMYFUNCTION("GOOGLETRANSLATE(C462, ""auto"", ""en"")"),"London")</f>
        <v>London</v>
      </c>
      <c r="E462" s="4" t="s">
        <v>957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4" t="s">
        <v>982</v>
      </c>
      <c r="B463" s="4" t="s">
        <v>959</v>
      </c>
      <c r="C463" s="2" t="s">
        <v>960</v>
      </c>
      <c r="D463" s="2" t="str">
        <f>IFERROR(__xludf.DUMMYFUNCTION("GOOGLETRANSLATE(C463, ""auto"", ""en"")"),"London")</f>
        <v>London</v>
      </c>
      <c r="E463" s="4" t="s">
        <v>957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4" t="s">
        <v>983</v>
      </c>
      <c r="B464" s="4" t="s">
        <v>959</v>
      </c>
      <c r="C464" s="2" t="s">
        <v>960</v>
      </c>
      <c r="D464" s="2" t="str">
        <f>IFERROR(__xludf.DUMMYFUNCTION("GOOGLETRANSLATE(C464, ""auto"", ""en"")"),"London")</f>
        <v>London</v>
      </c>
      <c r="E464" s="4" t="s">
        <v>957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4" t="s">
        <v>984</v>
      </c>
      <c r="B465" s="4" t="s">
        <v>959</v>
      </c>
      <c r="C465" s="2" t="s">
        <v>960</v>
      </c>
      <c r="D465" s="2" t="str">
        <f>IFERROR(__xludf.DUMMYFUNCTION("GOOGLETRANSLATE(C465, ""auto"", ""en"")"),"London")</f>
        <v>London</v>
      </c>
      <c r="E465" s="4" t="s">
        <v>957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4" t="s">
        <v>985</v>
      </c>
      <c r="B466" s="4" t="s">
        <v>959</v>
      </c>
      <c r="C466" s="2" t="s">
        <v>960</v>
      </c>
      <c r="D466" s="2" t="str">
        <f>IFERROR(__xludf.DUMMYFUNCTION("GOOGLETRANSLATE(C466, ""auto"", ""en"")"),"London")</f>
        <v>London</v>
      </c>
      <c r="E466" s="4" t="s">
        <v>957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4" t="s">
        <v>986</v>
      </c>
      <c r="B467" s="4" t="s">
        <v>959</v>
      </c>
      <c r="C467" s="2" t="s">
        <v>960</v>
      </c>
      <c r="D467" s="2" t="str">
        <f>IFERROR(__xludf.DUMMYFUNCTION("GOOGLETRANSLATE(C467, ""auto"", ""en"")"),"London")</f>
        <v>London</v>
      </c>
      <c r="E467" s="4" t="s">
        <v>957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4" t="s">
        <v>987</v>
      </c>
      <c r="B468" s="4" t="s">
        <v>959</v>
      </c>
      <c r="C468" s="2" t="s">
        <v>960</v>
      </c>
      <c r="D468" s="2" t="str">
        <f>IFERROR(__xludf.DUMMYFUNCTION("GOOGLETRANSLATE(C468, ""auto"", ""en"")"),"London")</f>
        <v>London</v>
      </c>
      <c r="E468" s="4" t="s">
        <v>957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4" t="s">
        <v>988</v>
      </c>
      <c r="B469" s="4" t="s">
        <v>959</v>
      </c>
      <c r="C469" s="2" t="s">
        <v>960</v>
      </c>
      <c r="D469" s="2" t="str">
        <f>IFERROR(__xludf.DUMMYFUNCTION("GOOGLETRANSLATE(C469, ""auto"", ""en"")"),"London")</f>
        <v>London</v>
      </c>
      <c r="E469" s="4" t="s">
        <v>957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4" t="s">
        <v>989</v>
      </c>
      <c r="B470" s="4" t="s">
        <v>959</v>
      </c>
      <c r="C470" s="2" t="s">
        <v>960</v>
      </c>
      <c r="D470" s="2" t="str">
        <f>IFERROR(__xludf.DUMMYFUNCTION("GOOGLETRANSLATE(C470, ""auto"", ""en"")"),"London")</f>
        <v>London</v>
      </c>
      <c r="E470" s="4" t="s">
        <v>957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4" t="s">
        <v>990</v>
      </c>
      <c r="B471" s="4" t="s">
        <v>959</v>
      </c>
      <c r="C471" s="2" t="s">
        <v>960</v>
      </c>
      <c r="D471" s="2" t="str">
        <f>IFERROR(__xludf.DUMMYFUNCTION("GOOGLETRANSLATE(C471, ""auto"", ""en"")"),"London")</f>
        <v>London</v>
      </c>
      <c r="E471" s="4" t="s">
        <v>957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4" t="s">
        <v>991</v>
      </c>
      <c r="B472" s="4" t="s">
        <v>959</v>
      </c>
      <c r="C472" s="2" t="s">
        <v>960</v>
      </c>
      <c r="D472" s="2" t="str">
        <f>IFERROR(__xludf.DUMMYFUNCTION("GOOGLETRANSLATE(C472, ""auto"", ""en"")"),"London")</f>
        <v>London</v>
      </c>
      <c r="E472" s="4" t="s">
        <v>957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4" t="s">
        <v>992</v>
      </c>
      <c r="B473" s="4" t="s">
        <v>993</v>
      </c>
      <c r="C473" s="4" t="s">
        <v>994</v>
      </c>
      <c r="D473" s="2" t="str">
        <f>IFERROR(__xludf.DUMMYFUNCTION("GOOGLETRANSLATE(C473, ""auto"", ""en"")"),"West Midlands urban area")</f>
        <v>West Midlands urban area</v>
      </c>
      <c r="E473" s="4" t="s">
        <v>957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4" t="s">
        <v>995</v>
      </c>
      <c r="B474" s="4" t="s">
        <v>993</v>
      </c>
      <c r="C474" s="4" t="s">
        <v>994</v>
      </c>
      <c r="D474" s="2" t="str">
        <f>IFERROR(__xludf.DUMMYFUNCTION("GOOGLETRANSLATE(C474, ""auto"", ""en"")"),"West Midlands urban area")</f>
        <v>West Midlands urban area</v>
      </c>
      <c r="E474" s="4" t="s">
        <v>957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4" t="s">
        <v>996</v>
      </c>
      <c r="B475" s="4" t="s">
        <v>993</v>
      </c>
      <c r="C475" s="4" t="s">
        <v>994</v>
      </c>
      <c r="D475" s="2" t="str">
        <f>IFERROR(__xludf.DUMMYFUNCTION("GOOGLETRANSLATE(C475, ""auto"", ""en"")"),"West Midlands urban area")</f>
        <v>West Midlands urban area</v>
      </c>
      <c r="E475" s="4" t="s">
        <v>957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4" t="s">
        <v>997</v>
      </c>
      <c r="B476" s="4" t="s">
        <v>993</v>
      </c>
      <c r="C476" s="4" t="s">
        <v>994</v>
      </c>
      <c r="D476" s="2" t="str">
        <f>IFERROR(__xludf.DUMMYFUNCTION("GOOGLETRANSLATE(C476, ""auto"", ""en"")"),"West Midlands urban area")</f>
        <v>West Midlands urban area</v>
      </c>
      <c r="E476" s="4" t="s">
        <v>957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4" t="s">
        <v>998</v>
      </c>
      <c r="B477" s="4" t="s">
        <v>993</v>
      </c>
      <c r="C477" s="4" t="s">
        <v>994</v>
      </c>
      <c r="D477" s="2" t="str">
        <f>IFERROR(__xludf.DUMMYFUNCTION("GOOGLETRANSLATE(C477, ""auto"", ""en"")"),"West Midlands urban area")</f>
        <v>West Midlands urban area</v>
      </c>
      <c r="E477" s="4" t="s">
        <v>957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4" t="s">
        <v>999</v>
      </c>
      <c r="B478" s="4" t="s">
        <v>993</v>
      </c>
      <c r="C478" s="4" t="s">
        <v>994</v>
      </c>
      <c r="D478" s="2" t="str">
        <f>IFERROR(__xludf.DUMMYFUNCTION("GOOGLETRANSLATE(C478, ""auto"", ""en"")"),"West Midlands urban area")</f>
        <v>West Midlands urban area</v>
      </c>
      <c r="E478" s="4" t="s">
        <v>957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4" t="s">
        <v>1000</v>
      </c>
      <c r="B479" s="4" t="s">
        <v>1001</v>
      </c>
      <c r="C479" s="2" t="s">
        <v>1002</v>
      </c>
      <c r="D479" s="2" t="str">
        <f>IFERROR(__xludf.DUMMYFUNCTION("GOOGLETRANSLATE(C479, ""auto"", ""en"")"),"Leeds")</f>
        <v>Leeds</v>
      </c>
      <c r="E479" s="4" t="s">
        <v>957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4" t="s">
        <v>1003</v>
      </c>
      <c r="B480" s="4" t="s">
        <v>1001</v>
      </c>
      <c r="C480" s="2" t="s">
        <v>1002</v>
      </c>
      <c r="D480" s="2" t="str">
        <f>IFERROR(__xludf.DUMMYFUNCTION("GOOGLETRANSLATE(C480, ""auto"", ""en"")"),"Leeds")</f>
        <v>Leeds</v>
      </c>
      <c r="E480" s="4" t="s">
        <v>957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4" t="s">
        <v>1004</v>
      </c>
      <c r="B481" s="4" t="s">
        <v>1005</v>
      </c>
      <c r="C481" s="2" t="s">
        <v>1006</v>
      </c>
      <c r="D481" s="2" t="str">
        <f>IFERROR(__xludf.DUMMYFUNCTION("GOOGLETRANSLATE(C481, ""auto"", ""en"")"),"Glasgow")</f>
        <v>Glasgow</v>
      </c>
      <c r="E481" s="4" t="s">
        <v>957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4" t="s">
        <v>1007</v>
      </c>
      <c r="B482" s="4" t="s">
        <v>1005</v>
      </c>
      <c r="C482" s="2" t="s">
        <v>1006</v>
      </c>
      <c r="D482" s="2" t="str">
        <f>IFERROR(__xludf.DUMMYFUNCTION("GOOGLETRANSLATE(C482, ""auto"", ""en"")"),"Glasgow")</f>
        <v>Glasgow</v>
      </c>
      <c r="E482" s="4" t="s">
        <v>957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4" t="s">
        <v>1008</v>
      </c>
      <c r="B483" s="4" t="s">
        <v>1005</v>
      </c>
      <c r="C483" s="2" t="s">
        <v>1006</v>
      </c>
      <c r="D483" s="2" t="str">
        <f>IFERROR(__xludf.DUMMYFUNCTION("GOOGLETRANSLATE(C483, ""auto"", ""en"")"),"Glasgow")</f>
        <v>Glasgow</v>
      </c>
      <c r="E483" s="4" t="s">
        <v>957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4" t="s">
        <v>1009</v>
      </c>
      <c r="B484" s="4" t="s">
        <v>1005</v>
      </c>
      <c r="C484" s="2" t="s">
        <v>1006</v>
      </c>
      <c r="D484" s="2" t="str">
        <f>IFERROR(__xludf.DUMMYFUNCTION("GOOGLETRANSLATE(C484, ""auto"", ""en"")"),"Glasgow")</f>
        <v>Glasgow</v>
      </c>
      <c r="E484" s="4" t="s">
        <v>957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4" t="s">
        <v>1010</v>
      </c>
      <c r="B485" s="4" t="s">
        <v>1005</v>
      </c>
      <c r="C485" s="2" t="s">
        <v>1006</v>
      </c>
      <c r="D485" s="2" t="str">
        <f>IFERROR(__xludf.DUMMYFUNCTION("GOOGLETRANSLATE(C485, ""auto"", ""en"")"),"Glasgow")</f>
        <v>Glasgow</v>
      </c>
      <c r="E485" s="4" t="s">
        <v>957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4" t="s">
        <v>1011</v>
      </c>
      <c r="B486" s="4" t="s">
        <v>1012</v>
      </c>
      <c r="C486" s="2" t="s">
        <v>1013</v>
      </c>
      <c r="D486" s="2" t="str">
        <f>IFERROR(__xludf.DUMMYFUNCTION("GOOGLETRANSLATE(C486, ""auto"", ""en"")"),"Bradford")</f>
        <v>Bradford</v>
      </c>
      <c r="E486" s="4" t="s">
        <v>957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4" t="s">
        <v>1014</v>
      </c>
      <c r="B487" s="4" t="s">
        <v>1015</v>
      </c>
      <c r="C487" s="2" t="s">
        <v>1016</v>
      </c>
      <c r="D487" s="2" t="str">
        <f>IFERROR(__xludf.DUMMYFUNCTION("GOOGLETRANSLATE(C487, ""auto"", ""en"")"),"Liverpool")</f>
        <v>Liverpool</v>
      </c>
      <c r="E487" s="4" t="s">
        <v>957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4" t="s">
        <v>1017</v>
      </c>
      <c r="B488" s="4" t="s">
        <v>1015</v>
      </c>
      <c r="C488" s="2" t="s">
        <v>1016</v>
      </c>
      <c r="D488" s="2" t="str">
        <f>IFERROR(__xludf.DUMMYFUNCTION("GOOGLETRANSLATE(C488, ""auto"", ""en"")"),"Liverpool")</f>
        <v>Liverpool</v>
      </c>
      <c r="E488" s="4" t="s">
        <v>957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4" t="s">
        <v>1018</v>
      </c>
      <c r="B489" s="4" t="s">
        <v>1015</v>
      </c>
      <c r="C489" s="2" t="s">
        <v>1016</v>
      </c>
      <c r="D489" s="2" t="str">
        <f>IFERROR(__xludf.DUMMYFUNCTION("GOOGLETRANSLATE(C489, ""auto"", ""en"")"),"Liverpool")</f>
        <v>Liverpool</v>
      </c>
      <c r="E489" s="4" t="s">
        <v>957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4" t="s">
        <v>1019</v>
      </c>
      <c r="B490" s="4" t="s">
        <v>1015</v>
      </c>
      <c r="C490" s="2" t="s">
        <v>1016</v>
      </c>
      <c r="D490" s="2" t="str">
        <f>IFERROR(__xludf.DUMMYFUNCTION("GOOGLETRANSLATE(C490, ""auto"", ""en"")"),"Liverpool")</f>
        <v>Liverpool</v>
      </c>
      <c r="E490" s="4" t="s">
        <v>957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4" t="s">
        <v>1020</v>
      </c>
      <c r="B491" s="4" t="s">
        <v>1021</v>
      </c>
      <c r="C491" s="4" t="s">
        <v>1022</v>
      </c>
      <c r="D491" s="2" t="str">
        <f>IFERROR(__xludf.DUMMYFUNCTION("GOOGLETRANSLATE(C491, ""auto"", ""en"")"),"Edinburgh")</f>
        <v>Edinburgh</v>
      </c>
      <c r="E491" s="4" t="s">
        <v>957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4" t="s">
        <v>1023</v>
      </c>
      <c r="B492" s="4" t="s">
        <v>1021</v>
      </c>
      <c r="C492" s="4" t="s">
        <v>1022</v>
      </c>
      <c r="D492" s="2" t="str">
        <f>IFERROR(__xludf.DUMMYFUNCTION("GOOGLETRANSLATE(C492, ""auto"", ""en"")"),"Edinburgh")</f>
        <v>Edinburgh</v>
      </c>
      <c r="E492" s="4" t="s">
        <v>957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4" t="s">
        <v>1024</v>
      </c>
      <c r="B493" s="4" t="s">
        <v>1021</v>
      </c>
      <c r="C493" s="4" t="s">
        <v>1022</v>
      </c>
      <c r="D493" s="2" t="str">
        <f>IFERROR(__xludf.DUMMYFUNCTION("GOOGLETRANSLATE(C493, ""auto"", ""en"")"),"Edinburgh")</f>
        <v>Edinburgh</v>
      </c>
      <c r="E493" s="4" t="s">
        <v>957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4" t="s">
        <v>1025</v>
      </c>
      <c r="B494" s="4" t="s">
        <v>1026</v>
      </c>
      <c r="C494" s="2" t="s">
        <v>1027</v>
      </c>
      <c r="D494" s="2" t="str">
        <f>IFERROR(__xludf.DUMMYFUNCTION("GOOGLETRANSLATE(C494, ""auto"", ""en"")"),"Manchester")</f>
        <v>Manchester</v>
      </c>
      <c r="E494" s="4" t="s">
        <v>957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4" t="s">
        <v>1028</v>
      </c>
      <c r="B495" s="4" t="s">
        <v>1026</v>
      </c>
      <c r="C495" s="2" t="s">
        <v>1027</v>
      </c>
      <c r="D495" s="2" t="str">
        <f>IFERROR(__xludf.DUMMYFUNCTION("GOOGLETRANSLATE(C495, ""auto"", ""en"")"),"Manchester")</f>
        <v>Manchester</v>
      </c>
      <c r="E495" s="4" t="s">
        <v>957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4" t="s">
        <v>1029</v>
      </c>
      <c r="B496" s="4" t="s">
        <v>1026</v>
      </c>
      <c r="C496" s="2" t="s">
        <v>1027</v>
      </c>
      <c r="D496" s="2" t="str">
        <f>IFERROR(__xludf.DUMMYFUNCTION("GOOGLETRANSLATE(C496, ""auto"", ""en"")"),"Manchester")</f>
        <v>Manchester</v>
      </c>
      <c r="E496" s="4" t="s">
        <v>957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4" t="s">
        <v>1030</v>
      </c>
      <c r="B497" s="4" t="s">
        <v>1026</v>
      </c>
      <c r="C497" s="2" t="s">
        <v>1027</v>
      </c>
      <c r="D497" s="2" t="str">
        <f>IFERROR(__xludf.DUMMYFUNCTION("GOOGLETRANSLATE(C497, ""auto"", ""en"")"),"Manchester")</f>
        <v>Manchester</v>
      </c>
      <c r="E497" s="4" t="s">
        <v>957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4" t="s">
        <v>1031</v>
      </c>
      <c r="B498" s="4" t="s">
        <v>1026</v>
      </c>
      <c r="C498" s="2" t="s">
        <v>1027</v>
      </c>
      <c r="D498" s="2" t="str">
        <f>IFERROR(__xludf.DUMMYFUNCTION("GOOGLETRANSLATE(C498, ""auto"", ""en"")"),"Manchester")</f>
        <v>Manchester</v>
      </c>
      <c r="E498" s="4" t="s">
        <v>957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4" t="s">
        <v>1032</v>
      </c>
      <c r="B499" s="4" t="s">
        <v>1026</v>
      </c>
      <c r="C499" s="2" t="s">
        <v>1027</v>
      </c>
      <c r="D499" s="2" t="str">
        <f>IFERROR(__xludf.DUMMYFUNCTION("GOOGLETRANSLATE(C499, ""auto"", ""en"")"),"Manchester")</f>
        <v>Manchester</v>
      </c>
      <c r="E499" s="4" t="s">
        <v>957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4" t="s">
        <v>1033</v>
      </c>
      <c r="B500" s="4" t="s">
        <v>1034</v>
      </c>
      <c r="C500" s="2" t="s">
        <v>1035</v>
      </c>
      <c r="D500" s="2" t="str">
        <f>IFERROR(__xludf.DUMMYFUNCTION("GOOGLETRANSLATE(C500, ""auto"", ""en"")"),"Cardiff")</f>
        <v>Cardiff</v>
      </c>
      <c r="E500" s="4" t="s">
        <v>957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4" t="s">
        <v>1036</v>
      </c>
      <c r="B501" s="4" t="s">
        <v>1034</v>
      </c>
      <c r="C501" s="2" t="s">
        <v>1035</v>
      </c>
      <c r="D501" s="2" t="str">
        <f>IFERROR(__xludf.DUMMYFUNCTION("GOOGLETRANSLATE(C501, ""auto"", ""en"")"),"Cardiff")</f>
        <v>Cardiff</v>
      </c>
      <c r="E501" s="4" t="s">
        <v>957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4" t="s">
        <v>1037</v>
      </c>
      <c r="B502" s="4" t="s">
        <v>1034</v>
      </c>
      <c r="C502" s="2" t="s">
        <v>1035</v>
      </c>
      <c r="D502" s="2" t="str">
        <f>IFERROR(__xludf.DUMMYFUNCTION("GOOGLETRANSLATE(C502, ""auto"", ""en"")"),"Cardiff")</f>
        <v>Cardiff</v>
      </c>
      <c r="E502" s="4" t="s">
        <v>957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4" t="s">
        <v>1038</v>
      </c>
      <c r="B503" s="4" t="s">
        <v>1039</v>
      </c>
      <c r="C503" s="2" t="s">
        <v>1040</v>
      </c>
      <c r="D503" s="2" t="str">
        <f>IFERROR(__xludf.DUMMYFUNCTION("GOOGLETRANSLATE(C503, ""auto"", ""en"")"),"Sheffield")</f>
        <v>Sheffield</v>
      </c>
      <c r="E503" s="4" t="s">
        <v>957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4" t="s">
        <v>1041</v>
      </c>
      <c r="B504" s="4" t="s">
        <v>1042</v>
      </c>
      <c r="C504" s="2" t="s">
        <v>1043</v>
      </c>
      <c r="D504" s="2" t="str">
        <f>IFERROR(__xludf.DUMMYFUNCTION("GOOGLETRANSLATE(C504, ""auto"", ""en"")"),"Bristol")</f>
        <v>Bristol</v>
      </c>
      <c r="E504" s="4" t="s">
        <v>957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4" t="s">
        <v>1044</v>
      </c>
      <c r="B505" s="4" t="s">
        <v>1042</v>
      </c>
      <c r="C505" s="2" t="s">
        <v>1043</v>
      </c>
      <c r="D505" s="2" t="str">
        <f>IFERROR(__xludf.DUMMYFUNCTION("GOOGLETRANSLATE(C505, ""auto"", ""en"")"),"Bristol")</f>
        <v>Bristol</v>
      </c>
      <c r="E505" s="4" t="s">
        <v>957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4" t="s">
        <v>1045</v>
      </c>
      <c r="B506" s="4" t="s">
        <v>1046</v>
      </c>
      <c r="C506" s="2" t="s">
        <v>1047</v>
      </c>
      <c r="D506" s="2" t="str">
        <f>IFERROR(__xludf.DUMMYFUNCTION("GOOGLETRANSLATE(C506, ""auto"", ""en"")"),"Belfast")</f>
        <v>Belfast</v>
      </c>
      <c r="E506" s="4" t="s">
        <v>957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4" t="s">
        <v>1048</v>
      </c>
      <c r="B507" s="4" t="s">
        <v>1046</v>
      </c>
      <c r="C507" s="2" t="s">
        <v>1047</v>
      </c>
      <c r="D507" s="2" t="str">
        <f>IFERROR(__xludf.DUMMYFUNCTION("GOOGLETRANSLATE(C507, ""auto"", ""en"")"),"Belfast")</f>
        <v>Belfast</v>
      </c>
      <c r="E507" s="4" t="s">
        <v>957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4" t="s">
        <v>1049</v>
      </c>
      <c r="B508" s="4" t="s">
        <v>1050</v>
      </c>
      <c r="C508" s="4" t="s">
        <v>1051</v>
      </c>
      <c r="D508" s="2" t="str">
        <f>IFERROR(__xludf.DUMMYFUNCTION("GOOGLETRANSLATE(C508, ""auto"", ""en"")"),"Newcastle upon Tyne")</f>
        <v>Newcastle upon Tyne</v>
      </c>
      <c r="E508" s="4" t="s">
        <v>957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4" t="s">
        <v>1052</v>
      </c>
      <c r="B509" s="4" t="s">
        <v>1050</v>
      </c>
      <c r="C509" s="4" t="s">
        <v>1051</v>
      </c>
      <c r="D509" s="2" t="str">
        <f>IFERROR(__xludf.DUMMYFUNCTION("GOOGLETRANSLATE(C509, ""auto"", ""en"")"),"Newcastle upon Tyne")</f>
        <v>Newcastle upon Tyne</v>
      </c>
      <c r="E509" s="4" t="s">
        <v>957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4" t="s">
        <v>1053</v>
      </c>
      <c r="B510" s="6" t="s">
        <v>1054</v>
      </c>
      <c r="C510" s="2" t="s">
        <v>1055</v>
      </c>
      <c r="D510" s="2" t="str">
        <f>IFERROR(__xludf.DUMMYFUNCTION("GOOGLETRANSLATE(C510, ""auto"", ""en"")"),"Nottingham ")</f>
        <v>Nottingham </v>
      </c>
      <c r="E510" s="4" t="s">
        <v>957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4" t="s">
        <v>1056</v>
      </c>
      <c r="B511" s="4" t="s">
        <v>1057</v>
      </c>
      <c r="C511" s="2" t="s">
        <v>1058</v>
      </c>
      <c r="D511" s="2" t="str">
        <f>IFERROR(__xludf.DUMMYFUNCTION("GOOGLETRANSLATE(C511, ""auto"", ""en"")"),"Leicester")</f>
        <v>Leicester</v>
      </c>
      <c r="E511" s="4" t="s">
        <v>957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4" t="s">
        <v>1059</v>
      </c>
      <c r="B512" s="4" t="s">
        <v>1057</v>
      </c>
      <c r="C512" s="2" t="s">
        <v>1058</v>
      </c>
      <c r="D512" s="2" t="str">
        <f>IFERROR(__xludf.DUMMYFUNCTION("GOOGLETRANSLATE(C512, ""auto"", ""en"")"),"Leicester")</f>
        <v>Leicester</v>
      </c>
      <c r="E512" s="4" t="s">
        <v>957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4" t="s">
        <v>1060</v>
      </c>
      <c r="B513" s="4" t="s">
        <v>1057</v>
      </c>
      <c r="C513" s="2" t="s">
        <v>1058</v>
      </c>
      <c r="D513" s="2" t="str">
        <f>IFERROR(__xludf.DUMMYFUNCTION("GOOGLETRANSLATE(C513, ""auto"", ""en"")"),"Leicester")</f>
        <v>Leicester</v>
      </c>
      <c r="E513" s="4" t="s">
        <v>957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4" t="s">
        <v>1061</v>
      </c>
      <c r="B514" s="4" t="s">
        <v>1062</v>
      </c>
      <c r="C514" s="2" t="s">
        <v>1063</v>
      </c>
      <c r="D514" s="2" t="str">
        <f>IFERROR(__xludf.DUMMYFUNCTION("GOOGLETRANSLATE(C514, ""auto"", ""en"")"),"Aberdeen")</f>
        <v>Aberdeen</v>
      </c>
      <c r="E514" s="4" t="s">
        <v>957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4" t="s">
        <v>1064</v>
      </c>
      <c r="B515" s="4" t="s">
        <v>1065</v>
      </c>
      <c r="C515" s="2" t="s">
        <v>1066</v>
      </c>
      <c r="D515" s="2" t="str">
        <f>IFERROR(__xludf.DUMMYFUNCTION("GOOGLETRANSLATE(C515, ""auto"", ""en"")"),"Exeter")</f>
        <v>Exeter</v>
      </c>
      <c r="E515" s="4" t="s">
        <v>957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4" t="s">
        <v>1067</v>
      </c>
      <c r="B516" s="4" t="s">
        <v>1068</v>
      </c>
      <c r="C516" s="4" t="s">
        <v>1069</v>
      </c>
      <c r="D516" s="2" t="str">
        <f>IFERROR(__xludf.DUMMYFUNCTION("GOOGLETRANSLATE(C516, ""auto"", ""en"")"),"Portsmouth")</f>
        <v>Portsmouth</v>
      </c>
      <c r="E516" s="4" t="s">
        <v>957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4" t="s">
        <v>1070</v>
      </c>
      <c r="B517" s="4" t="s">
        <v>1068</v>
      </c>
      <c r="C517" s="4" t="s">
        <v>1069</v>
      </c>
      <c r="D517" s="2" t="str">
        <f>IFERROR(__xludf.DUMMYFUNCTION("GOOGLETRANSLATE(C517, ""auto"", ""en"")"),"Portsmouth")</f>
        <v>Portsmouth</v>
      </c>
      <c r="E517" s="4" t="s">
        <v>957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4" t="s">
        <v>1071</v>
      </c>
      <c r="B518" s="4" t="s">
        <v>1072</v>
      </c>
      <c r="C518" s="2" t="s">
        <v>1073</v>
      </c>
      <c r="D518" s="2" t="str">
        <f>IFERROR(__xludf.DUMMYFUNCTION("GOOGLETRANSLATE(C518, ""auto"", ""en"")"),"Coventry")</f>
        <v>Coventry</v>
      </c>
      <c r="E518" s="4" t="s">
        <v>957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4" t="s">
        <v>1074</v>
      </c>
      <c r="B519" s="4" t="s">
        <v>1072</v>
      </c>
      <c r="C519" s="2" t="s">
        <v>1073</v>
      </c>
      <c r="D519" s="2" t="str">
        <f>IFERROR(__xludf.DUMMYFUNCTION("GOOGLETRANSLATE(C519, ""auto"", ""en"")"),"Coventry")</f>
        <v>Coventry</v>
      </c>
      <c r="E519" s="4" t="s">
        <v>957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4" t="s">
        <v>1075</v>
      </c>
      <c r="B520" s="4" t="s">
        <v>1076</v>
      </c>
      <c r="C520" s="4" t="s">
        <v>1077</v>
      </c>
      <c r="D520" s="2" t="str">
        <f>IFERROR(__xludf.DUMMYFUNCTION("GOOGLETRANSLATE(C520, ""auto"", ""en"")"),"Kingston upon Hull")</f>
        <v>Kingston upon Hull</v>
      </c>
      <c r="E520" s="4" t="s">
        <v>957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4" t="s">
        <v>1078</v>
      </c>
      <c r="B521" s="4" t="s">
        <v>1076</v>
      </c>
      <c r="C521" s="4" t="s">
        <v>1077</v>
      </c>
      <c r="D521" s="2" t="str">
        <f>IFERROR(__xludf.DUMMYFUNCTION("GOOGLETRANSLATE(C521, ""auto"", ""en"")"),"Kingston upon Hull")</f>
        <v>Kingston upon Hull</v>
      </c>
      <c r="E521" s="4" t="s">
        <v>957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4" t="s">
        <v>1079</v>
      </c>
      <c r="B522" s="4" t="s">
        <v>1080</v>
      </c>
      <c r="C522" s="2" t="s">
        <v>1081</v>
      </c>
      <c r="D522" s="2" t="str">
        <f>IFERROR(__xludf.DUMMYFUNCTION("GOOGLETRANSLATE(C522, ""auto"", ""en"")"),"Stoke-on-Trent")</f>
        <v>Stoke-on-Trent</v>
      </c>
      <c r="E522" s="4" t="s">
        <v>957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4" t="s">
        <v>1082</v>
      </c>
      <c r="B523" s="4" t="s">
        <v>1080</v>
      </c>
      <c r="C523" s="2" t="s">
        <v>1081</v>
      </c>
      <c r="D523" s="2" t="str">
        <f>IFERROR(__xludf.DUMMYFUNCTION("GOOGLETRANSLATE(C523, ""auto"", ""en"")"),"Stoke-on-Trent")</f>
        <v>Stoke-on-Trent</v>
      </c>
      <c r="E523" s="4" t="s">
        <v>957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4" t="s">
        <v>1083</v>
      </c>
      <c r="B524" s="4" t="s">
        <v>1084</v>
      </c>
      <c r="C524" s="2" t="s">
        <v>1085</v>
      </c>
      <c r="D524" s="2" t="str">
        <f>IFERROR(__xludf.DUMMYFUNCTION("GOOGLETRANSLATE(C524, ""auto"", ""en"")"),"Kirklees")</f>
        <v>Kirklees</v>
      </c>
      <c r="E524" s="4" t="s">
        <v>957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4" t="s">
        <v>1086</v>
      </c>
      <c r="B525" s="4" t="s">
        <v>1087</v>
      </c>
      <c r="C525" s="2" t="s">
        <v>1088</v>
      </c>
      <c r="D525" s="2" t="str">
        <f>IFERROR(__xludf.DUMMYFUNCTION("GOOGLETRANSLATE(C525, ""auto"", ""en"")"),"Doncaster")</f>
        <v>Doncaster</v>
      </c>
      <c r="E525" s="4" t="s">
        <v>957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4" t="s">
        <v>1089</v>
      </c>
      <c r="B526" s="4" t="s">
        <v>1090</v>
      </c>
      <c r="C526" s="4" t="s">
        <v>1091</v>
      </c>
      <c r="D526" s="2" t="str">
        <f>IFERROR(__xludf.DUMMYFUNCTION("GOOGLETRANSLATE(C526, ""auto"", ""en"")"),"Sunderland")</f>
        <v>Sunderland</v>
      </c>
      <c r="E526" s="4" t="s">
        <v>957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4" t="s">
        <v>1092</v>
      </c>
      <c r="B527" s="4" t="s">
        <v>1093</v>
      </c>
      <c r="C527" s="2" t="s">
        <v>1094</v>
      </c>
      <c r="D527" s="2" t="str">
        <f>IFERROR(__xludf.DUMMYFUNCTION("GOOGLETRANSLATE(C527, ""auto"", ""en"")"),"Brighton and Hove")</f>
        <v>Brighton and Hove</v>
      </c>
      <c r="E527" s="4" t="s">
        <v>957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4" t="s">
        <v>1095</v>
      </c>
      <c r="B528" s="4" t="s">
        <v>1096</v>
      </c>
      <c r="C528" s="2" t="s">
        <v>1097</v>
      </c>
      <c r="D528" s="2" t="str">
        <f>IFERROR(__xludf.DUMMYFUNCTION("GOOGLETRANSLATE(C528, ""auto"", ""en"")"),"Swansea")</f>
        <v>Swansea</v>
      </c>
      <c r="E528" s="4" t="s">
        <v>957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4" t="s">
        <v>1098</v>
      </c>
      <c r="B529" s="4" t="s">
        <v>1096</v>
      </c>
      <c r="C529" s="2" t="s">
        <v>1097</v>
      </c>
      <c r="D529" s="2" t="str">
        <f>IFERROR(__xludf.DUMMYFUNCTION("GOOGLETRANSLATE(C529, ""auto"", ""en"")"),"Swansea")</f>
        <v>Swansea</v>
      </c>
      <c r="E529" s="4" t="s">
        <v>957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4" t="s">
        <v>1099</v>
      </c>
      <c r="B530" s="4" t="s">
        <v>1100</v>
      </c>
      <c r="C530" s="2" t="s">
        <v>1101</v>
      </c>
      <c r="D530" s="2" t="str">
        <f>IFERROR(__xludf.DUMMYFUNCTION("GOOGLETRANSLATE(C530, ""auto"", ""en"")"),"Derby")</f>
        <v>Derby</v>
      </c>
      <c r="E530" s="4" t="s">
        <v>957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4" t="s">
        <v>1102</v>
      </c>
      <c r="B531" s="4" t="s">
        <v>1103</v>
      </c>
      <c r="C531" s="4" t="s">
        <v>1104</v>
      </c>
      <c r="D531" s="2" t="str">
        <f>IFERROR(__xludf.DUMMYFUNCTION("GOOGLETRANSLATE(C531, ""auto"", ""en"")"),"Southampton")</f>
        <v>Southampton</v>
      </c>
      <c r="E531" s="4" t="s">
        <v>957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4" t="s">
        <v>1105</v>
      </c>
      <c r="B532" s="4" t="s">
        <v>1106</v>
      </c>
      <c r="C532" s="4" t="s">
        <v>1107</v>
      </c>
      <c r="D532" s="2" t="str">
        <f>IFERROR(__xludf.DUMMYFUNCTION("GOOGLETRANSLATE(C532, ""auto"", ""en"")"),"Bournemouth")</f>
        <v>Bournemouth</v>
      </c>
      <c r="E532" s="4" t="s">
        <v>957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4" t="s">
        <v>1108</v>
      </c>
      <c r="B533" s="4" t="s">
        <v>1109</v>
      </c>
      <c r="C533" s="4" t="s">
        <v>1110</v>
      </c>
      <c r="D533" s="2" t="str">
        <f>IFERROR(__xludf.DUMMYFUNCTION("GOOGLETRANSLATE(C533, ""auto"", ""en"")"),"Blackburn - Blackpool - Preston")</f>
        <v>Blackburn - Blackpool - Preston</v>
      </c>
      <c r="E533" s="4" t="s">
        <v>957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4" t="s">
        <v>1111</v>
      </c>
      <c r="B534" s="4" t="s">
        <v>1109</v>
      </c>
      <c r="C534" s="4" t="s">
        <v>1110</v>
      </c>
      <c r="D534" s="2" t="str">
        <f>IFERROR(__xludf.DUMMYFUNCTION("GOOGLETRANSLATE(C534, ""auto"", ""en"")"),"Blackburn - Blackpool - Preston")</f>
        <v>Blackburn - Blackpool - Preston</v>
      </c>
      <c r="E534" s="4" t="s">
        <v>957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4" t="s">
        <v>1112</v>
      </c>
      <c r="B535" s="4" t="s">
        <v>1109</v>
      </c>
      <c r="C535" s="4" t="s">
        <v>1110</v>
      </c>
      <c r="D535" s="2" t="str">
        <f>IFERROR(__xludf.DUMMYFUNCTION("GOOGLETRANSLATE(C535, ""auto"", ""en"")"),"Blackburn - Blackpool - Preston")</f>
        <v>Blackburn - Blackpool - Preston</v>
      </c>
      <c r="E535" s="4" t="s">
        <v>957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4" t="s">
        <v>1113</v>
      </c>
      <c r="B536" s="4" t="s">
        <v>1114</v>
      </c>
      <c r="C536" s="4" t="s">
        <v>1115</v>
      </c>
      <c r="D536" s="2" t="str">
        <f>IFERROR(__xludf.DUMMYFUNCTION("GOOGLETRANSLATE(C536, ""auto"", ""en"")"),"Middlesbrough")</f>
        <v>Middlesbrough</v>
      </c>
      <c r="E536" s="4" t="s">
        <v>957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4" t="s">
        <v>1116</v>
      </c>
      <c r="B537" s="4" t="s">
        <v>1114</v>
      </c>
      <c r="C537" s="4" t="s">
        <v>1115</v>
      </c>
      <c r="D537" s="2" t="str">
        <f>IFERROR(__xludf.DUMMYFUNCTION("GOOGLETRANSLATE(C537, ""auto"", ""en"")"),"Middlesbrough")</f>
        <v>Middlesbrough</v>
      </c>
      <c r="E537" s="4" t="s">
        <v>957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4" t="s">
        <v>1117</v>
      </c>
      <c r="B538" s="4" t="s">
        <v>1118</v>
      </c>
      <c r="C538" s="2" t="s">
        <v>1119</v>
      </c>
      <c r="D538" s="2" t="str">
        <f>IFERROR(__xludf.DUMMYFUNCTION("GOOGLETRANSLATE(C538, ""auto"", ""en"")"),"Ipswich")</f>
        <v>Ipswich</v>
      </c>
      <c r="E538" s="4" t="s">
        <v>957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4" t="s">
        <v>1120</v>
      </c>
      <c r="B539" s="4" t="s">
        <v>1121</v>
      </c>
      <c r="C539" s="2" t="s">
        <v>1122</v>
      </c>
      <c r="D539" s="2" t="str">
        <f>IFERROR(__xludf.DUMMYFUNCTION("GOOGLETRANSLATE(C539, ""auto"", ""en"")"),"Norwich")</f>
        <v>Norwich</v>
      </c>
      <c r="E539" s="4" t="s">
        <v>957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4" t="s">
        <v>1123</v>
      </c>
      <c r="B540" s="4" t="s">
        <v>1124</v>
      </c>
      <c r="C540" s="2" t="s">
        <v>1125</v>
      </c>
      <c r="D540" s="2" t="str">
        <f>IFERROR(__xludf.DUMMYFUNCTION("GOOGLETRANSLATE(C540, ""auto"", ""en"")"),"Cheshire West and Chester")</f>
        <v>Cheshire West and Chester</v>
      </c>
      <c r="E540" s="4" t="s">
        <v>957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4" t="s">
        <v>1126</v>
      </c>
      <c r="B541" s="4" t="s">
        <v>1124</v>
      </c>
      <c r="C541" s="2" t="s">
        <v>1125</v>
      </c>
      <c r="D541" s="2" t="str">
        <f>IFERROR(__xludf.DUMMYFUNCTION("GOOGLETRANSLATE(C541, ""auto"", ""en"")"),"Cheshire West and Chester")</f>
        <v>Cheshire West and Chester</v>
      </c>
      <c r="E541" s="4" t="s">
        <v>957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2"/>
      <c r="B542" s="2"/>
      <c r="C542" s="2"/>
      <c r="D542" s="2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2"/>
      <c r="B543" s="2"/>
      <c r="C543" s="2"/>
      <c r="D543" s="2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2"/>
      <c r="B544" s="2"/>
      <c r="C544" s="2"/>
      <c r="D544" s="2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2"/>
      <c r="B545" s="2"/>
      <c r="C545" s="2"/>
      <c r="D545" s="2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2"/>
      <c r="B546" s="2"/>
      <c r="C546" s="2"/>
      <c r="D546" s="2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2"/>
      <c r="B547" s="2"/>
      <c r="C547" s="2"/>
      <c r="D547" s="2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2"/>
      <c r="B548" s="2"/>
      <c r="C548" s="2"/>
      <c r="D548" s="2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2"/>
      <c r="B549" s="2"/>
      <c r="C549" s="2"/>
      <c r="D549" s="2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2"/>
      <c r="B550" s="2"/>
      <c r="C550" s="2"/>
      <c r="D550" s="2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2"/>
      <c r="B551" s="2"/>
      <c r="C551" s="2"/>
      <c r="D551" s="2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2"/>
      <c r="B552" s="2"/>
      <c r="C552" s="2"/>
      <c r="D552" s="2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2"/>
      <c r="B553" s="2"/>
      <c r="C553" s="2"/>
      <c r="D553" s="2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2"/>
      <c r="B554" s="2"/>
      <c r="C554" s="2"/>
      <c r="D554" s="2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2"/>
      <c r="B555" s="2"/>
      <c r="C555" s="2"/>
      <c r="D555" s="2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2"/>
      <c r="B556" s="2"/>
      <c r="C556" s="2"/>
      <c r="D556" s="2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2"/>
      <c r="B557" s="2"/>
      <c r="C557" s="2"/>
      <c r="D557" s="2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2"/>
      <c r="B558" s="2"/>
      <c r="C558" s="2"/>
      <c r="D558" s="2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2"/>
      <c r="B559" s="2"/>
      <c r="C559" s="2"/>
      <c r="D559" s="2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2"/>
      <c r="B560" s="2"/>
      <c r="C560" s="2"/>
      <c r="D560" s="2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2"/>
      <c r="B561" s="2"/>
      <c r="C561" s="2"/>
      <c r="D561" s="2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2"/>
      <c r="B562" s="2"/>
      <c r="C562" s="2"/>
      <c r="D562" s="2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2"/>
      <c r="B563" s="2"/>
      <c r="C563" s="2"/>
      <c r="D563" s="2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2"/>
      <c r="B564" s="2"/>
      <c r="C564" s="2"/>
      <c r="D564" s="2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2"/>
      <c r="B565" s="2"/>
      <c r="C565" s="2"/>
      <c r="D565" s="2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2"/>
      <c r="B566" s="2"/>
      <c r="C566" s="2"/>
      <c r="D566" s="2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2"/>
      <c r="B567" s="2"/>
      <c r="C567" s="2"/>
      <c r="D567" s="2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2"/>
      <c r="B568" s="2"/>
      <c r="C568" s="2"/>
      <c r="D568" s="2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2"/>
      <c r="B569" s="2"/>
      <c r="C569" s="2"/>
      <c r="D569" s="2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2"/>
      <c r="B570" s="2"/>
      <c r="C570" s="2"/>
      <c r="D570" s="2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2"/>
      <c r="B571" s="2"/>
      <c r="C571" s="2"/>
      <c r="D571" s="2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2"/>
      <c r="B572" s="2"/>
      <c r="C572" s="2"/>
      <c r="D572" s="2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2"/>
      <c r="B573" s="2"/>
      <c r="C573" s="2"/>
      <c r="D573" s="2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2"/>
      <c r="B574" s="2"/>
      <c r="C574" s="2"/>
      <c r="D574" s="2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2"/>
      <c r="B575" s="2"/>
      <c r="C575" s="2"/>
      <c r="D575" s="2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2"/>
      <c r="B576" s="2"/>
      <c r="C576" s="2"/>
      <c r="D576" s="2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2"/>
      <c r="B577" s="2"/>
      <c r="C577" s="2"/>
      <c r="D577" s="2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2"/>
      <c r="B578" s="2"/>
      <c r="C578" s="2"/>
      <c r="D578" s="2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2"/>
      <c r="B579" s="2"/>
      <c r="C579" s="2"/>
      <c r="D579" s="2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2"/>
      <c r="B580" s="2"/>
      <c r="C580" s="2"/>
      <c r="D580" s="2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2"/>
      <c r="B581" s="2"/>
      <c r="C581" s="2"/>
      <c r="D581" s="2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2"/>
      <c r="B582" s="2"/>
      <c r="C582" s="2"/>
      <c r="D582" s="2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2"/>
      <c r="B583" s="2"/>
      <c r="C583" s="2"/>
      <c r="D583" s="2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2"/>
      <c r="B584" s="2"/>
      <c r="C584" s="2"/>
      <c r="D584" s="2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2"/>
      <c r="B585" s="2"/>
      <c r="C585" s="2"/>
      <c r="D585" s="2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2"/>
      <c r="B586" s="2"/>
      <c r="C586" s="2"/>
      <c r="D586" s="2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2"/>
      <c r="B587" s="2"/>
      <c r="C587" s="2"/>
      <c r="D587" s="2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2"/>
      <c r="B588" s="2"/>
      <c r="C588" s="2"/>
      <c r="D588" s="2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2"/>
      <c r="B589" s="2"/>
      <c r="C589" s="2"/>
      <c r="D589" s="2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2"/>
      <c r="B590" s="2"/>
      <c r="C590" s="2"/>
      <c r="D590" s="2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2"/>
      <c r="B591" s="2"/>
      <c r="C591" s="2"/>
      <c r="D591" s="2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2"/>
      <c r="B592" s="2"/>
      <c r="C592" s="2"/>
      <c r="D592" s="2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2"/>
      <c r="B593" s="2"/>
      <c r="C593" s="2"/>
      <c r="D593" s="2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2"/>
      <c r="B594" s="2"/>
      <c r="C594" s="2"/>
      <c r="D594" s="2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2"/>
      <c r="B595" s="2"/>
      <c r="C595" s="2"/>
      <c r="D595" s="2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2"/>
      <c r="B596" s="2"/>
      <c r="C596" s="2"/>
      <c r="D596" s="2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2"/>
      <c r="B597" s="2"/>
      <c r="C597" s="2"/>
      <c r="D597" s="2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2"/>
      <c r="B598" s="2"/>
      <c r="C598" s="2"/>
      <c r="D598" s="2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2"/>
      <c r="B599" s="2"/>
      <c r="C599" s="2"/>
      <c r="D599" s="2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2"/>
      <c r="B600" s="2"/>
      <c r="C600" s="2"/>
      <c r="D600" s="2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2"/>
      <c r="B601" s="2"/>
      <c r="C601" s="2"/>
      <c r="D601" s="2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2"/>
      <c r="B602" s="2"/>
      <c r="C602" s="2"/>
      <c r="D602" s="2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2"/>
      <c r="B603" s="2"/>
      <c r="C603" s="2"/>
      <c r="D603" s="2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2"/>
      <c r="B604" s="2"/>
      <c r="C604" s="2"/>
      <c r="D604" s="2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2"/>
      <c r="B605" s="2"/>
      <c r="C605" s="2"/>
      <c r="D605" s="2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2"/>
      <c r="B606" s="2"/>
      <c r="C606" s="2"/>
      <c r="D606" s="2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2"/>
      <c r="B607" s="2"/>
      <c r="C607" s="2"/>
      <c r="D607" s="2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2"/>
      <c r="B608" s="2"/>
      <c r="C608" s="2"/>
      <c r="D608" s="2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2"/>
      <c r="B609" s="2"/>
      <c r="C609" s="2"/>
      <c r="D609" s="2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2"/>
      <c r="B610" s="2"/>
      <c r="C610" s="2"/>
      <c r="D610" s="2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2"/>
      <c r="B611" s="2"/>
      <c r="C611" s="2"/>
      <c r="D611" s="2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2"/>
      <c r="B612" s="2"/>
      <c r="C612" s="2"/>
      <c r="D612" s="2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2"/>
      <c r="B613" s="2"/>
      <c r="C613" s="2"/>
      <c r="D613" s="2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2"/>
      <c r="B614" s="2"/>
      <c r="C614" s="2"/>
      <c r="D614" s="2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2"/>
      <c r="B615" s="2"/>
      <c r="C615" s="2"/>
      <c r="D615" s="2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2"/>
      <c r="B616" s="2"/>
      <c r="C616" s="2"/>
      <c r="D616" s="2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2"/>
      <c r="B617" s="2"/>
      <c r="C617" s="2"/>
      <c r="D617" s="2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2"/>
      <c r="B618" s="2"/>
      <c r="C618" s="2"/>
      <c r="D618" s="2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2"/>
      <c r="B619" s="2"/>
      <c r="C619" s="2"/>
      <c r="D619" s="2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2"/>
      <c r="B620" s="2"/>
      <c r="C620" s="2"/>
      <c r="D620" s="2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2"/>
      <c r="B621" s="2"/>
      <c r="C621" s="2"/>
      <c r="D621" s="2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2"/>
      <c r="B622" s="2"/>
      <c r="C622" s="2"/>
      <c r="D622" s="2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2"/>
      <c r="B623" s="2"/>
      <c r="C623" s="2"/>
      <c r="D623" s="2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2"/>
      <c r="B624" s="2"/>
      <c r="C624" s="2"/>
      <c r="D624" s="2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2"/>
      <c r="B625" s="2"/>
      <c r="C625" s="2"/>
      <c r="D625" s="2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2"/>
      <c r="B626" s="2"/>
      <c r="C626" s="2"/>
      <c r="D626" s="2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2"/>
      <c r="B627" s="2"/>
      <c r="C627" s="2"/>
      <c r="D627" s="2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2"/>
      <c r="B628" s="2"/>
      <c r="C628" s="2"/>
      <c r="D628" s="2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2"/>
      <c r="B629" s="2"/>
      <c r="C629" s="2"/>
      <c r="D629" s="2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2"/>
      <c r="B630" s="2"/>
      <c r="C630" s="2"/>
      <c r="D630" s="2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2"/>
      <c r="B631" s="2"/>
      <c r="C631" s="2"/>
      <c r="D631" s="2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2"/>
      <c r="B632" s="2"/>
      <c r="C632" s="2"/>
      <c r="D632" s="2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2"/>
      <c r="B633" s="2"/>
      <c r="C633" s="2"/>
      <c r="D633" s="2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2"/>
      <c r="B634" s="2"/>
      <c r="C634" s="2"/>
      <c r="D634" s="2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2"/>
      <c r="B635" s="2"/>
      <c r="C635" s="2"/>
      <c r="D635" s="2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2"/>
      <c r="B636" s="2"/>
      <c r="C636" s="2"/>
      <c r="D636" s="2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2"/>
      <c r="B637" s="2"/>
      <c r="C637" s="2"/>
      <c r="D637" s="2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2"/>
      <c r="B638" s="2"/>
      <c r="C638" s="2"/>
      <c r="D638" s="2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2"/>
      <c r="B639" s="2"/>
      <c r="C639" s="2"/>
      <c r="D639" s="2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2"/>
      <c r="B640" s="2"/>
      <c r="C640" s="2"/>
      <c r="D640" s="2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2"/>
      <c r="B641" s="2"/>
      <c r="C641" s="2"/>
      <c r="D641" s="2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2"/>
      <c r="B642" s="2"/>
      <c r="C642" s="2"/>
      <c r="D642" s="2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2"/>
      <c r="B643" s="2"/>
      <c r="C643" s="2"/>
      <c r="D643" s="2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2"/>
      <c r="B644" s="2"/>
      <c r="C644" s="2"/>
      <c r="D644" s="2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2"/>
      <c r="B645" s="2"/>
      <c r="C645" s="2"/>
      <c r="D645" s="2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2"/>
      <c r="B646" s="2"/>
      <c r="C646" s="2"/>
      <c r="D646" s="2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2"/>
      <c r="B647" s="2"/>
      <c r="C647" s="2"/>
      <c r="D647" s="2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2"/>
      <c r="B648" s="2"/>
      <c r="C648" s="2"/>
      <c r="D648" s="2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2"/>
      <c r="B649" s="2"/>
      <c r="C649" s="2"/>
      <c r="D649" s="2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2"/>
      <c r="B650" s="2"/>
      <c r="C650" s="2"/>
      <c r="D650" s="2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2"/>
      <c r="B651" s="2"/>
      <c r="C651" s="2"/>
      <c r="D651" s="2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2"/>
      <c r="B652" s="2"/>
      <c r="C652" s="2"/>
      <c r="D652" s="2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2"/>
      <c r="B653" s="2"/>
      <c r="C653" s="2"/>
      <c r="D653" s="2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2"/>
      <c r="B654" s="2"/>
      <c r="C654" s="2"/>
      <c r="D654" s="2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2"/>
      <c r="B655" s="2"/>
      <c r="C655" s="2"/>
      <c r="D655" s="2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2"/>
      <c r="B656" s="2"/>
      <c r="C656" s="2"/>
      <c r="D656" s="2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2"/>
      <c r="B657" s="2"/>
      <c r="C657" s="2"/>
      <c r="D657" s="2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2"/>
      <c r="B658" s="2"/>
      <c r="C658" s="2"/>
      <c r="D658" s="2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2"/>
      <c r="B659" s="2"/>
      <c r="C659" s="2"/>
      <c r="D659" s="2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2"/>
      <c r="B660" s="2"/>
      <c r="C660" s="2"/>
      <c r="D660" s="2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2"/>
      <c r="B661" s="2"/>
      <c r="C661" s="2"/>
      <c r="D661" s="2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2"/>
      <c r="B662" s="2"/>
      <c r="C662" s="2"/>
      <c r="D662" s="2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2"/>
      <c r="B663" s="2"/>
      <c r="C663" s="2"/>
      <c r="D663" s="2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2"/>
      <c r="B664" s="2"/>
      <c r="C664" s="2"/>
      <c r="D664" s="2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2"/>
      <c r="B665" s="2"/>
      <c r="C665" s="2"/>
      <c r="D665" s="2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2"/>
      <c r="B666" s="2"/>
      <c r="C666" s="2"/>
      <c r="D666" s="2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2"/>
      <c r="B667" s="2"/>
      <c r="C667" s="2"/>
      <c r="D667" s="2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2"/>
      <c r="B668" s="2"/>
      <c r="C668" s="2"/>
      <c r="D668" s="2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2"/>
      <c r="B669" s="2"/>
      <c r="C669" s="2"/>
      <c r="D669" s="2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2"/>
      <c r="B670" s="2"/>
      <c r="C670" s="2"/>
      <c r="D670" s="2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2"/>
      <c r="B671" s="2"/>
      <c r="C671" s="2"/>
      <c r="D671" s="2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2"/>
      <c r="B672" s="2"/>
      <c r="C672" s="2"/>
      <c r="D672" s="2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2"/>
      <c r="B673" s="2"/>
      <c r="C673" s="2"/>
      <c r="D673" s="2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2"/>
      <c r="B674" s="2"/>
      <c r="C674" s="2"/>
      <c r="D674" s="2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2"/>
      <c r="B675" s="2"/>
      <c r="C675" s="2"/>
      <c r="D675" s="2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2"/>
      <c r="B676" s="2"/>
      <c r="C676" s="2"/>
      <c r="D676" s="2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2"/>
      <c r="B677" s="2"/>
      <c r="C677" s="2"/>
      <c r="D677" s="2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2"/>
      <c r="B678" s="2"/>
      <c r="C678" s="2"/>
      <c r="D678" s="2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2"/>
      <c r="B679" s="2"/>
      <c r="C679" s="2"/>
      <c r="D679" s="2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2"/>
      <c r="B680" s="2"/>
      <c r="C680" s="2"/>
      <c r="D680" s="2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2"/>
      <c r="B681" s="2"/>
      <c r="C681" s="2"/>
      <c r="D681" s="2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2"/>
      <c r="B682" s="2"/>
      <c r="C682" s="2"/>
      <c r="D682" s="2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2"/>
      <c r="B683" s="2"/>
      <c r="C683" s="2"/>
      <c r="D683" s="2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2"/>
      <c r="B684" s="2"/>
      <c r="C684" s="2"/>
      <c r="D684" s="2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2"/>
      <c r="B685" s="2"/>
      <c r="C685" s="2"/>
      <c r="D685" s="2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2"/>
      <c r="B686" s="2"/>
      <c r="C686" s="2"/>
      <c r="D686" s="2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2"/>
      <c r="B687" s="2"/>
      <c r="C687" s="2"/>
      <c r="D687" s="2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2"/>
      <c r="B688" s="2"/>
      <c r="C688" s="2"/>
      <c r="D688" s="2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2"/>
      <c r="B689" s="2"/>
      <c r="C689" s="2"/>
      <c r="D689" s="2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2"/>
      <c r="B690" s="2"/>
      <c r="C690" s="2"/>
      <c r="D690" s="2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2"/>
      <c r="B691" s="2"/>
      <c r="C691" s="2"/>
      <c r="D691" s="2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2"/>
      <c r="B692" s="2"/>
      <c r="C692" s="2"/>
      <c r="D692" s="2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2"/>
      <c r="B693" s="2"/>
      <c r="C693" s="2"/>
      <c r="D693" s="2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2"/>
      <c r="B694" s="2"/>
      <c r="C694" s="2"/>
      <c r="D694" s="2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2"/>
      <c r="B695" s="2"/>
      <c r="C695" s="2"/>
      <c r="D695" s="2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2"/>
      <c r="B696" s="2"/>
      <c r="C696" s="2"/>
      <c r="D696" s="2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2"/>
      <c r="B697" s="2"/>
      <c r="C697" s="2"/>
      <c r="D697" s="2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2"/>
      <c r="B698" s="2"/>
      <c r="C698" s="2"/>
      <c r="D698" s="2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2"/>
      <c r="B699" s="2"/>
      <c r="C699" s="2"/>
      <c r="D699" s="2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2"/>
      <c r="B700" s="2"/>
      <c r="C700" s="2"/>
      <c r="D700" s="2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2"/>
      <c r="B701" s="2"/>
      <c r="C701" s="2"/>
      <c r="D701" s="2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2"/>
      <c r="B702" s="2"/>
      <c r="C702" s="2"/>
      <c r="D702" s="2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2"/>
      <c r="B703" s="2"/>
      <c r="C703" s="2"/>
      <c r="D703" s="2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2"/>
      <c r="B704" s="2"/>
      <c r="C704" s="2"/>
      <c r="D704" s="2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2"/>
      <c r="B705" s="2"/>
      <c r="C705" s="2"/>
      <c r="D705" s="2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2"/>
      <c r="B706" s="2"/>
      <c r="C706" s="2"/>
      <c r="D706" s="2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2"/>
      <c r="B707" s="2"/>
      <c r="C707" s="2"/>
      <c r="D707" s="2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2"/>
      <c r="B708" s="2"/>
      <c r="C708" s="2"/>
      <c r="D708" s="2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2"/>
      <c r="B709" s="2"/>
      <c r="C709" s="2"/>
      <c r="D709" s="2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2"/>
      <c r="B710" s="2"/>
      <c r="C710" s="2"/>
      <c r="D710" s="2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2"/>
      <c r="B711" s="2"/>
      <c r="C711" s="2"/>
      <c r="D711" s="2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2"/>
      <c r="B712" s="2"/>
      <c r="C712" s="2"/>
      <c r="D712" s="2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2"/>
      <c r="B713" s="2"/>
      <c r="C713" s="2"/>
      <c r="D713" s="2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2"/>
      <c r="B714" s="2"/>
      <c r="C714" s="2"/>
      <c r="D714" s="2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2"/>
      <c r="B715" s="2"/>
      <c r="C715" s="2"/>
      <c r="D715" s="2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2"/>
      <c r="B716" s="2"/>
      <c r="C716" s="2"/>
      <c r="D716" s="2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2"/>
      <c r="B717" s="2"/>
      <c r="C717" s="2"/>
      <c r="D717" s="2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2"/>
      <c r="B718" s="2"/>
      <c r="C718" s="2"/>
      <c r="D718" s="2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2"/>
      <c r="B719" s="2"/>
      <c r="C719" s="2"/>
      <c r="D719" s="2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2"/>
      <c r="B720" s="2"/>
      <c r="C720" s="2"/>
      <c r="D720" s="2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2"/>
      <c r="B721" s="2"/>
      <c r="C721" s="2"/>
      <c r="D721" s="2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2"/>
      <c r="B722" s="2"/>
      <c r="C722" s="2"/>
      <c r="D722" s="2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2"/>
      <c r="B723" s="2"/>
      <c r="C723" s="2"/>
      <c r="D723" s="2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2"/>
      <c r="B724" s="2"/>
      <c r="C724" s="2"/>
      <c r="D724" s="2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2"/>
      <c r="B725" s="2"/>
      <c r="C725" s="2"/>
      <c r="D725" s="2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2"/>
      <c r="B726" s="2"/>
      <c r="C726" s="2"/>
      <c r="D726" s="2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2"/>
      <c r="B727" s="2"/>
      <c r="C727" s="2"/>
      <c r="D727" s="2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2"/>
      <c r="B728" s="2"/>
      <c r="C728" s="2"/>
      <c r="D728" s="2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2"/>
      <c r="B729" s="2"/>
      <c r="C729" s="2"/>
      <c r="D729" s="2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2"/>
      <c r="B730" s="2"/>
      <c r="C730" s="2"/>
      <c r="D730" s="2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2"/>
      <c r="B731" s="2"/>
      <c r="C731" s="2"/>
      <c r="D731" s="2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2"/>
      <c r="B732" s="2"/>
      <c r="C732" s="2"/>
      <c r="D732" s="2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2"/>
      <c r="B733" s="2"/>
      <c r="C733" s="2"/>
      <c r="D733" s="2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2"/>
      <c r="B734" s="2"/>
      <c r="C734" s="2"/>
      <c r="D734" s="2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2"/>
      <c r="B735" s="2"/>
      <c r="C735" s="2"/>
      <c r="D735" s="2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2"/>
      <c r="B736" s="2"/>
      <c r="C736" s="2"/>
      <c r="D736" s="2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2"/>
      <c r="B737" s="2"/>
      <c r="C737" s="2"/>
      <c r="D737" s="2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2"/>
      <c r="B738" s="2"/>
      <c r="C738" s="2"/>
      <c r="D738" s="2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2"/>
      <c r="B739" s="2"/>
      <c r="C739" s="2"/>
      <c r="D739" s="2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2"/>
      <c r="B740" s="2"/>
      <c r="C740" s="2"/>
      <c r="D740" s="2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2"/>
      <c r="B741" s="2"/>
      <c r="C741" s="2"/>
      <c r="D741" s="2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2"/>
      <c r="B742" s="2"/>
      <c r="C742" s="2"/>
      <c r="D742" s="2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2"/>
      <c r="B743" s="2"/>
      <c r="C743" s="2"/>
      <c r="D743" s="2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2"/>
      <c r="B744" s="2"/>
      <c r="C744" s="2"/>
      <c r="D744" s="2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2"/>
      <c r="B745" s="2"/>
      <c r="C745" s="2"/>
      <c r="D745" s="2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2"/>
      <c r="B746" s="2"/>
      <c r="C746" s="2"/>
      <c r="D746" s="2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2"/>
      <c r="B747" s="2"/>
      <c r="C747" s="2"/>
      <c r="D747" s="2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2"/>
      <c r="B748" s="2"/>
      <c r="C748" s="2"/>
      <c r="D748" s="2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2"/>
      <c r="B749" s="2"/>
      <c r="C749" s="2"/>
      <c r="D749" s="2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2"/>
      <c r="B750" s="2"/>
      <c r="C750" s="2"/>
      <c r="D750" s="2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2"/>
      <c r="B751" s="2"/>
      <c r="C751" s="2"/>
      <c r="D751" s="2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2"/>
      <c r="B752" s="2"/>
      <c r="C752" s="2"/>
      <c r="D752" s="2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2"/>
      <c r="B753" s="2"/>
      <c r="C753" s="2"/>
      <c r="D753" s="2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2"/>
      <c r="B754" s="2"/>
      <c r="C754" s="2"/>
      <c r="D754" s="2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2"/>
      <c r="B755" s="2"/>
      <c r="C755" s="2"/>
      <c r="D755" s="2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2"/>
      <c r="B756" s="2"/>
      <c r="C756" s="2"/>
      <c r="D756" s="2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2"/>
      <c r="B757" s="2"/>
      <c r="C757" s="2"/>
      <c r="D757" s="2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2"/>
      <c r="B758" s="2"/>
      <c r="C758" s="2"/>
      <c r="D758" s="2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2"/>
      <c r="B759" s="2"/>
      <c r="C759" s="2"/>
      <c r="D759" s="2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2"/>
      <c r="B760" s="2"/>
      <c r="C760" s="2"/>
      <c r="D760" s="2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2"/>
      <c r="B761" s="2"/>
      <c r="C761" s="2"/>
      <c r="D761" s="2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2"/>
      <c r="B762" s="2"/>
      <c r="C762" s="2"/>
      <c r="D762" s="2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2"/>
      <c r="B763" s="2"/>
      <c r="C763" s="2"/>
      <c r="D763" s="2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2"/>
      <c r="B764" s="2"/>
      <c r="C764" s="2"/>
      <c r="D764" s="2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2"/>
      <c r="B765" s="2"/>
      <c r="C765" s="2"/>
      <c r="D765" s="2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2"/>
      <c r="B766" s="2"/>
      <c r="C766" s="2"/>
      <c r="D766" s="2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2"/>
      <c r="B767" s="2"/>
      <c r="C767" s="2"/>
      <c r="D767" s="2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2"/>
      <c r="B768" s="2"/>
      <c r="C768" s="2"/>
      <c r="D768" s="2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2"/>
      <c r="B769" s="2"/>
      <c r="C769" s="2"/>
      <c r="D769" s="2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2"/>
      <c r="B770" s="2"/>
      <c r="C770" s="2"/>
      <c r="D770" s="2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2"/>
      <c r="B771" s="2"/>
      <c r="C771" s="2"/>
      <c r="D771" s="2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2"/>
      <c r="B772" s="2"/>
      <c r="C772" s="2"/>
      <c r="D772" s="2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2"/>
      <c r="B773" s="2"/>
      <c r="C773" s="2"/>
      <c r="D773" s="2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2"/>
      <c r="B774" s="2"/>
      <c r="C774" s="2"/>
      <c r="D774" s="2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2"/>
      <c r="B775" s="2"/>
      <c r="C775" s="2"/>
      <c r="D775" s="2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2"/>
      <c r="B776" s="2"/>
      <c r="C776" s="2"/>
      <c r="D776" s="2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2"/>
      <c r="B777" s="2"/>
      <c r="C777" s="2"/>
      <c r="D777" s="2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2"/>
      <c r="B778" s="2"/>
      <c r="C778" s="2"/>
      <c r="D778" s="2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2"/>
      <c r="B779" s="2"/>
      <c r="C779" s="2"/>
      <c r="D779" s="2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2"/>
      <c r="B780" s="2"/>
      <c r="C780" s="2"/>
      <c r="D780" s="2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2"/>
      <c r="B781" s="2"/>
      <c r="C781" s="2"/>
      <c r="D781" s="2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2"/>
      <c r="B782" s="2"/>
      <c r="C782" s="2"/>
      <c r="D782" s="2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2"/>
      <c r="B783" s="2"/>
      <c r="C783" s="2"/>
      <c r="D783" s="2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2"/>
      <c r="B784" s="2"/>
      <c r="C784" s="2"/>
      <c r="D784" s="2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2"/>
      <c r="B785" s="2"/>
      <c r="C785" s="2"/>
      <c r="D785" s="2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2"/>
      <c r="B786" s="2"/>
      <c r="C786" s="2"/>
      <c r="D786" s="2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2"/>
      <c r="B787" s="2"/>
      <c r="C787" s="2"/>
      <c r="D787" s="2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2"/>
      <c r="B788" s="2"/>
      <c r="C788" s="2"/>
      <c r="D788" s="2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2"/>
      <c r="B789" s="2"/>
      <c r="C789" s="2"/>
      <c r="D789" s="2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2"/>
      <c r="B790" s="2"/>
      <c r="C790" s="2"/>
      <c r="D790" s="2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2"/>
      <c r="B791" s="2"/>
      <c r="C791" s="2"/>
      <c r="D791" s="2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2"/>
      <c r="B792" s="2"/>
      <c r="C792" s="2"/>
      <c r="D792" s="2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2"/>
      <c r="B793" s="2"/>
      <c r="C793" s="2"/>
      <c r="D793" s="2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2"/>
      <c r="B794" s="2"/>
      <c r="C794" s="2"/>
      <c r="D794" s="2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2"/>
      <c r="B795" s="2"/>
      <c r="C795" s="2"/>
      <c r="D795" s="2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2"/>
      <c r="B796" s="2"/>
      <c r="C796" s="2"/>
      <c r="D796" s="2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2"/>
      <c r="B797" s="2"/>
      <c r="C797" s="2"/>
      <c r="D797" s="2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2"/>
      <c r="B798" s="2"/>
      <c r="C798" s="2"/>
      <c r="D798" s="2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2"/>
      <c r="B799" s="2"/>
      <c r="C799" s="2"/>
      <c r="D799" s="2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2"/>
      <c r="B800" s="2"/>
      <c r="C800" s="2"/>
      <c r="D800" s="2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2"/>
      <c r="B801" s="2"/>
      <c r="C801" s="2"/>
      <c r="D801" s="2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2"/>
      <c r="B802" s="2"/>
      <c r="C802" s="2"/>
      <c r="D802" s="2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2"/>
      <c r="B803" s="2"/>
      <c r="C803" s="2"/>
      <c r="D803" s="2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2"/>
      <c r="B804" s="2"/>
      <c r="C804" s="2"/>
      <c r="D804" s="2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2"/>
      <c r="B805" s="2"/>
      <c r="C805" s="2"/>
      <c r="D805" s="2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2"/>
      <c r="B806" s="2"/>
      <c r="C806" s="2"/>
      <c r="D806" s="2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2"/>
      <c r="B807" s="2"/>
      <c r="C807" s="2"/>
      <c r="D807" s="2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2"/>
      <c r="B808" s="2"/>
      <c r="C808" s="2"/>
      <c r="D808" s="2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2"/>
      <c r="B809" s="2"/>
      <c r="C809" s="2"/>
      <c r="D809" s="2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2"/>
      <c r="B810" s="2"/>
      <c r="C810" s="2"/>
      <c r="D810" s="2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2"/>
      <c r="B811" s="2"/>
      <c r="C811" s="2"/>
      <c r="D811" s="2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2"/>
      <c r="B812" s="2"/>
      <c r="C812" s="2"/>
      <c r="D812" s="2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2"/>
      <c r="B813" s="2"/>
      <c r="C813" s="2"/>
      <c r="D813" s="2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2"/>
      <c r="B814" s="2"/>
      <c r="C814" s="2"/>
      <c r="D814" s="2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2"/>
      <c r="B815" s="2"/>
      <c r="C815" s="2"/>
      <c r="D815" s="2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2"/>
      <c r="B816" s="2"/>
      <c r="C816" s="2"/>
      <c r="D816" s="2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2"/>
      <c r="B817" s="2"/>
      <c r="C817" s="2"/>
      <c r="D817" s="2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2"/>
      <c r="B818" s="2"/>
      <c r="C818" s="2"/>
      <c r="D818" s="2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2"/>
      <c r="B819" s="2"/>
      <c r="C819" s="2"/>
      <c r="D819" s="2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2"/>
      <c r="B820" s="2"/>
      <c r="C820" s="2"/>
      <c r="D820" s="2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2"/>
      <c r="B821" s="2"/>
      <c r="C821" s="2"/>
      <c r="D821" s="2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2"/>
      <c r="B822" s="2"/>
      <c r="C822" s="2"/>
      <c r="D822" s="2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2"/>
      <c r="B823" s="2"/>
      <c r="C823" s="2"/>
      <c r="D823" s="2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2"/>
      <c r="B824" s="2"/>
      <c r="C824" s="2"/>
      <c r="D824" s="2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2"/>
      <c r="B825" s="2"/>
      <c r="C825" s="2"/>
      <c r="D825" s="2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2"/>
      <c r="B826" s="2"/>
      <c r="C826" s="2"/>
      <c r="D826" s="2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2"/>
      <c r="B827" s="2"/>
      <c r="C827" s="2"/>
      <c r="D827" s="2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2"/>
      <c r="B828" s="2"/>
      <c r="C828" s="2"/>
      <c r="D828" s="2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2"/>
      <c r="B829" s="2"/>
      <c r="C829" s="2"/>
      <c r="D829" s="2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2"/>
      <c r="B830" s="2"/>
      <c r="C830" s="2"/>
      <c r="D830" s="2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2"/>
      <c r="B831" s="2"/>
      <c r="C831" s="2"/>
      <c r="D831" s="2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2"/>
      <c r="B832" s="2"/>
      <c r="C832" s="2"/>
      <c r="D832" s="2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2"/>
      <c r="B833" s="2"/>
      <c r="C833" s="2"/>
      <c r="D833" s="2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2"/>
      <c r="B834" s="2"/>
      <c r="C834" s="2"/>
      <c r="D834" s="2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2"/>
      <c r="B835" s="2"/>
      <c r="C835" s="2"/>
      <c r="D835" s="2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2"/>
      <c r="B836" s="2"/>
      <c r="C836" s="2"/>
      <c r="D836" s="2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2"/>
      <c r="B837" s="2"/>
      <c r="C837" s="2"/>
      <c r="D837" s="2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2"/>
      <c r="B838" s="2"/>
      <c r="C838" s="2"/>
      <c r="D838" s="2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2"/>
      <c r="B839" s="2"/>
      <c r="C839" s="2"/>
      <c r="D839" s="2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2"/>
      <c r="B840" s="2"/>
      <c r="C840" s="2"/>
      <c r="D840" s="2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2"/>
      <c r="B841" s="2"/>
      <c r="C841" s="2"/>
      <c r="D841" s="2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2"/>
      <c r="B842" s="2"/>
      <c r="C842" s="2"/>
      <c r="D842" s="2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2"/>
      <c r="B843" s="2"/>
      <c r="C843" s="2"/>
      <c r="D843" s="2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2"/>
      <c r="B844" s="2"/>
      <c r="C844" s="2"/>
      <c r="D844" s="2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2"/>
      <c r="B845" s="2"/>
      <c r="C845" s="2"/>
      <c r="D845" s="2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2"/>
      <c r="B846" s="2"/>
      <c r="C846" s="2"/>
      <c r="D846" s="2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2"/>
      <c r="B847" s="2"/>
      <c r="C847" s="2"/>
      <c r="D847" s="2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2"/>
      <c r="B848" s="2"/>
      <c r="C848" s="2"/>
      <c r="D848" s="2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2"/>
      <c r="B849" s="2"/>
      <c r="C849" s="2"/>
      <c r="D849" s="2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2"/>
      <c r="B850" s="2"/>
      <c r="C850" s="2"/>
      <c r="D850" s="2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2"/>
      <c r="B851" s="2"/>
      <c r="C851" s="2"/>
      <c r="D851" s="2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2"/>
      <c r="B852" s="2"/>
      <c r="C852" s="2"/>
      <c r="D852" s="2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2"/>
      <c r="B853" s="2"/>
      <c r="C853" s="2"/>
      <c r="D853" s="2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2"/>
      <c r="B854" s="2"/>
      <c r="C854" s="2"/>
      <c r="D854" s="2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2"/>
      <c r="B855" s="2"/>
      <c r="C855" s="2"/>
      <c r="D855" s="2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2"/>
      <c r="B856" s="2"/>
      <c r="C856" s="2"/>
      <c r="D856" s="2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2"/>
      <c r="B857" s="2"/>
      <c r="C857" s="2"/>
      <c r="D857" s="2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2"/>
      <c r="B858" s="2"/>
      <c r="C858" s="2"/>
      <c r="D858" s="2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2"/>
      <c r="B859" s="2"/>
      <c r="C859" s="2"/>
      <c r="D859" s="2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2"/>
      <c r="B860" s="2"/>
      <c r="C860" s="2"/>
      <c r="D860" s="2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2"/>
      <c r="B861" s="2"/>
      <c r="C861" s="2"/>
      <c r="D861" s="2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2"/>
      <c r="B862" s="2"/>
      <c r="C862" s="2"/>
      <c r="D862" s="2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2"/>
      <c r="B863" s="2"/>
      <c r="C863" s="2"/>
      <c r="D863" s="2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2"/>
      <c r="B864" s="2"/>
      <c r="C864" s="2"/>
      <c r="D864" s="2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2"/>
      <c r="B865" s="2"/>
      <c r="C865" s="2"/>
      <c r="D865" s="2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2"/>
      <c r="B866" s="2"/>
      <c r="C866" s="2"/>
      <c r="D866" s="2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2"/>
      <c r="B867" s="2"/>
      <c r="C867" s="2"/>
      <c r="D867" s="2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2"/>
      <c r="B868" s="2"/>
      <c r="C868" s="2"/>
      <c r="D868" s="2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2"/>
      <c r="B869" s="2"/>
      <c r="C869" s="2"/>
      <c r="D869" s="2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2"/>
      <c r="B870" s="2"/>
      <c r="C870" s="2"/>
      <c r="D870" s="2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2"/>
      <c r="B871" s="2"/>
      <c r="C871" s="2"/>
      <c r="D871" s="2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2"/>
      <c r="B872" s="2"/>
      <c r="C872" s="2"/>
      <c r="D872" s="2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2"/>
      <c r="B873" s="2"/>
      <c r="C873" s="2"/>
      <c r="D873" s="2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2"/>
      <c r="B874" s="2"/>
      <c r="C874" s="2"/>
      <c r="D874" s="2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2"/>
      <c r="B875" s="2"/>
      <c r="C875" s="2"/>
      <c r="D875" s="2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2"/>
      <c r="B876" s="2"/>
      <c r="C876" s="2"/>
      <c r="D876" s="2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2"/>
      <c r="B877" s="2"/>
      <c r="C877" s="2"/>
      <c r="D877" s="2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2"/>
      <c r="B878" s="2"/>
      <c r="C878" s="2"/>
      <c r="D878" s="2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2"/>
      <c r="B879" s="2"/>
      <c r="C879" s="2"/>
      <c r="D879" s="2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2"/>
      <c r="B880" s="2"/>
      <c r="C880" s="2"/>
      <c r="D880" s="2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2"/>
      <c r="B881" s="2"/>
      <c r="C881" s="2"/>
      <c r="D881" s="2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2"/>
      <c r="B882" s="2"/>
      <c r="C882" s="2"/>
      <c r="D882" s="2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2"/>
      <c r="B883" s="2"/>
      <c r="C883" s="2"/>
      <c r="D883" s="2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2"/>
      <c r="B884" s="2"/>
      <c r="C884" s="2"/>
      <c r="D884" s="2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2"/>
      <c r="B885" s="2"/>
      <c r="C885" s="2"/>
      <c r="D885" s="2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2"/>
      <c r="B886" s="2"/>
      <c r="C886" s="2"/>
      <c r="D886" s="2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2"/>
      <c r="B887" s="2"/>
      <c r="C887" s="2"/>
      <c r="D887" s="2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2"/>
      <c r="B888" s="2"/>
      <c r="C888" s="2"/>
      <c r="D888" s="2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2"/>
      <c r="B889" s="2"/>
      <c r="C889" s="2"/>
      <c r="D889" s="2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2"/>
      <c r="B890" s="2"/>
      <c r="C890" s="2"/>
      <c r="D890" s="2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2"/>
      <c r="B891" s="2"/>
      <c r="C891" s="2"/>
      <c r="D891" s="2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2"/>
      <c r="B892" s="2"/>
      <c r="C892" s="2"/>
      <c r="D892" s="2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2"/>
      <c r="B893" s="2"/>
      <c r="C893" s="2"/>
      <c r="D893" s="2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2"/>
      <c r="B894" s="2"/>
      <c r="C894" s="2"/>
      <c r="D894" s="2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2"/>
      <c r="B895" s="2"/>
      <c r="C895" s="2"/>
      <c r="D895" s="2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2"/>
      <c r="B896" s="2"/>
      <c r="C896" s="2"/>
      <c r="D896" s="2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2"/>
      <c r="B897" s="2"/>
      <c r="C897" s="2"/>
      <c r="D897" s="2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2"/>
      <c r="B898" s="2"/>
      <c r="C898" s="2"/>
      <c r="D898" s="2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2"/>
      <c r="B899" s="2"/>
      <c r="C899" s="2"/>
      <c r="D899" s="2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2"/>
      <c r="B900" s="2"/>
      <c r="C900" s="2"/>
      <c r="D900" s="2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2"/>
      <c r="B901" s="2"/>
      <c r="C901" s="2"/>
      <c r="D901" s="2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2"/>
      <c r="B902" s="2"/>
      <c r="C902" s="2"/>
      <c r="D902" s="2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2"/>
      <c r="B903" s="2"/>
      <c r="C903" s="2"/>
      <c r="D903" s="2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2"/>
      <c r="B904" s="2"/>
      <c r="C904" s="2"/>
      <c r="D904" s="2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2"/>
      <c r="B905" s="2"/>
      <c r="C905" s="2"/>
      <c r="D905" s="2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2"/>
      <c r="B906" s="2"/>
      <c r="C906" s="2"/>
      <c r="D906" s="2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2"/>
      <c r="B907" s="2"/>
      <c r="C907" s="2"/>
      <c r="D907" s="2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2"/>
      <c r="B908" s="2"/>
      <c r="C908" s="2"/>
      <c r="D908" s="2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2"/>
      <c r="B909" s="2"/>
      <c r="C909" s="2"/>
      <c r="D909" s="2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2"/>
      <c r="B910" s="2"/>
      <c r="C910" s="2"/>
      <c r="D910" s="2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2"/>
      <c r="B911" s="2"/>
      <c r="C911" s="2"/>
      <c r="D911" s="2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2"/>
      <c r="B912" s="2"/>
      <c r="C912" s="2"/>
      <c r="D912" s="2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2"/>
      <c r="B913" s="2"/>
      <c r="C913" s="2"/>
      <c r="D913" s="2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2"/>
      <c r="B914" s="2"/>
      <c r="C914" s="2"/>
      <c r="D914" s="2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2"/>
      <c r="B915" s="2"/>
      <c r="C915" s="2"/>
      <c r="D915" s="2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2"/>
      <c r="B916" s="2"/>
      <c r="C916" s="2"/>
      <c r="D916" s="2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2"/>
      <c r="B917" s="2"/>
      <c r="C917" s="2"/>
      <c r="D917" s="2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2"/>
      <c r="B918" s="2"/>
      <c r="C918" s="2"/>
      <c r="D918" s="2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2"/>
      <c r="B919" s="2"/>
      <c r="C919" s="2"/>
      <c r="D919" s="2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2"/>
      <c r="B920" s="2"/>
      <c r="C920" s="2"/>
      <c r="D920" s="2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2"/>
      <c r="B921" s="2"/>
      <c r="C921" s="2"/>
      <c r="D921" s="2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2"/>
      <c r="B922" s="2"/>
      <c r="C922" s="2"/>
      <c r="D922" s="2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2"/>
      <c r="B923" s="2"/>
      <c r="C923" s="2"/>
      <c r="D923" s="2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2"/>
      <c r="B924" s="2"/>
      <c r="C924" s="2"/>
      <c r="D924" s="2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2"/>
      <c r="B925" s="2"/>
      <c r="C925" s="2"/>
      <c r="D925" s="2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2"/>
      <c r="B926" s="2"/>
      <c r="C926" s="2"/>
      <c r="D926" s="2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2"/>
      <c r="B927" s="2"/>
      <c r="C927" s="2"/>
      <c r="D927" s="2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2"/>
      <c r="B928" s="2"/>
      <c r="C928" s="2"/>
      <c r="D928" s="2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2"/>
      <c r="B929" s="2"/>
      <c r="C929" s="2"/>
      <c r="D929" s="2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2"/>
      <c r="B930" s="2"/>
      <c r="C930" s="2"/>
      <c r="D930" s="2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2"/>
      <c r="B931" s="2"/>
      <c r="C931" s="2"/>
      <c r="D931" s="2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2"/>
      <c r="B932" s="2"/>
      <c r="C932" s="2"/>
      <c r="D932" s="2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2"/>
      <c r="B933" s="2"/>
      <c r="C933" s="2"/>
      <c r="D933" s="2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2"/>
      <c r="B934" s="2"/>
      <c r="C934" s="2"/>
      <c r="D934" s="2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2"/>
      <c r="B935" s="2"/>
      <c r="C935" s="2"/>
      <c r="D935" s="2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2"/>
      <c r="B936" s="2"/>
      <c r="C936" s="2"/>
      <c r="D936" s="2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2"/>
      <c r="B937" s="2"/>
      <c r="C937" s="2"/>
      <c r="D937" s="2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2"/>
      <c r="B938" s="2"/>
      <c r="C938" s="2"/>
      <c r="D938" s="2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2"/>
      <c r="B939" s="2"/>
      <c r="C939" s="2"/>
      <c r="D939" s="2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2"/>
      <c r="B940" s="2"/>
      <c r="C940" s="2"/>
      <c r="D940" s="2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2"/>
      <c r="B941" s="2"/>
      <c r="C941" s="2"/>
      <c r="D941" s="2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2"/>
      <c r="B942" s="2"/>
      <c r="C942" s="2"/>
      <c r="D942" s="2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2"/>
      <c r="B943" s="2"/>
      <c r="C943" s="2"/>
      <c r="D943" s="2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2"/>
      <c r="B944" s="2"/>
      <c r="C944" s="2"/>
      <c r="D944" s="2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2"/>
      <c r="B945" s="2"/>
      <c r="C945" s="2"/>
      <c r="D945" s="2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2"/>
      <c r="B946" s="2"/>
      <c r="C946" s="2"/>
      <c r="D946" s="2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2"/>
      <c r="B947" s="2"/>
      <c r="C947" s="2"/>
      <c r="D947" s="2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2"/>
      <c r="B948" s="2"/>
      <c r="C948" s="2"/>
      <c r="D948" s="2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2"/>
      <c r="B949" s="2"/>
      <c r="C949" s="2"/>
      <c r="D949" s="2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2"/>
      <c r="B950" s="2"/>
      <c r="C950" s="2"/>
      <c r="D950" s="2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2"/>
      <c r="B951" s="2"/>
      <c r="C951" s="2"/>
      <c r="D951" s="2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2"/>
      <c r="B952" s="2"/>
      <c r="C952" s="2"/>
      <c r="D952" s="2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2"/>
      <c r="B953" s="2"/>
      <c r="C953" s="2"/>
      <c r="D953" s="2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2"/>
      <c r="B954" s="2"/>
      <c r="C954" s="2"/>
      <c r="D954" s="2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2"/>
      <c r="B955" s="2"/>
      <c r="C955" s="2"/>
      <c r="D955" s="2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2"/>
      <c r="B956" s="2"/>
      <c r="C956" s="2"/>
      <c r="D956" s="2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2"/>
      <c r="B957" s="2"/>
      <c r="C957" s="2"/>
      <c r="D957" s="2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2"/>
      <c r="B958" s="2"/>
      <c r="C958" s="2"/>
      <c r="D958" s="2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2"/>
      <c r="B959" s="2"/>
      <c r="C959" s="2"/>
      <c r="D959" s="2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2"/>
      <c r="B960" s="2"/>
      <c r="C960" s="2"/>
      <c r="D960" s="2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2"/>
      <c r="B961" s="2"/>
      <c r="C961" s="2"/>
      <c r="D961" s="2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2"/>
      <c r="B962" s="2"/>
      <c r="C962" s="2"/>
      <c r="D962" s="2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2"/>
      <c r="B963" s="2"/>
      <c r="C963" s="2"/>
      <c r="D963" s="2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2"/>
      <c r="B964" s="2"/>
      <c r="C964" s="2"/>
      <c r="D964" s="2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2"/>
      <c r="B965" s="2"/>
      <c r="C965" s="2"/>
      <c r="D965" s="2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2"/>
      <c r="B966" s="2"/>
      <c r="C966" s="2"/>
      <c r="D966" s="2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2"/>
      <c r="B967" s="2"/>
      <c r="C967" s="2"/>
      <c r="D967" s="2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2"/>
      <c r="B968" s="2"/>
      <c r="C968" s="2"/>
      <c r="D968" s="2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2"/>
      <c r="B969" s="2"/>
      <c r="C969" s="2"/>
      <c r="D969" s="2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2"/>
      <c r="B970" s="2"/>
      <c r="C970" s="2"/>
      <c r="D970" s="2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2"/>
      <c r="B971" s="2"/>
      <c r="C971" s="2"/>
      <c r="D971" s="2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2"/>
      <c r="B972" s="2"/>
      <c r="C972" s="2"/>
      <c r="D972" s="2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2"/>
      <c r="B973" s="2"/>
      <c r="C973" s="2"/>
      <c r="D973" s="2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2"/>
      <c r="B974" s="2"/>
      <c r="C974" s="2"/>
      <c r="D974" s="2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2"/>
      <c r="B975" s="2"/>
      <c r="C975" s="2"/>
      <c r="D975" s="2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2"/>
      <c r="B976" s="2"/>
      <c r="C976" s="2"/>
      <c r="D976" s="2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2"/>
      <c r="B977" s="2"/>
      <c r="C977" s="2"/>
      <c r="D977" s="2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2"/>
      <c r="B978" s="2"/>
      <c r="C978" s="2"/>
      <c r="D978" s="2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2"/>
      <c r="B979" s="2"/>
      <c r="C979" s="2"/>
      <c r="D979" s="2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2"/>
      <c r="B980" s="2"/>
      <c r="C980" s="2"/>
      <c r="D980" s="2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2"/>
      <c r="B981" s="2"/>
      <c r="C981" s="2"/>
      <c r="D981" s="2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2"/>
      <c r="B982" s="2"/>
      <c r="C982" s="2"/>
      <c r="D982" s="2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2"/>
      <c r="B983" s="2"/>
      <c r="C983" s="2"/>
      <c r="D983" s="2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2"/>
      <c r="B984" s="2"/>
      <c r="C984" s="2"/>
      <c r="D984" s="2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2"/>
      <c r="B985" s="2"/>
      <c r="C985" s="2"/>
      <c r="D985" s="2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2"/>
      <c r="B986" s="2"/>
      <c r="C986" s="2"/>
      <c r="D986" s="2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2"/>
      <c r="B987" s="2"/>
      <c r="C987" s="2"/>
      <c r="D987" s="2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2"/>
      <c r="B988" s="2"/>
      <c r="C988" s="2"/>
      <c r="D988" s="2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2"/>
      <c r="B989" s="2"/>
      <c r="C989" s="2"/>
      <c r="D989" s="2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2"/>
      <c r="B990" s="2"/>
      <c r="C990" s="2"/>
      <c r="D990" s="2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2"/>
      <c r="B991" s="2"/>
      <c r="C991" s="2"/>
      <c r="D991" s="2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2"/>
      <c r="B992" s="2"/>
      <c r="C992" s="2"/>
      <c r="D992" s="2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2"/>
      <c r="B993" s="2"/>
      <c r="C993" s="2"/>
      <c r="D993" s="2"/>
      <c r="E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2"/>
      <c r="B994" s="2"/>
      <c r="C994" s="2"/>
      <c r="D994" s="2"/>
      <c r="E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2"/>
      <c r="B995" s="2"/>
      <c r="C995" s="2"/>
      <c r="D995" s="2"/>
      <c r="E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2"/>
      <c r="B996" s="2"/>
      <c r="C996" s="2"/>
      <c r="D996" s="2"/>
      <c r="E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2"/>
      <c r="B997" s="2"/>
      <c r="C997" s="2"/>
      <c r="D997" s="2"/>
      <c r="E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2"/>
      <c r="B998" s="2"/>
      <c r="C998" s="2"/>
      <c r="D998" s="2"/>
      <c r="E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2"/>
      <c r="B999" s="2"/>
      <c r="C999" s="2"/>
      <c r="D999" s="2"/>
      <c r="E999" s="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2"/>
      <c r="B1000" s="2"/>
      <c r="C1000" s="2"/>
      <c r="D1000" s="2"/>
      <c r="E1000" s="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2016-03-22T17:19:12Z</dcterms:created>
  <dc:creator>HARROP Michael (ESTAT-EXT)</dc:creator>
</cp:coreProperties>
</file>