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codeName="ThisWorkbook"/>
  <xr:revisionPtr revIDLastSave="0" documentId="13_ncr:1_{E9BE2ACA-703C-E542-B429-2F4DB2BCEC45}" xr6:coauthVersionLast="47" xr6:coauthVersionMax="47" xr10:uidLastSave="{00000000-0000-0000-0000-000000000000}"/>
  <bookViews>
    <workbookView xWindow="18800" yWindow="500" windowWidth="32500" windowHeight="28300" tabRatio="415" activeTab="3" xr2:uid="{00000000-000D-0000-FFFF-FFFF00000000}"/>
  </bookViews>
  <sheets>
    <sheet name="About" sheetId="12" r:id="rId1"/>
    <sheet name="Light" sheetId="17" r:id="rId2"/>
    <sheet name="Dark" sheetId="16" r:id="rId3"/>
    <sheet name="Color" sheetId="18" r:id="rId4"/>
  </sheets>
  <definedNames>
    <definedName name="Project_Start" localSheetId="3">Color!#REF!</definedName>
    <definedName name="Project_Start" localSheetId="2">Dark!$C$6</definedName>
    <definedName name="Project_Start" localSheetId="1">Light!$C$6</definedName>
    <definedName name="Project_Start">#REF!</definedName>
    <definedName name="Scrolling_Increment" localSheetId="3">Color!#REF!</definedName>
    <definedName name="Scrolling_Increment" localSheetId="2">Dark!$C$7</definedName>
    <definedName name="Scrolling_Increment" localSheetId="1">Light!$C$7</definedName>
    <definedName name="Scrolling_Increment">#REF!</definedName>
    <definedName name="_xlnm.Print_Titles" localSheetId="3">Color!$6:$8</definedName>
    <definedName name="_xlnm.Print_Titles" localSheetId="2">Dark!$6:$9</definedName>
    <definedName name="_xlnm.Print_Titles" localSheetId="1">Light!$6:$9</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7" l="1"/>
  <c r="F12" i="17"/>
  <c r="F18" i="17" s="1"/>
  <c r="F19" i="17" s="1"/>
  <c r="F20" i="17" s="1"/>
  <c r="F21" i="17" s="1"/>
  <c r="F27" i="17" l="1"/>
  <c r="F30" i="17" s="1"/>
  <c r="F31" i="17" s="1"/>
  <c r="F32" i="17" s="1"/>
  <c r="F22" i="17"/>
  <c r="F14" i="17"/>
  <c r="F15" i="17"/>
  <c r="F16" i="17"/>
  <c r="F28" i="17" s="1"/>
  <c r="F24" i="17"/>
  <c r="F25" i="17" s="1"/>
  <c r="F26" i="17" s="1"/>
  <c r="C6" i="17" l="1" a="1"/>
  <c r="C6" i="17" s="1"/>
  <c r="I7" i="17" s="1"/>
  <c r="I35" i="17" s="1"/>
  <c r="J7" i="17" l="1"/>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L22" i="17" l="1"/>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V11" i="17" l="1"/>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AA34" i="17" l="1"/>
  <c r="AA20" i="17"/>
  <c r="AA35"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F28" i="17" l="1"/>
  <c r="AF31" i="17"/>
  <c r="AF16" i="17"/>
  <c r="AF13" i="17"/>
  <c r="AF23" i="17"/>
  <c r="AF12" i="17"/>
  <c r="AF35" i="17"/>
  <c r="AG7" i="17"/>
  <c r="AG33" i="17" s="1"/>
  <c r="AF17" i="17"/>
  <c r="AF22" i="17"/>
  <c r="AF32" i="17"/>
  <c r="AF24" i="17"/>
  <c r="AF15" i="17"/>
  <c r="AF29" i="17"/>
  <c r="AF9" i="17"/>
  <c r="AF21" i="17"/>
  <c r="AF33" i="17"/>
  <c r="AF14" i="17"/>
  <c r="AF19" i="17"/>
  <c r="AF27" i="17"/>
  <c r="AF34" i="17"/>
  <c r="AF11" i="17"/>
  <c r="AF20" i="17"/>
  <c r="AF26" i="17"/>
  <c r="AF18" i="17"/>
  <c r="AF25" i="17"/>
  <c r="AG16" i="17" l="1"/>
  <c r="AG24" i="17"/>
  <c r="AG26" i="17"/>
  <c r="AG19" i="17"/>
  <c r="AG27" i="17"/>
  <c r="AG14" i="17"/>
  <c r="AG29" i="17"/>
  <c r="AG28" i="17"/>
  <c r="AG17" i="17"/>
  <c r="AH7" i="17"/>
  <c r="AH34" i="17" s="1"/>
  <c r="AG11" i="17"/>
  <c r="AG32" i="17"/>
  <c r="AG20" i="17"/>
  <c r="AG15" i="17"/>
  <c r="AG12" i="17"/>
  <c r="AG9" i="17"/>
  <c r="AG35" i="17"/>
  <c r="AG30" i="17"/>
  <c r="AG21" i="17"/>
  <c r="AG18" i="17"/>
  <c r="AG34" i="17"/>
  <c r="AG31" i="17"/>
  <c r="AG22" i="17"/>
  <c r="AG25" i="17"/>
  <c r="AG13" i="17"/>
  <c r="AG23" i="17"/>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I15" i="17" l="1"/>
  <c r="AI31" i="17"/>
  <c r="AI13" i="17"/>
  <c r="AI32" i="17"/>
  <c r="AI12" i="17"/>
  <c r="AI30" i="17"/>
  <c r="AI28" i="17"/>
  <c r="AI24" i="17"/>
  <c r="AI34" i="17"/>
  <c r="AI17" i="17"/>
  <c r="AI14" i="17"/>
  <c r="AI21" i="17"/>
  <c r="AI19" i="17"/>
  <c r="AJ7" i="17"/>
  <c r="AJ26" i="17" s="1"/>
  <c r="AI22" i="17"/>
  <c r="AI18" i="17"/>
  <c r="AI33" i="17"/>
  <c r="AI9" i="17"/>
  <c r="AI23" i="17"/>
  <c r="AI35" i="17"/>
  <c r="AI20" i="17"/>
  <c r="AI11" i="17"/>
  <c r="AI25" i="17"/>
  <c r="AI26" i="17"/>
  <c r="AI29" i="17"/>
  <c r="AI16" i="17"/>
  <c r="AK7" i="17" l="1"/>
  <c r="AK33" i="17" s="1"/>
  <c r="AJ12" i="17"/>
  <c r="AJ31" i="17"/>
  <c r="AJ32" i="17"/>
  <c r="AJ20" i="17"/>
  <c r="AJ33" i="17"/>
  <c r="AJ11" i="17"/>
  <c r="AJ27" i="17"/>
  <c r="AJ30" i="17"/>
  <c r="AJ18" i="17"/>
  <c r="AJ25" i="17"/>
  <c r="AJ34" i="17"/>
  <c r="AJ16" i="17"/>
  <c r="AJ13" i="17"/>
  <c r="AJ9" i="17"/>
  <c r="AJ17" i="17"/>
  <c r="AJ21" i="17"/>
  <c r="AJ22" i="17"/>
  <c r="AJ28" i="17"/>
  <c r="AJ35" i="17"/>
  <c r="AJ14" i="17"/>
  <c r="AJ24" i="17"/>
  <c r="AJ29" i="17"/>
  <c r="AJ19" i="17"/>
  <c r="AJ23" i="17"/>
  <c r="AJ15" i="17"/>
  <c r="AK32" i="17"/>
  <c r="AK30" i="17"/>
  <c r="AK25" i="17"/>
  <c r="AK29" i="17"/>
  <c r="AK28" i="17"/>
  <c r="AK35" i="17"/>
  <c r="AK31" i="17"/>
  <c r="AK27" i="17"/>
  <c r="AK20" i="17"/>
  <c r="AK15" i="17"/>
  <c r="AK26" i="17"/>
  <c r="AK24" i="17"/>
  <c r="AK19" i="17"/>
  <c r="AK22" i="17"/>
  <c r="AK11" i="17"/>
  <c r="AK9" i="17"/>
  <c r="AK6" i="17"/>
  <c r="AK14" i="17"/>
  <c r="AK21" i="17"/>
  <c r="AK18" i="17"/>
  <c r="AK13" i="17"/>
  <c r="AK16" i="17"/>
  <c r="AL7" i="17"/>
  <c r="AK17" i="17"/>
  <c r="AK12" i="17"/>
  <c r="AK34" i="17" l="1"/>
  <c r="AK23" i="17"/>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M35" i="17" l="1"/>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N35" i="17" l="1"/>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O25" i="17" l="1"/>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P35" i="17" l="1"/>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Q35" i="17" l="1"/>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R35" i="17" l="1"/>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S35" i="17" l="1"/>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T35" i="17" l="1"/>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U35" i="17" l="1"/>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V35" i="17" l="1"/>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W25" i="17" l="1"/>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X35" i="17" l="1"/>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Y35" i="17" l="1"/>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Z35" i="17" l="1"/>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BA34" i="17" l="1"/>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B35" i="17" l="1"/>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C35" i="17" l="1"/>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D35" i="17" l="1"/>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E25" i="17" l="1"/>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F35" i="17" l="1"/>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G35" i="17" l="1"/>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H35" i="17" l="1"/>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I35" i="17" l="1"/>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J35" i="17" l="1"/>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K35" i="17" l="1"/>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L35" i="17" l="1"/>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13" i="16" l="1"/>
  <c r="BJ27" i="16"/>
  <c r="BJ30" i="16"/>
  <c r="BJ31" i="16"/>
  <c r="BJ26" i="16"/>
  <c r="BJ32" i="16"/>
  <c r="BJ19" i="16"/>
  <c r="BJ33" i="16"/>
  <c r="BJ15" i="16"/>
  <c r="BJ17" i="16"/>
  <c r="BJ18" i="16"/>
  <c r="BJ34" i="16"/>
  <c r="BJ9" i="16"/>
  <c r="BJ22" i="16"/>
  <c r="BJ14" i="16"/>
  <c r="BJ16" i="16"/>
  <c r="BJ23" i="16"/>
  <c r="BJ11" i="16"/>
  <c r="BJ20" i="16"/>
  <c r="BJ28" i="16"/>
  <c r="BJ35" i="16"/>
  <c r="BK7" i="16"/>
  <c r="BK28" i="16" s="1"/>
  <c r="BJ24" i="16"/>
  <c r="BJ29" i="16"/>
  <c r="BJ12" i="16"/>
  <c r="BJ21" i="16"/>
  <c r="BK25" i="16" l="1"/>
  <c r="BK24" i="16"/>
  <c r="BK16" i="16"/>
  <c r="BK17" i="16"/>
  <c r="BK29" i="16"/>
  <c r="BK11" i="16"/>
  <c r="BL7" i="16"/>
  <c r="BL35" i="16" s="1"/>
  <c r="BK30" i="16"/>
  <c r="BK12" i="16"/>
  <c r="BK31" i="16"/>
  <c r="BK23" i="16"/>
  <c r="BK32" i="16"/>
  <c r="BK19" i="16"/>
  <c r="BK14" i="16"/>
  <c r="BK35" i="16"/>
  <c r="BK13" i="16"/>
  <c r="BK20" i="16"/>
  <c r="BK21" i="16"/>
  <c r="BK33" i="16"/>
  <c r="BK15" i="16"/>
  <c r="BK26" i="16"/>
  <c r="BK34" i="16"/>
  <c r="BK22" i="16"/>
  <c r="BK27" i="16"/>
  <c r="BK9" i="16"/>
  <c r="BK18" i="16"/>
  <c r="BL19" i="16" l="1"/>
  <c r="BL22" i="16"/>
  <c r="BL18" i="16"/>
  <c r="BL28" i="16"/>
  <c r="BL27" i="16"/>
  <c r="BL23" i="16"/>
  <c r="BL13" i="16"/>
  <c r="BL29" i="16"/>
  <c r="BL14" i="16"/>
  <c r="BL30" i="16"/>
  <c r="BL21" i="16"/>
  <c r="BL31" i="16"/>
  <c r="BL15" i="16"/>
  <c r="BL12" i="16"/>
  <c r="BL24" i="16"/>
  <c r="BL32" i="16"/>
  <c r="BL9" i="16"/>
  <c r="BL20" i="16"/>
  <c r="BL33" i="16"/>
  <c r="BL11" i="16"/>
  <c r="BL25" i="16"/>
  <c r="BL34" i="16"/>
  <c r="BL17" i="16"/>
  <c r="BL16" i="16"/>
  <c r="BL26"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<sst xmlns="http://schemas.openxmlformats.org/spreadsheetml/2006/main" count="154" uniqueCount="90">
  <si>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</si>
  <si>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</si>
  <si>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</si>
  <si>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</si>
  <si>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</si>
  <si>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</si>
  <si>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</si>
  <si>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</si>
  <si>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</si>
  <si>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</si>
  <si>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</si>
  <si>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</si>
  <si>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</si>
  <si>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</si>
  <si>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</si>
  <si>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</si>
  <si>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</si>
  <si>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</si>
  <si>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</si>
  <si>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</si>
  <si>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</si>
  <si>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</si>
  <si>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</si>
  <si>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</si>
  <si>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</si>
  <si>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</si>
  <si>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</si>
  <si>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</si>
  <si>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</si>
  <si>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</si>
  <si>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</si>
  <si>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Dark</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</si>
  <si>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</si>
  <si>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</si>
  <si>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</si>
  <si>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</si>
  <si>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</si>
  <si>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</si>
  <si>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</si>
  <si>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</si>
  <si>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</si>
  <si>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</si>
  <si>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</si>
  <si>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</si>
  <si>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</si>
  <si>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</si>
  <si>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</si>
  <si>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</si>
  <si>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</si>
  <si>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</si>
  <si>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</si>
  <si>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</si>
  <si>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</si>
  <si>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</si>
  <si>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</si>
  <si>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</si>
  <si>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</si>
  <si>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</si>
  <si>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Gupreet Bawa</t>
  </si>
  <si>
    <t>Project start date:</t>
  </si>
  <si>
    <t>Scrolling increment:</t>
  </si>
  <si>
    <t>En progreso</t>
  </si>
  <si>
    <t>Terminado</t>
  </si>
  <si>
    <t>Seminario de Proyectos III</t>
  </si>
  <si>
    <t>Leyenda</t>
  </si>
  <si>
    <t>agosto</t>
  </si>
  <si>
    <t>septiembre</t>
  </si>
  <si>
    <t>octubre</t>
  </si>
  <si>
    <t>noviembre</t>
  </si>
  <si>
    <t>diciembre</t>
  </si>
  <si>
    <t>“Predicción anualizada de la tasa de accidentes viales en Sinaloa, México, mediante modelos avanzados de ciencia de datos”</t>
  </si>
  <si>
    <t>Seminario de proyectos III</t>
  </si>
  <si>
    <t>Proyecto</t>
  </si>
  <si>
    <t>Progreso</t>
  </si>
  <si>
    <t>Inicio</t>
  </si>
  <si>
    <t>Días</t>
  </si>
  <si>
    <t>Semanas</t>
  </si>
  <si>
    <t>David Aarón Ramírez Olmeda</t>
  </si>
  <si>
    <t>Plan de trabajo</t>
  </si>
  <si>
    <t>Actualización y validación de la base de datos</t>
  </si>
  <si>
    <t>Mejora, validación y discusión del modelo</t>
  </si>
  <si>
    <t>Asesoramiento con Dr. Elio Atenogenes</t>
  </si>
  <si>
    <t>Primera entrega del proyecto</t>
  </si>
  <si>
    <t>Segunda entrega del proyecto</t>
  </si>
  <si>
    <t>Presentación I</t>
  </si>
  <si>
    <t>Revisión de proyecto</t>
  </si>
  <si>
    <t>Entrega final del proyecto</t>
  </si>
  <si>
    <t>Presentación II</t>
  </si>
  <si>
    <t>Programado</t>
  </si>
  <si>
    <t>Tentativo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</si>
</sst>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12"/>
      <color theme="1"/>
      <name val="Times New Roman"/>
      <family val="1"/>
    </font>
    <font>
      <sz val="8"/>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3"/>
        <bgColor indexed="64"/>
      </patternFill>
    </fill>
    <fill>
      <patternFill patternType="solid">
        <fgColor theme="7" tint="0.59999389629810485"/>
        <bgColor indexed="64"/>
      </patternFill>
    </fill>
  </fills>
  <borders count="3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style="thin">
        <color theme="0" tint="-0.14993743705557422"/>
      </right>
      <top/>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top style="thin">
        <color theme="0" tint="-0.499984740745262"/>
      </top>
      <bottom style="thin">
        <color theme="0" tint="-0.34998626667073579"/>
      </bottom>
      <diagonal/>
    </border>
    <border>
      <left/>
      <right/>
      <top style="thin">
        <color theme="0" tint="-0.499984740745262"/>
      </top>
      <bottom style="thin">
        <color theme="0" tint="-0.34998626667073579"/>
      </bottom>
      <diagonal/>
    </border>
    <border>
      <left/>
      <right style="thin">
        <color indexed="64"/>
      </right>
      <top style="thin">
        <color theme="0" tint="-0.499984740745262"/>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14993743705557422"/>
      </left>
      <right style="thin">
        <color indexed="64"/>
      </right>
      <top/>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indexed="64"/>
      </left>
      <right/>
      <top style="thin">
        <color theme="0" tint="-0.499984740745262"/>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theme="0" tint="-0.14993743705557422"/>
      </right>
      <top/>
      <bottom/>
      <diagonal/>
    </border>
    <border>
      <left style="thin">
        <color indexed="64"/>
      </left>
      <right style="thin">
        <color theme="0" tint="-0.14999847407452621"/>
      </right>
      <top style="thin">
        <color theme="0" tint="-0.14999847407452621"/>
      </top>
      <bottom style="thin">
        <color theme="0" tint="-0.14999847407452621"/>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7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0" fillId="15" borderId="0" xfId="0" applyFill="1"/>
    <xf numFmtId="0" fontId="35" fillId="0" borderId="0" xfId="0" applyFont="1" applyAlignment="1">
      <alignment vertical="center"/>
    </xf>
    <xf numFmtId="0" fontId="0" fillId="7" borderId="4" xfId="0" applyFill="1" applyBorder="1" applyAlignment="1">
      <alignment horizontal="center" vertical="center"/>
    </xf>
    <xf numFmtId="0" fontId="0" fillId="5" borderId="4" xfId="0" applyFill="1" applyBorder="1" applyAlignment="1">
      <alignment horizontal="center" vertical="center"/>
    </xf>
    <xf numFmtId="0" fontId="0" fillId="16" borderId="4" xfId="0" applyFill="1" applyBorder="1" applyAlignment="1">
      <alignment horizontal="center" vertical="center"/>
    </xf>
    <xf numFmtId="0" fontId="1" fillId="14" borderId="22" xfId="0" applyFont="1" applyFill="1" applyBorder="1" applyAlignment="1">
      <alignment horizontal="center" vertical="center" shrinkToFit="1"/>
    </xf>
    <xf numFmtId="0" fontId="0" fillId="0" borderId="23" xfId="0" applyBorder="1" applyAlignment="1">
      <alignment vertical="center"/>
    </xf>
    <xf numFmtId="0" fontId="0" fillId="0" borderId="24" xfId="0" applyBorder="1" applyAlignment="1">
      <alignment horizontal="center" vertical="center"/>
    </xf>
    <xf numFmtId="0" fontId="1" fillId="14" borderId="28" xfId="0" applyFont="1" applyFill="1" applyBorder="1" applyAlignment="1">
      <alignment horizontal="center" vertical="center" shrinkToFit="1"/>
    </xf>
    <xf numFmtId="0" fontId="0" fillId="0" borderId="29" xfId="0" applyBorder="1" applyAlignment="1">
      <alignment vertical="center"/>
    </xf>
    <xf numFmtId="0" fontId="0" fillId="0" borderId="30" xfId="0" applyBorder="1" applyAlignment="1">
      <alignment horizontal="center" vertical="center"/>
    </xf>
    <xf numFmtId="0" fontId="0" fillId="5" borderId="30" xfId="0" applyFill="1" applyBorder="1" applyAlignment="1">
      <alignment horizontal="center" vertical="center"/>
    </xf>
    <xf numFmtId="0" fontId="1" fillId="14" borderId="32" xfId="0" applyFont="1" applyFill="1" applyBorder="1" applyAlignment="1">
      <alignment horizontal="center" vertical="center" shrinkToFit="1"/>
    </xf>
    <xf numFmtId="0" fontId="0" fillId="0" borderId="33" xfId="0" applyBorder="1" applyAlignment="1">
      <alignment vertical="center"/>
    </xf>
    <xf numFmtId="0" fontId="0" fillId="0" borderId="34" xfId="0" applyBorder="1" applyAlignment="1">
      <alignment horizontal="center" vertical="center"/>
    </xf>
    <xf numFmtId="0" fontId="0" fillId="5" borderId="34" xfId="0" applyFill="1" applyBorder="1" applyAlignment="1">
      <alignment horizontal="center" vertical="center"/>
    </xf>
    <xf numFmtId="0" fontId="0" fillId="16" borderId="30" xfId="0" applyFill="1" applyBorder="1" applyAlignment="1">
      <alignment horizontal="center" vertical="center"/>
    </xf>
    <xf numFmtId="0" fontId="0" fillId="16" borderId="34" xfId="0" applyFill="1" applyBorder="1" applyAlignment="1">
      <alignment horizontal="center" vertical="center"/>
    </xf>
    <xf numFmtId="0" fontId="0" fillId="17" borderId="4" xfId="0" applyFill="1" applyBorder="1" applyAlignment="1">
      <alignment horizontal="center" vertical="center"/>
    </xf>
    <xf numFmtId="0" fontId="0" fillId="17" borderId="30" xfId="0" applyFill="1" applyBorder="1" applyAlignment="1">
      <alignment horizontal="center" vertical="center"/>
    </xf>
    <xf numFmtId="0" fontId="0" fillId="17" borderId="24" xfId="0"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165" fontId="1" fillId="14" borderId="25" xfId="0" applyNumberFormat="1" applyFont="1" applyFill="1" applyBorder="1" applyAlignment="1">
      <alignment horizontal="center" vertical="center"/>
    </xf>
    <xf numFmtId="165" fontId="1" fillId="14" borderId="26" xfId="0" applyNumberFormat="1" applyFont="1" applyFill="1" applyBorder="1" applyAlignment="1">
      <alignment horizontal="center" vertical="center"/>
    </xf>
    <xf numFmtId="165" fontId="1" fillId="14" borderId="27" xfId="0" applyNumberFormat="1" applyFont="1" applyFill="1" applyBorder="1" applyAlignment="1">
      <alignment horizontal="center" vertical="center"/>
    </xf>
    <xf numFmtId="165" fontId="1" fillId="14" borderId="31" xfId="0" applyNumberFormat="1" applyFont="1" applyFill="1" applyBorder="1" applyAlignment="1">
      <alignment horizontal="center" vertical="center"/>
    </xf>
    <xf numFmtId="165" fontId="1" fillId="14" borderId="21"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0" fontId="25" fillId="13" borderId="0" xfId="5" applyFont="1" applyFill="1" applyAlignment="1">
      <alignment horizontal="center" vertical="center" wrapText="1"/>
    </xf>
    <xf numFmtId="0" fontId="27" fillId="0" borderId="11" xfId="0" applyFont="1" applyBorder="1" applyAlignment="1">
      <alignment horizontal="center" vertical="center"/>
    </xf>
    <xf numFmtId="0" fontId="14" fillId="17" borderId="0" xfId="0" applyFont="1" applyFill="1" applyAlignment="1">
      <alignment horizontal="center" vertical="center"/>
    </xf>
    <xf numFmtId="0" fontId="13" fillId="15" borderId="0" xfId="0" applyFont="1" applyFill="1" applyAlignment="1">
      <alignment horizontal="center" vertical="center"/>
    </xf>
    <xf numFmtId="0" fontId="14" fillId="7" borderId="0" xfId="0" applyFont="1" applyFill="1" applyAlignment="1">
      <alignment horizontal="center" vertical="center"/>
    </xf>
    <xf numFmtId="0" fontId="14" fillId="16" borderId="0" xfId="0" applyFont="1" applyFill="1" applyAlignment="1">
      <alignment horizontal="center" vertical="center"/>
    </xf>
  </cellXfs>
  <cellStyles count="12">
    <cellStyle name="Date" xfId="9" xr:uid="{229918B6-DD13-4F5A-97B9-305F7E002AA3}"/>
    <cellStyle name="Encabezado 1" xfId="6" builtinId="16" customBuiltin="1"/>
    <cellStyle name="Énfasis3" xfId="11" builtinId="37"/>
    <cellStyle name="Hipervínculo" xfId="1" builtinId="8" customBuiltin="1"/>
    <cellStyle name="Millares" xfId="4" builtinId="3" customBuiltin="1"/>
    <cellStyle name="Millares [0]" xfId="10" builtinId="6" customBuiltin="1"/>
    <cellStyle name="Normal" xfId="0" builtinId="0"/>
    <cellStyle name="Porcentaje" xfId="2" builtinId="5" customBuiltin="1"/>
    <cellStyle name="Título" xfId="5" builtinId="15" customBuiltin="1"/>
    <cellStyle name="Título 2" xfId="7" builtinId="17" customBuiltin="1"/>
    <cellStyle name="Título 3" xfId="8" builtinId="18" customBuiltin="1"/>
    <cellStyle name="zHiddenText" xfId="3" xr:uid="{26E66EE6-E33F-4D77-BAE4-0FB4F5BBF673}"/>
  </cellStyles>
  <dxfs count="64">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5"/>
        </patternFill>
      </fill>
      <border>
        <left/>
        <right/>
        <top/>
        <bottom/>
        <vertical/>
        <horizontal/>
      </border>
    </dxf>
    <dxf>
      <fill>
        <patternFill>
          <bgColor theme="2" tint="-9.9948118533890809E-2"/>
        </patternFill>
      </fill>
      <border>
        <left/>
        <right/>
        <top/>
        <bottom/>
        <vertical/>
        <horizontal/>
      </border>
    </dxf>
    <dxf>
      <fill>
        <patternFill>
          <bgColor theme="7" tint="-0.24994659260841701"/>
        </patternFill>
      </fill>
      <border>
        <left/>
        <right/>
        <top/>
        <bottom/>
      </border>
    </dxf>
    <dxf>
      <fill>
        <patternFill>
          <bgColor theme="9"/>
        </patternFill>
      </fill>
      <border>
        <left/>
        <right/>
        <top/>
        <bottom/>
      </border>
    </dxf>
    <dxf>
      <fill>
        <patternFill>
          <bgColor theme="6"/>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5"/>
        </patternFill>
      </fill>
      <border>
        <left/>
        <right/>
        <top/>
        <bottom/>
        <vertical/>
        <horizontal/>
      </border>
    </dxf>
    <dxf>
      <fill>
        <patternFill>
          <bgColor theme="2" tint="-9.9948118533890809E-2"/>
        </patternFill>
      </fill>
      <border>
        <left/>
        <right/>
        <top/>
        <bottom/>
        <vertical/>
        <horizontal/>
      </border>
    </dxf>
    <dxf>
      <fill>
        <patternFill>
          <bgColor theme="7" tint="-0.24994659260841701"/>
        </patternFill>
      </fill>
      <border>
        <left/>
        <right/>
        <top/>
        <bottom/>
      </border>
    </dxf>
    <dxf>
      <fill>
        <patternFill>
          <bgColor theme="9"/>
        </patternFill>
      </fill>
      <border>
        <left/>
        <right/>
        <top/>
        <bottom/>
      </border>
    </dxf>
    <dxf>
      <fill>
        <patternFill>
          <bgColor theme="6"/>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3"/>
      <tableStyleElement type="headerRow" dxfId="62"/>
      <tableStyleElement type="firstRowStripe" dxfId="61"/>
      <tableStyleElement type="secondRowStripe" dxfId="60"/>
    </tableStyle>
    <tableStyle name="ToDoList" pivot="0" count="9" xr9:uid="{00000000-0011-0000-FFFF-FFFF00000000}">
      <tableStyleElement type="wholeTable" dxfId="59"/>
      <tableStyleElement type="headerRow" dxfId="58"/>
      <tableStyleElement type="totalRow" dxfId="57"/>
      <tableStyleElement type="firstColumn" dxfId="56"/>
      <tableStyleElement type="lastColumn" dxfId="55"/>
      <tableStyleElement type="firstRowStripe" dxfId="54"/>
      <tableStyleElement type="secondRowStripe" dxfId="53"/>
      <tableStyleElement type="firstColumnStripe" dxfId="52"/>
      <tableStyleElement type="secondColumnStripe" dxfId="5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2</xdr:row>
      <xdr:rowOff>114300</xdr:rowOff>
    </xdr:from>
    <xdr:to>
      <xdr:col>3</xdr:col>
      <xdr:colOff>533400</xdr:colOff>
      <xdr:row>5</xdr:row>
      <xdr:rowOff>343866</xdr:rowOff>
    </xdr:to>
    <xdr:pic>
      <xdr:nvPicPr>
        <xdr:cNvPr id="2" name="Imagen 1" descr="INFOTEC (@InfotecMexico) / X">
          <a:extLst>
            <a:ext uri="{FF2B5EF4-FFF2-40B4-BE49-F238E27FC236}">
              <a16:creationId xmlns:a16="http://schemas.microsoft.com/office/drawing/2014/main" id="{8AEB00A2-7825-08D9-0E8B-B970BC2E1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36900" y="1295400"/>
          <a:ext cx="1320800" cy="1245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0" data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8"/>
    <tableColumn id="2" xr3:uid="{39BD914E-FB02-4352-846C-6D59624DC0B0}" name="Category" dataDxfId="47"/>
    <tableColumn id="3" xr3:uid="{D274194F-BCA0-44F3-84B2-217254EE241C}" name="Assigned to" dataDxfId="46"/>
    <tableColumn id="4" xr3:uid="{8385BC6F-56EE-4363-A106-8DB0A1E4EF5A}" name="Progress" dataDxfId="45"/>
    <tableColumn id="5" xr3:uid="{02926609-7B93-4B6F-BE96-92EC7A949E4B}" name="Start" dataDxfId="44" dataCellStyle="Date"/>
    <tableColumn id="6" xr3:uid="{8FF9BE8E-04B7-4B39-AC27-D2E534204BC3}" name="Days" dataDxfId="43"/>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1"/>
    <tableColumn id="2" xr3:uid="{529EEF64-D037-4ACF-8CA4-0C10FE2D1FBB}" name="Category" dataDxfId="40"/>
    <tableColumn id="3" xr3:uid="{711D01BA-2785-403A-9636-CCC7E2ADA584}" name="Assigned to" dataDxfId="39"/>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8:E21" totalsRowShown="0" headerRowDxfId="38">
  <autoFilter ref="B8:E21" xr:uid="{29E5A880-80D5-4B65-B5FB-8FB3913D3D27}">
    <filterColumn colId="0" hiddenButton="1"/>
    <filterColumn colId="1" hiddenButton="1"/>
    <filterColumn colId="2" hiddenButton="1"/>
    <filterColumn colId="3" hiddenButton="1"/>
  </autoFilter>
  <tableColumns count="4">
    <tableColumn id="1" xr3:uid="{0971B905-713A-4980-8BBC-DF959C2E61F9}" name="Milestone description" dataDxfId="37"/>
    <tableColumn id="4" xr3:uid="{47C54592-75B0-4C70-BBF8-0F40483670E9}" name="Progreso"/>
    <tableColumn id="5" xr3:uid="{663FB5E0-7616-4EA5-B56A-FF069E2E07D7}" name="Inicio" dataCellStyle="Date"/>
    <tableColumn id="6" xr3:uid="{3B766962-C06F-4E12-BE91-12AB93439874}" name="Día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83203125" style="8" customWidth="1"/>
    <col min="2" max="2" width="2.83203125" style="8" customWidth="1"/>
    <col min="3" max="5" width="40.83203125" style="6" customWidth="1"/>
    <col min="6" max="6" width="2.83203125" style="6" customWidth="1"/>
    <col min="7" max="16384" width="9.1640625" style="6"/>
  </cols>
  <sheetData>
    <row r="1" spans="1:13" s="7" customFormat="1" ht="33" x14ac:dyDescent="0.3">
      <c r="D1" s="103"/>
    </row>
    <row r="2" spans="1:13" ht="50" customHeight="1" x14ac:dyDescent="0.3">
      <c r="A2" s="7"/>
      <c r="B2" s="109"/>
      <c r="C2" s="146" t="s">
        <v>29</v>
      </c>
      <c r="D2" s="146"/>
      <c r="E2" s="146"/>
      <c r="F2" s="109"/>
      <c r="G2" s="7"/>
      <c r="H2" s="7"/>
      <c r="I2" s="7"/>
      <c r="J2" s="7"/>
      <c r="K2" s="7"/>
      <c r="L2" s="7"/>
      <c r="M2" s="7"/>
    </row>
    <row r="3" spans="1:13" ht="14.5" customHeight="1" x14ac:dyDescent="0.3">
      <c r="A3" s="7"/>
      <c r="B3" s="104"/>
      <c r="C3" s="105"/>
      <c r="D3" s="106"/>
      <c r="E3" s="104"/>
      <c r="F3" s="104"/>
      <c r="G3" s="7"/>
      <c r="H3" s="7"/>
      <c r="I3" s="7"/>
      <c r="J3" s="7"/>
      <c r="K3" s="7"/>
      <c r="L3" s="7"/>
      <c r="M3" s="7"/>
    </row>
    <row r="4" spans="1:13" s="8" customFormat="1" ht="67" customHeight="1" x14ac:dyDescent="0.3">
      <c r="A4" s="7"/>
      <c r="B4" s="104"/>
      <c r="C4" s="147" t="s">
        <v>32</v>
      </c>
      <c r="D4" s="147"/>
      <c r="E4" s="147"/>
      <c r="F4" s="104"/>
      <c r="G4" s="7"/>
      <c r="H4" s="7"/>
      <c r="I4" s="7"/>
      <c r="J4" s="7"/>
      <c r="K4" s="7"/>
      <c r="L4" s="7"/>
      <c r="M4" s="7"/>
    </row>
    <row r="5" spans="1:13" s="8" customFormat="1" ht="67" customHeight="1" x14ac:dyDescent="0.3">
      <c r="A5" s="7"/>
      <c r="B5" s="104"/>
      <c r="C5" s="147" t="s">
        <v>33</v>
      </c>
      <c r="D5" s="147"/>
      <c r="E5" s="147"/>
      <c r="F5" s="104"/>
      <c r="G5" s="7"/>
      <c r="H5" s="7"/>
      <c r="I5" s="7"/>
      <c r="J5" s="7"/>
      <c r="K5" s="7"/>
      <c r="L5" s="7"/>
      <c r="M5" s="7"/>
    </row>
    <row r="6" spans="1:13" ht="15" x14ac:dyDescent="0.2">
      <c r="A6" s="6"/>
      <c r="B6" s="107"/>
      <c r="C6" s="107"/>
      <c r="D6" s="108"/>
      <c r="E6" s="107"/>
      <c r="F6" s="107"/>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election activeCell="B2" sqref="B2:H2"/>
    </sheetView>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50" t="s">
        <v>30</v>
      </c>
      <c r="C2" s="150"/>
      <c r="D2" s="150"/>
      <c r="E2" s="150"/>
      <c r="F2" s="150"/>
      <c r="G2" s="150"/>
      <c r="H2" s="150"/>
      <c r="I2" s="151"/>
      <c r="J2" s="151"/>
      <c r="K2" s="151"/>
      <c r="L2" s="151"/>
      <c r="M2" s="151"/>
      <c r="N2" s="151"/>
      <c r="O2" s="152"/>
      <c r="P2" s="152"/>
      <c r="Q2" s="152"/>
      <c r="R2" s="152"/>
      <c r="S2" s="152"/>
      <c r="T2" s="152"/>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20" customHeight="1" x14ac:dyDescent="0.2">
      <c r="A3" s="10"/>
      <c r="B3" s="66"/>
      <c r="C3" s="67"/>
      <c r="D3" s="68"/>
      <c r="E3" s="68"/>
      <c r="F3" s="69"/>
      <c r="G3" s="68"/>
      <c r="H3" s="68"/>
      <c r="I3" s="81"/>
      <c r="J3" s="1"/>
      <c r="K3" s="1"/>
      <c r="L3" s="1"/>
    </row>
    <row r="4" spans="1:68" ht="30" customHeight="1" x14ac:dyDescent="0.2">
      <c r="A4" s="10"/>
      <c r="B4" s="70" t="s">
        <v>34</v>
      </c>
      <c r="C4" s="71"/>
      <c r="D4" s="72"/>
      <c r="E4" s="73"/>
      <c r="F4" s="74"/>
      <c r="G4" s="75" t="s">
        <v>15</v>
      </c>
      <c r="H4" s="73"/>
      <c r="I4" s="153" t="s">
        <v>21</v>
      </c>
      <c r="J4" s="153"/>
      <c r="K4" s="153"/>
      <c r="L4" s="153"/>
      <c r="N4" s="154" t="s">
        <v>22</v>
      </c>
      <c r="O4" s="154"/>
      <c r="P4" s="154"/>
      <c r="Q4" s="154"/>
      <c r="S4" s="155" t="s">
        <v>23</v>
      </c>
      <c r="T4" s="155"/>
      <c r="U4" s="155"/>
      <c r="V4" s="155"/>
      <c r="X4" s="148" t="s">
        <v>24</v>
      </c>
      <c r="Y4" s="148"/>
      <c r="Z4" s="148"/>
      <c r="AA4" s="148"/>
      <c r="AC4" s="149" t="s">
        <v>16</v>
      </c>
      <c r="AD4" s="149"/>
      <c r="AE4" s="149"/>
      <c r="AF4" s="149"/>
    </row>
    <row r="5" spans="1:68" ht="30" customHeight="1" x14ac:dyDescent="0.2">
      <c r="A5" s="10"/>
      <c r="B5" s="122" t="s">
        <v>35</v>
      </c>
      <c r="C5" s="72"/>
      <c r="D5" s="72"/>
      <c r="E5" s="73"/>
      <c r="F5" s="74"/>
      <c r="G5" s="73"/>
      <c r="H5" s="73"/>
    </row>
    <row r="6" spans="1:68" ht="30" customHeight="1" x14ac:dyDescent="0.25">
      <c r="A6" s="10"/>
      <c r="B6" s="76" t="s">
        <v>59</v>
      </c>
      <c r="C6" s="77" cm="1">
        <f t="array" aca="1" ref="C6" ca="1">IFERROR(IF(MIN(Milestones4352[Start])=0,TODAY(),B11(Milestones4352[Start])),TODAY())</f>
        <v>45524</v>
      </c>
      <c r="D6" s="78"/>
      <c r="E6" s="73"/>
      <c r="F6" s="74"/>
      <c r="G6" s="73"/>
      <c r="H6" s="73"/>
      <c r="I6" s="88" t="str">
        <f ca="1">TEXT(I7,"mmmm")</f>
        <v>agosto</v>
      </c>
      <c r="J6" s="88"/>
      <c r="K6" s="88"/>
      <c r="L6" s="88"/>
      <c r="M6" s="88"/>
      <c r="N6" s="88"/>
      <c r="O6" s="88"/>
      <c r="P6" s="88" t="str">
        <f ca="1">IF(TEXT(P7,"mmmm")=I6,"",TEXT(P7,"mmmm"))</f>
        <v>septiembre</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
      </c>
      <c r="AS6" s="88"/>
      <c r="AT6" s="88"/>
      <c r="AU6" s="88"/>
      <c r="AV6" s="88"/>
      <c r="AW6" s="88"/>
      <c r="AX6" s="89"/>
      <c r="AY6" s="89" t="str">
        <f ca="1">IF(OR(TEXT(AY7,"mmmm")=AR6,TEXT(AY7,"mmmm")=AK6,TEXT(AY7,"mmmm")=AD6,TEXT(AY7,"mmmm")=W6),"",TEXT(AY7,"mmmm"))</f>
        <v>octubre</v>
      </c>
      <c r="AZ6" s="89"/>
      <c r="BA6" s="89"/>
      <c r="BB6" s="90"/>
      <c r="BC6" s="87"/>
      <c r="BD6" s="87"/>
      <c r="BE6" s="87"/>
      <c r="BF6" s="87" t="str">
        <f ca="1">IF(OR(TEXT(BF7,"mmmm")=AY6,TEXT(BF7,"mmmm")=AR6,TEXT(BF7,"mmmm")=AK6,TEXT(BF7,"mmmm")=AD6),"",TEXT(BF7,"mmmm"))</f>
        <v/>
      </c>
      <c r="BG6" s="87"/>
      <c r="BH6" s="87"/>
      <c r="BI6" s="87"/>
      <c r="BJ6" s="87"/>
      <c r="BK6" s="87"/>
      <c r="BL6" s="87"/>
    </row>
    <row r="7" spans="1:68" ht="30" customHeight="1" x14ac:dyDescent="0.2">
      <c r="A7" s="10"/>
      <c r="B7" s="76" t="s">
        <v>60</v>
      </c>
      <c r="C7" s="79">
        <v>5</v>
      </c>
      <c r="D7" s="72"/>
      <c r="E7" s="73"/>
      <c r="F7" s="73"/>
      <c r="G7" s="73"/>
      <c r="H7" s="80"/>
      <c r="I7" s="94">
        <f ca="1">IFERROR(Project_Start+Scrolling_Increment,TODAY())</f>
        <v>45529</v>
      </c>
      <c r="J7" s="95">
        <f ca="1">I7+1</f>
        <v>45530</v>
      </c>
      <c r="K7" s="95">
        <f t="shared" ref="K7:AX7" ca="1" si="0">J7+1</f>
        <v>45531</v>
      </c>
      <c r="L7" s="95">
        <f t="shared" ca="1" si="0"/>
        <v>45532</v>
      </c>
      <c r="M7" s="95">
        <f t="shared" ca="1" si="0"/>
        <v>45533</v>
      </c>
      <c r="N7" s="95">
        <f t="shared" ca="1" si="0"/>
        <v>45534</v>
      </c>
      <c r="O7" s="96">
        <f t="shared" ca="1" si="0"/>
        <v>45535</v>
      </c>
      <c r="P7" s="95">
        <f ca="1">O7+1</f>
        <v>45536</v>
      </c>
      <c r="Q7" s="95">
        <f ca="1">P7+1</f>
        <v>45537</v>
      </c>
      <c r="R7" s="95">
        <f t="shared" ca="1" si="0"/>
        <v>45538</v>
      </c>
      <c r="S7" s="95">
        <f t="shared" ca="1" si="0"/>
        <v>45539</v>
      </c>
      <c r="T7" s="95">
        <f t="shared" ca="1" si="0"/>
        <v>45540</v>
      </c>
      <c r="U7" s="95">
        <f t="shared" ca="1" si="0"/>
        <v>45541</v>
      </c>
      <c r="V7" s="96">
        <f t="shared" ca="1" si="0"/>
        <v>45542</v>
      </c>
      <c r="W7" s="95">
        <f ca="1">V7+1</f>
        <v>45543</v>
      </c>
      <c r="X7" s="95">
        <f ca="1">W7+1</f>
        <v>45544</v>
      </c>
      <c r="Y7" s="95">
        <f t="shared" ca="1" si="0"/>
        <v>45545</v>
      </c>
      <c r="Z7" s="95">
        <f t="shared" ca="1" si="0"/>
        <v>45546</v>
      </c>
      <c r="AA7" s="95">
        <f t="shared" ca="1" si="0"/>
        <v>45547</v>
      </c>
      <c r="AB7" s="95">
        <f t="shared" ca="1" si="0"/>
        <v>45548</v>
      </c>
      <c r="AC7" s="96">
        <f t="shared" ca="1" si="0"/>
        <v>45549</v>
      </c>
      <c r="AD7" s="95">
        <f ca="1">AC7+1</f>
        <v>45550</v>
      </c>
      <c r="AE7" s="95">
        <f ca="1">AD7+1</f>
        <v>45551</v>
      </c>
      <c r="AF7" s="95">
        <f t="shared" ca="1" si="0"/>
        <v>45552</v>
      </c>
      <c r="AG7" s="95">
        <f t="shared" ca="1" si="0"/>
        <v>45553</v>
      </c>
      <c r="AH7" s="95">
        <f t="shared" ca="1" si="0"/>
        <v>45554</v>
      </c>
      <c r="AI7" s="95">
        <f t="shared" ca="1" si="0"/>
        <v>45555</v>
      </c>
      <c r="AJ7" s="96">
        <f t="shared" ca="1" si="0"/>
        <v>45556</v>
      </c>
      <c r="AK7" s="95">
        <f ca="1">AJ7+1</f>
        <v>45557</v>
      </c>
      <c r="AL7" s="95">
        <f ca="1">AK7+1</f>
        <v>45558</v>
      </c>
      <c r="AM7" s="95">
        <f t="shared" ca="1" si="0"/>
        <v>45559</v>
      </c>
      <c r="AN7" s="95">
        <f t="shared" ca="1" si="0"/>
        <v>45560</v>
      </c>
      <c r="AO7" s="95">
        <f t="shared" ca="1" si="0"/>
        <v>45561</v>
      </c>
      <c r="AP7" s="95">
        <f t="shared" ca="1" si="0"/>
        <v>45562</v>
      </c>
      <c r="AQ7" s="96">
        <f t="shared" ca="1" si="0"/>
        <v>45563</v>
      </c>
      <c r="AR7" s="95">
        <f ca="1">AQ7+1</f>
        <v>45564</v>
      </c>
      <c r="AS7" s="95">
        <f ca="1">AR7+1</f>
        <v>45565</v>
      </c>
      <c r="AT7" s="95">
        <f t="shared" ca="1" si="0"/>
        <v>45566</v>
      </c>
      <c r="AU7" s="95">
        <f t="shared" ca="1" si="0"/>
        <v>45567</v>
      </c>
      <c r="AV7" s="95">
        <f t="shared" ca="1" si="0"/>
        <v>45568</v>
      </c>
      <c r="AW7" s="95">
        <f t="shared" ca="1" si="0"/>
        <v>45569</v>
      </c>
      <c r="AX7" s="96">
        <f t="shared" ca="1" si="0"/>
        <v>45570</v>
      </c>
      <c r="AY7" s="95">
        <f ca="1">AX7+1</f>
        <v>45571</v>
      </c>
      <c r="AZ7" s="95">
        <f ca="1">AY7+1</f>
        <v>45572</v>
      </c>
      <c r="BA7" s="95">
        <f t="shared" ref="BA7:BE7" ca="1" si="1">AZ7+1</f>
        <v>45573</v>
      </c>
      <c r="BB7" s="95">
        <f t="shared" ca="1" si="1"/>
        <v>45574</v>
      </c>
      <c r="BC7" s="95">
        <f t="shared" ca="1" si="1"/>
        <v>45575</v>
      </c>
      <c r="BD7" s="95">
        <f t="shared" ca="1" si="1"/>
        <v>45576</v>
      </c>
      <c r="BE7" s="96">
        <f t="shared" ca="1" si="1"/>
        <v>45577</v>
      </c>
      <c r="BF7" s="95">
        <f ca="1">BE7+1</f>
        <v>45578</v>
      </c>
      <c r="BG7" s="95">
        <f ca="1">BF7+1</f>
        <v>45579</v>
      </c>
      <c r="BH7" s="95">
        <f t="shared" ref="BH7:BL7" ca="1" si="2">BG7+1</f>
        <v>45580</v>
      </c>
      <c r="BI7" s="95">
        <f t="shared" ca="1" si="2"/>
        <v>45581</v>
      </c>
      <c r="BJ7" s="95">
        <f t="shared" ca="1" si="2"/>
        <v>45582</v>
      </c>
      <c r="BK7" s="95">
        <f t="shared" ca="1" si="2"/>
        <v>45583</v>
      </c>
      <c r="BL7" s="96">
        <f t="shared" ca="1" si="2"/>
        <v>45584</v>
      </c>
    </row>
    <row r="8" spans="1:68" ht="20" customHeight="1" x14ac:dyDescent="0.2">
      <c r="A8" s="10"/>
      <c r="B8" s="72"/>
      <c r="C8" s="72"/>
      <c r="D8" s="72"/>
      <c r="E8" s="73"/>
      <c r="F8" s="73"/>
      <c r="G8" s="73"/>
      <c r="H8" s="80"/>
      <c r="I8" s="97"/>
      <c r="J8" s="98"/>
      <c r="K8" s="98"/>
      <c r="L8" s="98"/>
      <c r="M8" s="98"/>
      <c r="N8" s="98"/>
      <c r="O8" s="98"/>
      <c r="P8" s="99"/>
      <c r="Q8" s="98"/>
      <c r="R8" s="98"/>
      <c r="S8" s="98"/>
      <c r="T8" s="98"/>
      <c r="U8" s="98"/>
      <c r="V8" s="100"/>
      <c r="W8" s="98"/>
      <c r="X8" s="98"/>
      <c r="Y8" s="98"/>
      <c r="Z8" s="98"/>
      <c r="AA8" s="98"/>
      <c r="AB8" s="98"/>
      <c r="AC8" s="100"/>
      <c r="AD8" s="98"/>
      <c r="AE8" s="98"/>
      <c r="AF8" s="98"/>
      <c r="AG8" s="98"/>
      <c r="AH8" s="98"/>
      <c r="AI8" s="98"/>
      <c r="AJ8" s="100"/>
      <c r="AK8" s="98"/>
      <c r="AL8" s="98"/>
      <c r="AM8" s="98"/>
      <c r="AN8" s="98"/>
      <c r="AO8" s="98"/>
      <c r="AP8" s="98"/>
      <c r="AQ8" s="100"/>
      <c r="AR8" s="98"/>
      <c r="AS8" s="98"/>
      <c r="AT8" s="98"/>
      <c r="AU8" s="98"/>
      <c r="AV8" s="98"/>
      <c r="AW8" s="98"/>
      <c r="AX8" s="100"/>
      <c r="AY8" s="98"/>
      <c r="AZ8" s="98"/>
      <c r="BA8" s="98"/>
      <c r="BB8" s="98"/>
      <c r="BC8" s="98"/>
      <c r="BD8" s="98"/>
      <c r="BE8" s="100"/>
      <c r="BF8" s="98"/>
      <c r="BG8" s="98"/>
      <c r="BH8" s="98"/>
      <c r="BI8" s="98"/>
      <c r="BJ8" s="98"/>
      <c r="BK8" s="98"/>
      <c r="BL8" s="101"/>
    </row>
    <row r="9" spans="1:68" ht="40" customHeight="1" x14ac:dyDescent="0.2">
      <c r="A9" s="10"/>
      <c r="B9" s="110" t="s">
        <v>18</v>
      </c>
      <c r="C9" s="111" t="s">
        <v>6</v>
      </c>
      <c r="D9" s="111" t="s">
        <v>19</v>
      </c>
      <c r="E9" s="111" t="s">
        <v>9</v>
      </c>
      <c r="F9" s="111" t="s">
        <v>10</v>
      </c>
      <c r="G9" s="111" t="s">
        <v>20</v>
      </c>
      <c r="H9" s="85"/>
      <c r="I9" s="102" t="str">
        <f t="shared" ref="I9:BL9" ca="1" si="3">LEFT(TEXT(I7,"ddd"),1)</f>
        <v>d</v>
      </c>
      <c r="J9" s="102" t="str">
        <f t="shared" ca="1" si="3"/>
        <v>l</v>
      </c>
      <c r="K9" s="102" t="str">
        <f t="shared" ca="1" si="3"/>
        <v>m</v>
      </c>
      <c r="L9" s="102" t="str">
        <f t="shared" ca="1" si="3"/>
        <v>m</v>
      </c>
      <c r="M9" s="102" t="str">
        <f t="shared" ca="1" si="3"/>
        <v>j</v>
      </c>
      <c r="N9" s="102" t="str">
        <f t="shared" ca="1" si="3"/>
        <v>v</v>
      </c>
      <c r="O9" s="102" t="str">
        <f t="shared" ca="1" si="3"/>
        <v>s</v>
      </c>
      <c r="P9" s="102" t="str">
        <f t="shared" ca="1" si="3"/>
        <v>d</v>
      </c>
      <c r="Q9" s="102" t="str">
        <f t="shared" ca="1" si="3"/>
        <v>l</v>
      </c>
      <c r="R9" s="102" t="str">
        <f t="shared" ca="1" si="3"/>
        <v>m</v>
      </c>
      <c r="S9" s="102" t="str">
        <f t="shared" ca="1" si="3"/>
        <v>m</v>
      </c>
      <c r="T9" s="102" t="str">
        <f t="shared" ca="1" si="3"/>
        <v>j</v>
      </c>
      <c r="U9" s="102" t="str">
        <f t="shared" ca="1" si="3"/>
        <v>v</v>
      </c>
      <c r="V9" s="102" t="str">
        <f t="shared" ca="1" si="3"/>
        <v>s</v>
      </c>
      <c r="W9" s="102" t="str">
        <f t="shared" ca="1" si="3"/>
        <v>d</v>
      </c>
      <c r="X9" s="102" t="str">
        <f t="shared" ca="1" si="3"/>
        <v>l</v>
      </c>
      <c r="Y9" s="102" t="str">
        <f t="shared" ca="1" si="3"/>
        <v>m</v>
      </c>
      <c r="Z9" s="102" t="str">
        <f t="shared" ca="1" si="3"/>
        <v>m</v>
      </c>
      <c r="AA9" s="102" t="str">
        <f t="shared" ca="1" si="3"/>
        <v>j</v>
      </c>
      <c r="AB9" s="102" t="str">
        <f t="shared" ca="1" si="3"/>
        <v>v</v>
      </c>
      <c r="AC9" s="102" t="str">
        <f t="shared" ca="1" si="3"/>
        <v>s</v>
      </c>
      <c r="AD9" s="102" t="str">
        <f t="shared" ca="1" si="3"/>
        <v>d</v>
      </c>
      <c r="AE9" s="102" t="str">
        <f t="shared" ca="1" si="3"/>
        <v>l</v>
      </c>
      <c r="AF9" s="102" t="str">
        <f t="shared" ca="1" si="3"/>
        <v>m</v>
      </c>
      <c r="AG9" s="102" t="str">
        <f t="shared" ca="1" si="3"/>
        <v>m</v>
      </c>
      <c r="AH9" s="102" t="str">
        <f t="shared" ca="1" si="3"/>
        <v>j</v>
      </c>
      <c r="AI9" s="102" t="str">
        <f t="shared" ca="1" si="3"/>
        <v>v</v>
      </c>
      <c r="AJ9" s="102" t="str">
        <f t="shared" ca="1" si="3"/>
        <v>s</v>
      </c>
      <c r="AK9" s="102" t="str">
        <f t="shared" ca="1" si="3"/>
        <v>d</v>
      </c>
      <c r="AL9" s="102" t="str">
        <f t="shared" ca="1" si="3"/>
        <v>l</v>
      </c>
      <c r="AM9" s="102" t="str">
        <f t="shared" ca="1" si="3"/>
        <v>m</v>
      </c>
      <c r="AN9" s="102" t="str">
        <f t="shared" ca="1" si="3"/>
        <v>m</v>
      </c>
      <c r="AO9" s="102" t="str">
        <f t="shared" ca="1" si="3"/>
        <v>j</v>
      </c>
      <c r="AP9" s="102" t="str">
        <f t="shared" ca="1" si="3"/>
        <v>v</v>
      </c>
      <c r="AQ9" s="102" t="str">
        <f t="shared" ca="1" si="3"/>
        <v>s</v>
      </c>
      <c r="AR9" s="102" t="str">
        <f t="shared" ca="1" si="3"/>
        <v>d</v>
      </c>
      <c r="AS9" s="102" t="str">
        <f t="shared" ca="1" si="3"/>
        <v>l</v>
      </c>
      <c r="AT9" s="102" t="str">
        <f t="shared" ca="1" si="3"/>
        <v>m</v>
      </c>
      <c r="AU9" s="102" t="str">
        <f t="shared" ca="1" si="3"/>
        <v>m</v>
      </c>
      <c r="AV9" s="102" t="str">
        <f t="shared" ca="1" si="3"/>
        <v>j</v>
      </c>
      <c r="AW9" s="102" t="str">
        <f t="shared" ca="1" si="3"/>
        <v>v</v>
      </c>
      <c r="AX9" s="102" t="str">
        <f t="shared" ca="1" si="3"/>
        <v>s</v>
      </c>
      <c r="AY9" s="102" t="str">
        <f t="shared" ca="1" si="3"/>
        <v>d</v>
      </c>
      <c r="AZ9" s="102" t="str">
        <f t="shared" ca="1" si="3"/>
        <v>l</v>
      </c>
      <c r="BA9" s="102" t="str">
        <f t="shared" ca="1" si="3"/>
        <v>m</v>
      </c>
      <c r="BB9" s="102" t="str">
        <f t="shared" ca="1" si="3"/>
        <v>m</v>
      </c>
      <c r="BC9" s="102" t="str">
        <f t="shared" ca="1" si="3"/>
        <v>j</v>
      </c>
      <c r="BD9" s="102" t="str">
        <f t="shared" ca="1" si="3"/>
        <v>v</v>
      </c>
      <c r="BE9" s="102" t="str">
        <f t="shared" ca="1" si="3"/>
        <v>s</v>
      </c>
      <c r="BF9" s="102" t="str">
        <f t="shared" ca="1" si="3"/>
        <v>d</v>
      </c>
      <c r="BG9" s="102" t="str">
        <f t="shared" ca="1" si="3"/>
        <v>l</v>
      </c>
      <c r="BH9" s="102" t="str">
        <f t="shared" ca="1" si="3"/>
        <v>m</v>
      </c>
      <c r="BI9" s="102" t="str">
        <f t="shared" ca="1" si="3"/>
        <v>m</v>
      </c>
      <c r="BJ9" s="102" t="str">
        <f t="shared" ca="1" si="3"/>
        <v>j</v>
      </c>
      <c r="BK9" s="102" t="str">
        <f t="shared" ca="1" si="3"/>
        <v>v</v>
      </c>
      <c r="BL9" s="102" t="str">
        <f t="shared" ca="1" si="3"/>
        <v>s</v>
      </c>
    </row>
    <row r="10" spans="1:68" ht="30" hidden="1" customHeight="1" thickBot="1" x14ac:dyDescent="0.2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2">
      <c r="A11" s="10"/>
      <c r="B11" s="120" t="s">
        <v>36</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 customHeight="1" x14ac:dyDescent="0.2">
      <c r="A12" s="10"/>
      <c r="B12" s="121" t="s">
        <v>37</v>
      </c>
      <c r="C12" s="57" t="s">
        <v>7</v>
      </c>
      <c r="D12" s="57" t="s">
        <v>5</v>
      </c>
      <c r="E12" s="58">
        <v>0.25</v>
      </c>
      <c r="F12" s="59">
        <f ca="1">TODAY()</f>
        <v>45524</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2">
      <c r="A13" s="10"/>
      <c r="B13" s="121" t="s">
        <v>38</v>
      </c>
      <c r="C13" s="57" t="s">
        <v>8</v>
      </c>
      <c r="D13" s="57"/>
      <c r="E13" s="58"/>
      <c r="F13" s="59">
        <f ca="1">TODAY()+5</f>
        <v>45529</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2">
      <c r="A14" s="9"/>
      <c r="B14" s="121" t="s">
        <v>39</v>
      </c>
      <c r="C14" s="57" t="s">
        <v>12</v>
      </c>
      <c r="D14" s="57"/>
      <c r="E14" s="58">
        <v>0.5</v>
      </c>
      <c r="F14" s="59">
        <f ca="1">F12-3</f>
        <v>45521</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2">
      <c r="A15" s="9"/>
      <c r="B15" s="121" t="s">
        <v>40</v>
      </c>
      <c r="C15" s="57" t="s">
        <v>8</v>
      </c>
      <c r="D15" s="57"/>
      <c r="E15" s="58"/>
      <c r="F15" s="59">
        <f ca="1">F12+20</f>
        <v>45544</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2">
      <c r="A16" s="9"/>
      <c r="B16" s="121" t="s">
        <v>41</v>
      </c>
      <c r="C16" s="57" t="s">
        <v>11</v>
      </c>
      <c r="D16" s="57"/>
      <c r="E16" s="58">
        <v>0.1</v>
      </c>
      <c r="F16" s="59">
        <f ca="1">F12+6</f>
        <v>45530</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2">
      <c r="A17" s="10"/>
      <c r="B17" s="120" t="s">
        <v>42</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2">
      <c r="A18" s="10"/>
      <c r="B18" s="121" t="s">
        <v>43</v>
      </c>
      <c r="C18" s="57" t="s">
        <v>13</v>
      </c>
      <c r="D18" s="57"/>
      <c r="E18" s="58">
        <v>0.6</v>
      </c>
      <c r="F18" s="59">
        <f ca="1">F12+6</f>
        <v>45530</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2">
      <c r="A19" s="9"/>
      <c r="B19" s="121" t="s">
        <v>44</v>
      </c>
      <c r="C19" s="57" t="s">
        <v>14</v>
      </c>
      <c r="D19" s="57"/>
      <c r="E19" s="58">
        <v>0.5</v>
      </c>
      <c r="F19" s="59">
        <f ca="1">F18+2</f>
        <v>45532</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2">
      <c r="A20" s="9"/>
      <c r="B20" s="121" t="s">
        <v>45</v>
      </c>
      <c r="C20" s="57" t="s">
        <v>12</v>
      </c>
      <c r="D20" s="57"/>
      <c r="E20" s="58">
        <v>0.33</v>
      </c>
      <c r="F20" s="59">
        <f ca="1">F19+5</f>
        <v>45537</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2">
      <c r="A21" s="9"/>
      <c r="B21" s="121" t="s">
        <v>46</v>
      </c>
      <c r="C21" s="57" t="s">
        <v>8</v>
      </c>
      <c r="D21" s="57"/>
      <c r="E21" s="58"/>
      <c r="F21" s="59">
        <f ca="1">F20+2</f>
        <v>45539</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2">
      <c r="A22" s="9"/>
      <c r="B22" s="121" t="s">
        <v>47</v>
      </c>
      <c r="C22" s="57"/>
      <c r="D22" s="57"/>
      <c r="E22" s="58"/>
      <c r="F22" s="59">
        <f ca="1">F21+1</f>
        <v>45540</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2">
      <c r="A23" s="9"/>
      <c r="B23" s="120" t="s">
        <v>48</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2">
      <c r="A24" s="9"/>
      <c r="B24" s="121" t="s">
        <v>49</v>
      </c>
      <c r="C24" s="57" t="s">
        <v>14</v>
      </c>
      <c r="D24" s="57"/>
      <c r="E24" s="58"/>
      <c r="F24" s="59">
        <f ca="1">F12+15</f>
        <v>45539</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2">
      <c r="A25" s="9"/>
      <c r="B25" s="121" t="s">
        <v>50</v>
      </c>
      <c r="C25" s="57" t="s">
        <v>11</v>
      </c>
      <c r="D25" s="57"/>
      <c r="E25" s="58"/>
      <c r="F25" s="59">
        <f ca="1">F24+3</f>
        <v>45542</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2">
      <c r="A26" s="9"/>
      <c r="B26" s="121" t="s">
        <v>51</v>
      </c>
      <c r="C26" s="57" t="s">
        <v>14</v>
      </c>
      <c r="D26" s="57"/>
      <c r="E26" s="58"/>
      <c r="F26" s="59">
        <f ca="1">F25+15</f>
        <v>45557</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2">
      <c r="A27" s="9"/>
      <c r="B27" s="121" t="s">
        <v>52</v>
      </c>
      <c r="C27" s="57" t="s">
        <v>7</v>
      </c>
      <c r="D27" s="57"/>
      <c r="E27" s="58"/>
      <c r="F27" s="59">
        <f ca="1">F21+22</f>
        <v>45561</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2">
      <c r="A28" s="9"/>
      <c r="B28" s="121" t="s">
        <v>53</v>
      </c>
      <c r="C28" s="57" t="s">
        <v>12</v>
      </c>
      <c r="D28" s="57"/>
      <c r="E28" s="58"/>
      <c r="F28" s="59">
        <f ca="1">F16</f>
        <v>45530</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2">
      <c r="A29" s="9"/>
      <c r="B29" s="120" t="s">
        <v>54</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2">
      <c r="A30" s="9"/>
      <c r="B30" s="121" t="s">
        <v>55</v>
      </c>
      <c r="C30" s="57"/>
      <c r="D30" s="57"/>
      <c r="E30" s="58"/>
      <c r="F30" s="59">
        <f ca="1">F27+3</f>
        <v>45564</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2">
      <c r="A31" s="9"/>
      <c r="B31" s="121" t="s">
        <v>56</v>
      </c>
      <c r="C31" s="57"/>
      <c r="D31" s="57"/>
      <c r="E31" s="58"/>
      <c r="F31" s="59">
        <f ca="1">F30+14</f>
        <v>45578</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2">
      <c r="A32" s="9"/>
      <c r="B32" s="121" t="s">
        <v>57</v>
      </c>
      <c r="C32" s="57" t="s">
        <v>8</v>
      </c>
      <c r="D32" s="57"/>
      <c r="E32" s="58"/>
      <c r="F32" s="59">
        <f ca="1">F31+42</f>
        <v>45620</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2">
      <c r="A33" s="9"/>
      <c r="B33" s="12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2">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2">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6"/>
    </row>
    <row r="36" spans="1:65" s="1" customFormat="1" ht="40" customHeight="1" x14ac:dyDescent="0.2">
      <c r="A36" s="10"/>
      <c r="B36" s="114" t="s">
        <v>17</v>
      </c>
      <c r="C36" s="57"/>
      <c r="D36" s="57"/>
      <c r="E36" s="73"/>
      <c r="F36" s="82"/>
      <c r="G36" s="83"/>
      <c r="H36" s="57"/>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36" priority="4">
      <formula>I$7&lt;=EOMONTH($I$7,0)</formula>
    </cfRule>
  </conditionalFormatting>
  <conditionalFormatting sqref="I6:BL6">
    <cfRule type="expression" dxfId="35" priority="2">
      <formula>AND(I$7&lt;=EOMONTH($I$7,1),I$7&gt;EOMONTH($I$7,0))</formula>
    </cfRule>
  </conditionalFormatting>
  <conditionalFormatting sqref="I7:BL36">
    <cfRule type="expression" dxfId="34" priority="1">
      <formula>AND(TODAY()&gt;=I$7,TODAY()&lt;J$7)</formula>
    </cfRule>
  </conditionalFormatting>
  <conditionalFormatting sqref="I10:BL35">
    <cfRule type="expression" dxfId="33" priority="9" stopIfTrue="1">
      <formula>AND($C10="On Track",I$7&gt;=$F10,I$7&lt;=$F10+$G10-1)</formula>
    </cfRule>
    <cfRule type="expression" dxfId="32" priority="7" stopIfTrue="1">
      <formula>AND($C10="Low Risk",I$7&gt;=$F10,I$7&lt;=$F10+$G10-1)</formula>
    </cfRule>
    <cfRule type="expression" dxfId="31" priority="8" stopIfTrue="1">
      <formula>AND($C10="High Risk",I$7&gt;=$F10,I$7&lt;=$F10+$G10-1)</formula>
    </cfRule>
    <cfRule type="expression" dxfId="30" priority="11" stopIfTrue="1">
      <formula>AND(LEN($C10)=0,I$7&gt;=$F10,I$7&lt;=$F10+$G10-1)</formula>
    </cfRule>
    <cfRule type="expression" dxfId="29" priority="10" stopIfTrue="1">
      <formula>AND($C10="Med Risk",I$7&gt;=$F10,I$7&lt;=$F10+$G10-1)</formula>
    </cfRule>
  </conditionalFormatting>
  <conditionalFormatting sqref="I36:BL36">
    <cfRule type="expression" dxfId="28" priority="13" stopIfTrue="1">
      <formula>AND(#REF!="Low Risk",I$7&gt;=#REF!,I$7&lt;=#REF!+#REF!-1)</formula>
    </cfRule>
    <cfRule type="expression" dxfId="27" priority="14" stopIfTrue="1">
      <formula>AND(#REF!="High Risk",I$7&gt;=#REF!,I$7&lt;=#REF!+#REF!-1)</formula>
    </cfRule>
    <cfRule type="expression" dxfId="26" priority="15" stopIfTrue="1">
      <formula>AND(#REF!="On Track",I$7&gt;=#REF!,I$7&lt;=#REF!+#REF!-1)</formula>
    </cfRule>
    <cfRule type="expression" dxfId="25" priority="16" stopIfTrue="1">
      <formula>AND(#REF!="Med Risk",I$7&gt;=#REF!,I$7&lt;=#REF!+#REF!-1)</formula>
    </cfRule>
    <cfRule type="expression" dxfId="24" priority="17" stopIfTrue="1">
      <formula>AND(LEN(#REF!)=0,I$7&gt;=#REF!,I$7&lt;=#REF!+#REF!-1)</formula>
    </cfRule>
  </conditionalFormatting>
  <conditionalFormatting sqref="J6:BL6">
    <cfRule type="expression" dxfId="23"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56" t="s">
        <v>31</v>
      </c>
      <c r="C2" s="156"/>
      <c r="D2" s="156"/>
      <c r="E2" s="156"/>
      <c r="F2" s="156"/>
      <c r="G2" s="156"/>
      <c r="H2" s="156"/>
      <c r="I2" s="157"/>
      <c r="J2" s="157"/>
      <c r="K2" s="157"/>
      <c r="L2" s="157"/>
      <c r="M2" s="157"/>
      <c r="N2" s="157"/>
      <c r="O2" s="158"/>
      <c r="P2" s="159"/>
      <c r="Q2" s="159"/>
      <c r="R2" s="159"/>
      <c r="S2" s="159"/>
      <c r="T2" s="15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2">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
      <c r="A4" s="10"/>
      <c r="B4" s="52" t="s">
        <v>34</v>
      </c>
      <c r="C4" s="48"/>
      <c r="D4" s="49"/>
      <c r="E4" s="28"/>
      <c r="F4" s="29"/>
      <c r="G4" s="30" t="s">
        <v>15</v>
      </c>
      <c r="H4" s="28"/>
      <c r="I4" s="153" t="s">
        <v>21</v>
      </c>
      <c r="J4" s="153"/>
      <c r="K4" s="153"/>
      <c r="L4" s="153"/>
      <c r="M4" s="31"/>
      <c r="N4" s="154" t="s">
        <v>22</v>
      </c>
      <c r="O4" s="154"/>
      <c r="P4" s="154"/>
      <c r="Q4" s="154"/>
      <c r="R4" s="31"/>
      <c r="S4" s="155" t="s">
        <v>23</v>
      </c>
      <c r="T4" s="155"/>
      <c r="U4" s="155"/>
      <c r="V4" s="155"/>
      <c r="W4" s="31"/>
      <c r="X4" s="148" t="s">
        <v>24</v>
      </c>
      <c r="Y4" s="148"/>
      <c r="Z4" s="148"/>
      <c r="AA4" s="148"/>
      <c r="AB4" s="31"/>
      <c r="AC4" s="149" t="s">
        <v>16</v>
      </c>
      <c r="AD4" s="149"/>
      <c r="AE4" s="149"/>
      <c r="AF4" s="149"/>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
      <c r="A5" s="10"/>
      <c r="B5" s="53" t="s">
        <v>58</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25">
      <c r="A6" s="10"/>
      <c r="B6" s="47" t="s">
        <v>59</v>
      </c>
      <c r="C6" s="33" cm="1">
        <f t="array" aca="1" ref="C6" ca="1">IFERROR(IF(MIN(Milestones435[Start])=0,TODAY(),B11(Milestones435[Start])),TODAY())</f>
        <v>45524</v>
      </c>
      <c r="D6" s="51"/>
      <c r="E6" s="31"/>
      <c r="F6" s="32"/>
      <c r="G6" s="31"/>
      <c r="H6" s="28"/>
      <c r="I6" s="91" t="str">
        <f ca="1">TEXT(I7,"mmmm")</f>
        <v>agosto</v>
      </c>
      <c r="J6" s="91"/>
      <c r="K6" s="91"/>
      <c r="L6" s="91"/>
      <c r="M6" s="91"/>
      <c r="N6" s="91"/>
      <c r="O6" s="91"/>
      <c r="P6" s="91" t="str">
        <f ca="1">IF(TEXT(P7,"mmmm")=I6,"",TEXT(P7,"mmmm"))</f>
        <v>septiembre</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1"/>
      <c r="AY6" s="91" t="str">
        <f ca="1">IF(OR(TEXT(AY7,"mmmm")=AR6,TEXT(AY7,"mmmm")=AK6,TEXT(AY7,"mmmm")=AD6,TEXT(AY7,"mmmm")=W6),"",TEXT(AY7,"mmmm"))</f>
        <v>octubre</v>
      </c>
      <c r="AZ6" s="91"/>
      <c r="BA6" s="91"/>
      <c r="BB6" s="92"/>
      <c r="BC6" s="63"/>
      <c r="BD6" s="63"/>
      <c r="BE6" s="63"/>
      <c r="BF6" s="63" t="str">
        <f ca="1">IF(OR(TEXT(BF7,"mmmm")=AY6,TEXT(BF7,"mmmm")=AR6,TEXT(BF7,"mmmm")=AK6,TEXT(BF7,"mmmm")=AD6),"",TEXT(BF7,"mmmm"))</f>
        <v/>
      </c>
      <c r="BG6" s="63"/>
      <c r="BH6" s="63"/>
      <c r="BI6" s="63"/>
      <c r="BJ6" s="63"/>
      <c r="BK6" s="63"/>
      <c r="BL6" s="63"/>
      <c r="BM6" s="31"/>
    </row>
    <row r="7" spans="1:68" ht="30" customHeight="1" x14ac:dyDescent="0.2">
      <c r="A7" s="10"/>
      <c r="B7" s="47" t="s">
        <v>60</v>
      </c>
      <c r="C7" s="34">
        <v>5</v>
      </c>
      <c r="D7" s="50"/>
      <c r="E7" s="28"/>
      <c r="F7" s="28"/>
      <c r="G7" s="28"/>
      <c r="H7" s="28"/>
      <c r="I7" s="93">
        <f ca="1">IFERROR(Project_Start+Scrolling_Increment,TODAY())</f>
        <v>45529</v>
      </c>
      <c r="J7" s="17">
        <f ca="1">I7+1</f>
        <v>45530</v>
      </c>
      <c r="K7" s="17">
        <f t="shared" ref="K7:AX7" ca="1" si="0">J7+1</f>
        <v>45531</v>
      </c>
      <c r="L7" s="17">
        <f t="shared" ca="1" si="0"/>
        <v>45532</v>
      </c>
      <c r="M7" s="17">
        <f t="shared" ca="1" si="0"/>
        <v>45533</v>
      </c>
      <c r="N7" s="17">
        <f t="shared" ca="1" si="0"/>
        <v>45534</v>
      </c>
      <c r="O7" s="62">
        <f t="shared" ca="1" si="0"/>
        <v>45535</v>
      </c>
      <c r="P7" s="17">
        <f ca="1">O7+1</f>
        <v>45536</v>
      </c>
      <c r="Q7" s="17">
        <f ca="1">P7+1</f>
        <v>45537</v>
      </c>
      <c r="R7" s="17">
        <f t="shared" ca="1" si="0"/>
        <v>45538</v>
      </c>
      <c r="S7" s="17">
        <f t="shared" ca="1" si="0"/>
        <v>45539</v>
      </c>
      <c r="T7" s="17">
        <f t="shared" ca="1" si="0"/>
        <v>45540</v>
      </c>
      <c r="U7" s="17">
        <f t="shared" ca="1" si="0"/>
        <v>45541</v>
      </c>
      <c r="V7" s="62">
        <f t="shared" ca="1" si="0"/>
        <v>45542</v>
      </c>
      <c r="W7" s="17">
        <f ca="1">V7+1</f>
        <v>45543</v>
      </c>
      <c r="X7" s="17">
        <f ca="1">W7+1</f>
        <v>45544</v>
      </c>
      <c r="Y7" s="17">
        <f t="shared" ca="1" si="0"/>
        <v>45545</v>
      </c>
      <c r="Z7" s="17">
        <f t="shared" ca="1" si="0"/>
        <v>45546</v>
      </c>
      <c r="AA7" s="17">
        <f t="shared" ca="1" si="0"/>
        <v>45547</v>
      </c>
      <c r="AB7" s="17">
        <f t="shared" ca="1" si="0"/>
        <v>45548</v>
      </c>
      <c r="AC7" s="62">
        <f t="shared" ca="1" si="0"/>
        <v>45549</v>
      </c>
      <c r="AD7" s="17">
        <f ca="1">AC7+1</f>
        <v>45550</v>
      </c>
      <c r="AE7" s="17">
        <f ca="1">AD7+1</f>
        <v>45551</v>
      </c>
      <c r="AF7" s="17">
        <f t="shared" ca="1" si="0"/>
        <v>45552</v>
      </c>
      <c r="AG7" s="17">
        <f t="shared" ca="1" si="0"/>
        <v>45553</v>
      </c>
      <c r="AH7" s="17">
        <f t="shared" ca="1" si="0"/>
        <v>45554</v>
      </c>
      <c r="AI7" s="17">
        <f t="shared" ca="1" si="0"/>
        <v>45555</v>
      </c>
      <c r="AJ7" s="62">
        <f t="shared" ca="1" si="0"/>
        <v>45556</v>
      </c>
      <c r="AK7" s="17">
        <f ca="1">AJ7+1</f>
        <v>45557</v>
      </c>
      <c r="AL7" s="17">
        <f ca="1">AK7+1</f>
        <v>45558</v>
      </c>
      <c r="AM7" s="17">
        <f t="shared" ca="1" si="0"/>
        <v>45559</v>
      </c>
      <c r="AN7" s="17">
        <f t="shared" ca="1" si="0"/>
        <v>45560</v>
      </c>
      <c r="AO7" s="17">
        <f t="shared" ca="1" si="0"/>
        <v>45561</v>
      </c>
      <c r="AP7" s="17">
        <f t="shared" ca="1" si="0"/>
        <v>45562</v>
      </c>
      <c r="AQ7" s="62">
        <f t="shared" ca="1" si="0"/>
        <v>45563</v>
      </c>
      <c r="AR7" s="17">
        <f ca="1">AQ7+1</f>
        <v>45564</v>
      </c>
      <c r="AS7" s="17">
        <f ca="1">AR7+1</f>
        <v>45565</v>
      </c>
      <c r="AT7" s="17">
        <f t="shared" ca="1" si="0"/>
        <v>45566</v>
      </c>
      <c r="AU7" s="17">
        <f t="shared" ca="1" si="0"/>
        <v>45567</v>
      </c>
      <c r="AV7" s="17">
        <f t="shared" ca="1" si="0"/>
        <v>45568</v>
      </c>
      <c r="AW7" s="17">
        <f t="shared" ca="1" si="0"/>
        <v>45569</v>
      </c>
      <c r="AX7" s="62">
        <f t="shared" ca="1" si="0"/>
        <v>45570</v>
      </c>
      <c r="AY7" s="17">
        <f ca="1">AX7+1</f>
        <v>45571</v>
      </c>
      <c r="AZ7" s="17">
        <f ca="1">AY7+1</f>
        <v>45572</v>
      </c>
      <c r="BA7" s="17">
        <f t="shared" ref="BA7:BE7" ca="1" si="1">AZ7+1</f>
        <v>45573</v>
      </c>
      <c r="BB7" s="17">
        <f t="shared" ca="1" si="1"/>
        <v>45574</v>
      </c>
      <c r="BC7" s="17">
        <f t="shared" ca="1" si="1"/>
        <v>45575</v>
      </c>
      <c r="BD7" s="17">
        <f t="shared" ca="1" si="1"/>
        <v>45576</v>
      </c>
      <c r="BE7" s="62">
        <f t="shared" ca="1" si="1"/>
        <v>45577</v>
      </c>
      <c r="BF7" s="17">
        <f ca="1">BE7+1</f>
        <v>45578</v>
      </c>
      <c r="BG7" s="17">
        <f ca="1">BF7+1</f>
        <v>45579</v>
      </c>
      <c r="BH7" s="17">
        <f t="shared" ref="BH7:BL7" ca="1" si="2">BG7+1</f>
        <v>45580</v>
      </c>
      <c r="BI7" s="17">
        <f t="shared" ca="1" si="2"/>
        <v>45581</v>
      </c>
      <c r="BJ7" s="17">
        <f t="shared" ca="1" si="2"/>
        <v>45582</v>
      </c>
      <c r="BK7" s="17">
        <f t="shared" ca="1" si="2"/>
        <v>45583</v>
      </c>
      <c r="BL7" s="18">
        <f t="shared" ca="1" si="2"/>
        <v>45584</v>
      </c>
      <c r="BM7" s="31"/>
    </row>
    <row r="8" spans="1:68" ht="20" customHeight="1" x14ac:dyDescent="0.2">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 customHeight="1" x14ac:dyDescent="0.2">
      <c r="A9" s="10"/>
      <c r="B9" s="115" t="s">
        <v>18</v>
      </c>
      <c r="C9" s="116" t="s">
        <v>6</v>
      </c>
      <c r="D9" s="116" t="s">
        <v>19</v>
      </c>
      <c r="E9" s="116" t="s">
        <v>9</v>
      </c>
      <c r="F9" s="116" t="s">
        <v>10</v>
      </c>
      <c r="G9" s="116" t="s">
        <v>20</v>
      </c>
      <c r="H9" s="46"/>
      <c r="I9" s="36" t="str">
        <f t="shared" ref="I9:BL9" ca="1" si="3">LEFT(TEXT(I7,"ddd"),1)</f>
        <v>d</v>
      </c>
      <c r="J9" s="36" t="str">
        <f t="shared" ca="1" si="3"/>
        <v>l</v>
      </c>
      <c r="K9" s="36" t="str">
        <f t="shared" ca="1" si="3"/>
        <v>m</v>
      </c>
      <c r="L9" s="36" t="str">
        <f t="shared" ca="1" si="3"/>
        <v>m</v>
      </c>
      <c r="M9" s="36" t="str">
        <f t="shared" ca="1" si="3"/>
        <v>j</v>
      </c>
      <c r="N9" s="36" t="str">
        <f t="shared" ca="1" si="3"/>
        <v>v</v>
      </c>
      <c r="O9" s="36" t="str">
        <f t="shared" ca="1" si="3"/>
        <v>s</v>
      </c>
      <c r="P9" s="36" t="str">
        <f t="shared" ca="1" si="3"/>
        <v>d</v>
      </c>
      <c r="Q9" s="36" t="str">
        <f t="shared" ca="1" si="3"/>
        <v>l</v>
      </c>
      <c r="R9" s="36" t="str">
        <f t="shared" ca="1" si="3"/>
        <v>m</v>
      </c>
      <c r="S9" s="36" t="str">
        <f t="shared" ca="1" si="3"/>
        <v>m</v>
      </c>
      <c r="T9" s="36" t="str">
        <f t="shared" ca="1" si="3"/>
        <v>j</v>
      </c>
      <c r="U9" s="36" t="str">
        <f t="shared" ca="1" si="3"/>
        <v>v</v>
      </c>
      <c r="V9" s="36" t="str">
        <f t="shared" ca="1" si="3"/>
        <v>s</v>
      </c>
      <c r="W9" s="36" t="str">
        <f t="shared" ca="1" si="3"/>
        <v>d</v>
      </c>
      <c r="X9" s="36" t="str">
        <f t="shared" ca="1" si="3"/>
        <v>l</v>
      </c>
      <c r="Y9" s="36" t="str">
        <f t="shared" ca="1" si="3"/>
        <v>m</v>
      </c>
      <c r="Z9" s="36" t="str">
        <f t="shared" ca="1" si="3"/>
        <v>m</v>
      </c>
      <c r="AA9" s="36" t="str">
        <f t="shared" ca="1" si="3"/>
        <v>j</v>
      </c>
      <c r="AB9" s="36" t="str">
        <f t="shared" ca="1" si="3"/>
        <v>v</v>
      </c>
      <c r="AC9" s="36" t="str">
        <f t="shared" ca="1" si="3"/>
        <v>s</v>
      </c>
      <c r="AD9" s="36" t="str">
        <f t="shared" ca="1" si="3"/>
        <v>d</v>
      </c>
      <c r="AE9" s="36" t="str">
        <f t="shared" ca="1" si="3"/>
        <v>l</v>
      </c>
      <c r="AF9" s="36" t="str">
        <f t="shared" ca="1" si="3"/>
        <v>m</v>
      </c>
      <c r="AG9" s="36" t="str">
        <f t="shared" ca="1" si="3"/>
        <v>m</v>
      </c>
      <c r="AH9" s="36" t="str">
        <f t="shared" ca="1" si="3"/>
        <v>j</v>
      </c>
      <c r="AI9" s="36" t="str">
        <f t="shared" ca="1" si="3"/>
        <v>v</v>
      </c>
      <c r="AJ9" s="36" t="str">
        <f t="shared" ca="1" si="3"/>
        <v>s</v>
      </c>
      <c r="AK9" s="36" t="str">
        <f t="shared" ca="1" si="3"/>
        <v>d</v>
      </c>
      <c r="AL9" s="36" t="str">
        <f t="shared" ca="1" si="3"/>
        <v>l</v>
      </c>
      <c r="AM9" s="36" t="str">
        <f t="shared" ca="1" si="3"/>
        <v>m</v>
      </c>
      <c r="AN9" s="36" t="str">
        <f t="shared" ca="1" si="3"/>
        <v>m</v>
      </c>
      <c r="AO9" s="36" t="str">
        <f t="shared" ca="1" si="3"/>
        <v>j</v>
      </c>
      <c r="AP9" s="36" t="str">
        <f t="shared" ca="1" si="3"/>
        <v>v</v>
      </c>
      <c r="AQ9" s="36" t="str">
        <f t="shared" ca="1" si="3"/>
        <v>s</v>
      </c>
      <c r="AR9" s="36" t="str">
        <f t="shared" ca="1" si="3"/>
        <v>d</v>
      </c>
      <c r="AS9" s="36" t="str">
        <f t="shared" ca="1" si="3"/>
        <v>l</v>
      </c>
      <c r="AT9" s="36" t="str">
        <f t="shared" ca="1" si="3"/>
        <v>m</v>
      </c>
      <c r="AU9" s="36" t="str">
        <f t="shared" ca="1" si="3"/>
        <v>m</v>
      </c>
      <c r="AV9" s="36" t="str">
        <f t="shared" ca="1" si="3"/>
        <v>j</v>
      </c>
      <c r="AW9" s="36" t="str">
        <f t="shared" ca="1" si="3"/>
        <v>v</v>
      </c>
      <c r="AX9" s="36" t="str">
        <f t="shared" ca="1" si="3"/>
        <v>s</v>
      </c>
      <c r="AY9" s="36" t="str">
        <f t="shared" ca="1" si="3"/>
        <v>d</v>
      </c>
      <c r="AZ9" s="36" t="str">
        <f t="shared" ca="1" si="3"/>
        <v>l</v>
      </c>
      <c r="BA9" s="36" t="str">
        <f t="shared" ca="1" si="3"/>
        <v>m</v>
      </c>
      <c r="BB9" s="36" t="str">
        <f t="shared" ca="1" si="3"/>
        <v>m</v>
      </c>
      <c r="BC9" s="36" t="str">
        <f t="shared" ca="1" si="3"/>
        <v>j</v>
      </c>
      <c r="BD9" s="36" t="str">
        <f t="shared" ca="1" si="3"/>
        <v>v</v>
      </c>
      <c r="BE9" s="36" t="str">
        <f t="shared" ca="1" si="3"/>
        <v>s</v>
      </c>
      <c r="BF9" s="36" t="str">
        <f t="shared" ca="1" si="3"/>
        <v>d</v>
      </c>
      <c r="BG9" s="36" t="str">
        <f t="shared" ca="1" si="3"/>
        <v>l</v>
      </c>
      <c r="BH9" s="36" t="str">
        <f t="shared" ca="1" si="3"/>
        <v>m</v>
      </c>
      <c r="BI9" s="36" t="str">
        <f t="shared" ca="1" si="3"/>
        <v>m</v>
      </c>
      <c r="BJ9" s="36" t="str">
        <f t="shared" ca="1" si="3"/>
        <v>j</v>
      </c>
      <c r="BK9" s="36" t="str">
        <f t="shared" ca="1" si="3"/>
        <v>v</v>
      </c>
      <c r="BL9" s="36" t="str">
        <f t="shared" ca="1" si="3"/>
        <v>s</v>
      </c>
      <c r="BM9" s="31"/>
    </row>
    <row r="10" spans="1:68" ht="30" hidden="1" customHeight="1" thickBot="1" x14ac:dyDescent="0.2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 customHeight="1" x14ac:dyDescent="0.2">
      <c r="A11" s="10"/>
      <c r="B11" s="117" t="s">
        <v>25</v>
      </c>
      <c r="C11" s="21"/>
      <c r="D11" s="21"/>
      <c r="E11" s="22"/>
      <c r="F11" s="23"/>
      <c r="G11" s="24"/>
      <c r="H11" s="19"/>
      <c r="I11" s="123" t="str">
        <f t="shared" ref="I11:X26" ca="1" si="4">IF(AND($C11="Goal",I$7&gt;=$F11,I$7&lt;=$F11+$G11-1),2,IF(AND($C11="Milestone",I$7&gt;=$F11,I$7&lt;=$F11+$G11-1),1,""))</f>
        <v/>
      </c>
      <c r="J11" s="124" t="str">
        <f t="shared" ca="1" si="4"/>
        <v/>
      </c>
      <c r="K11" s="124" t="str">
        <f t="shared" ca="1" si="4"/>
        <v/>
      </c>
      <c r="L11" s="124" t="str">
        <f t="shared" ca="1" si="4"/>
        <v/>
      </c>
      <c r="M11" s="124" t="str">
        <f t="shared" ca="1" si="4"/>
        <v/>
      </c>
      <c r="N11" s="124" t="str">
        <f t="shared" ca="1" si="4"/>
        <v/>
      </c>
      <c r="O11" s="124" t="str">
        <f t="shared" ca="1" si="4"/>
        <v/>
      </c>
      <c r="P11" s="124" t="str">
        <f t="shared" ca="1" si="4"/>
        <v/>
      </c>
      <c r="Q11" s="124" t="str">
        <f t="shared" ca="1" si="4"/>
        <v/>
      </c>
      <c r="R11" s="124" t="str">
        <f t="shared" ca="1" si="4"/>
        <v/>
      </c>
      <c r="S11" s="124" t="str">
        <f t="shared" ca="1" si="4"/>
        <v/>
      </c>
      <c r="T11" s="124" t="str">
        <f t="shared" ca="1" si="4"/>
        <v/>
      </c>
      <c r="U11" s="124" t="str">
        <f t="shared" ca="1" si="4"/>
        <v/>
      </c>
      <c r="V11" s="124" t="str">
        <f t="shared" ca="1" si="4"/>
        <v/>
      </c>
      <c r="W11" s="124" t="str">
        <f t="shared" ca="1" si="4"/>
        <v/>
      </c>
      <c r="X11" s="124" t="str">
        <f t="shared" ca="1" si="4"/>
        <v/>
      </c>
      <c r="Y11" s="124" t="str">
        <f t="shared" ref="Y11:AN26" ca="1" si="5">IF(AND($C11="Goal",Y$7&gt;=$F11,Y$7&lt;=$F11+$G11-1),2,IF(AND($C11="Milestone",Y$7&gt;=$F11,Y$7&lt;=$F11+$G11-1),1,""))</f>
        <v/>
      </c>
      <c r="Z11" s="124" t="str">
        <f t="shared" ca="1" si="5"/>
        <v/>
      </c>
      <c r="AA11" s="124" t="str">
        <f t="shared" ca="1" si="5"/>
        <v/>
      </c>
      <c r="AB11" s="124" t="str">
        <f t="shared" ca="1" si="5"/>
        <v/>
      </c>
      <c r="AC11" s="124" t="str">
        <f t="shared" ca="1" si="5"/>
        <v/>
      </c>
      <c r="AD11" s="124" t="str">
        <f t="shared" ca="1" si="5"/>
        <v/>
      </c>
      <c r="AE11" s="124" t="str">
        <f t="shared" ca="1" si="5"/>
        <v/>
      </c>
      <c r="AF11" s="124" t="str">
        <f t="shared" ca="1" si="5"/>
        <v/>
      </c>
      <c r="AG11" s="124" t="str">
        <f t="shared" ca="1" si="5"/>
        <v/>
      </c>
      <c r="AH11" s="124" t="str">
        <f t="shared" ca="1" si="5"/>
        <v/>
      </c>
      <c r="AI11" s="124" t="str">
        <f t="shared" ca="1" si="5"/>
        <v/>
      </c>
      <c r="AJ11" s="124" t="str">
        <f t="shared" ca="1" si="5"/>
        <v/>
      </c>
      <c r="AK11" s="124" t="str">
        <f t="shared" ca="1" si="5"/>
        <v/>
      </c>
      <c r="AL11" s="124" t="str">
        <f t="shared" ca="1" si="5"/>
        <v/>
      </c>
      <c r="AM11" s="124" t="str">
        <f t="shared" ca="1" si="5"/>
        <v/>
      </c>
      <c r="AN11" s="124" t="str">
        <f t="shared" ca="1" si="5"/>
        <v/>
      </c>
      <c r="AO11" s="124" t="str">
        <f t="shared" ref="AO11:BD26" ca="1" si="6">IF(AND($C11="Goal",AO$7&gt;=$F11,AO$7&lt;=$F11+$G11-1),2,IF(AND($C11="Milestone",AO$7&gt;=$F11,AO$7&lt;=$F11+$G11-1),1,""))</f>
        <v/>
      </c>
      <c r="AP11" s="124" t="str">
        <f t="shared" ca="1" si="6"/>
        <v/>
      </c>
      <c r="AQ11" s="124" t="str">
        <f t="shared" ca="1" si="6"/>
        <v/>
      </c>
      <c r="AR11" s="124" t="str">
        <f t="shared" ca="1" si="6"/>
        <v/>
      </c>
      <c r="AS11" s="124" t="str">
        <f t="shared" ca="1" si="6"/>
        <v/>
      </c>
      <c r="AT11" s="124" t="str">
        <f t="shared" ca="1" si="6"/>
        <v/>
      </c>
      <c r="AU11" s="124" t="str">
        <f t="shared" ca="1" si="6"/>
        <v/>
      </c>
      <c r="AV11" s="124" t="str">
        <f t="shared" ca="1" si="6"/>
        <v/>
      </c>
      <c r="AW11" s="124" t="str">
        <f t="shared" ca="1" si="6"/>
        <v/>
      </c>
      <c r="AX11" s="124" t="str">
        <f t="shared" ca="1" si="6"/>
        <v/>
      </c>
      <c r="AY11" s="124" t="str">
        <f t="shared" ca="1" si="6"/>
        <v/>
      </c>
      <c r="AZ11" s="124" t="str">
        <f t="shared" ca="1" si="6"/>
        <v/>
      </c>
      <c r="BA11" s="124" t="str">
        <f t="shared" ca="1" si="6"/>
        <v/>
      </c>
      <c r="BB11" s="124" t="str">
        <f t="shared" ca="1" si="6"/>
        <v/>
      </c>
      <c r="BC11" s="124" t="str">
        <f t="shared" ca="1" si="6"/>
        <v/>
      </c>
      <c r="BD11" s="124" t="str">
        <f t="shared" ca="1" si="6"/>
        <v/>
      </c>
      <c r="BE11" s="124" t="str">
        <f t="shared" ref="BE11:BL26" ca="1" si="7">IF(AND($C11="Goal",BE$7&gt;=$F11,BE$7&lt;=$F11+$G11-1),2,IF(AND($C11="Milestone",BE$7&gt;=$F11,BE$7&lt;=$F11+$G11-1),1,""))</f>
        <v/>
      </c>
      <c r="BF11" s="124" t="str">
        <f t="shared" ca="1" si="7"/>
        <v/>
      </c>
      <c r="BG11" s="124" t="str">
        <f t="shared" ca="1" si="7"/>
        <v/>
      </c>
      <c r="BH11" s="124" t="str">
        <f t="shared" ca="1" si="7"/>
        <v/>
      </c>
      <c r="BI11" s="124" t="str">
        <f t="shared" ca="1" si="7"/>
        <v/>
      </c>
      <c r="BJ11" s="124" t="str">
        <f t="shared" ca="1" si="7"/>
        <v/>
      </c>
      <c r="BK11" s="124" t="str">
        <f t="shared" ca="1" si="7"/>
        <v/>
      </c>
      <c r="BL11" s="124" t="str">
        <f t="shared" ca="1" si="7"/>
        <v/>
      </c>
      <c r="BM11" s="27"/>
      <c r="BP11" s="40"/>
    </row>
    <row r="12" spans="1:68" s="1" customFormat="1" ht="40" customHeight="1" x14ac:dyDescent="0.2">
      <c r="A12" s="10"/>
      <c r="B12" s="25" t="s">
        <v>3</v>
      </c>
      <c r="C12" s="21" t="s">
        <v>7</v>
      </c>
      <c r="D12" s="21" t="s">
        <v>5</v>
      </c>
      <c r="E12" s="22">
        <v>0.25</v>
      </c>
      <c r="F12" s="23">
        <f ca="1">TODAY()</f>
        <v>45524</v>
      </c>
      <c r="G12" s="24">
        <v>3</v>
      </c>
      <c r="H12" s="19"/>
      <c r="I12" s="123" t="str">
        <f ca="1">IF(AND($C12="Goal",I$7&gt;=$F12,I$7&lt;=$F12+$G12-1),2,IF(AND($C12="Milestone",I$7&gt;=$F12,I$7&lt;=$F12+$G12-1),1,""))</f>
        <v/>
      </c>
      <c r="J12" s="124" t="str">
        <f t="shared" ca="1" si="4"/>
        <v/>
      </c>
      <c r="K12" s="124" t="str">
        <f t="shared" ca="1" si="4"/>
        <v/>
      </c>
      <c r="L12" s="124" t="str">
        <f t="shared" ca="1" si="4"/>
        <v/>
      </c>
      <c r="M12" s="124" t="str">
        <f t="shared" ca="1" si="4"/>
        <v/>
      </c>
      <c r="N12" s="124" t="str">
        <f t="shared" ca="1" si="4"/>
        <v/>
      </c>
      <c r="O12" s="124" t="str">
        <f t="shared" ca="1" si="4"/>
        <v/>
      </c>
      <c r="P12" s="124" t="str">
        <f t="shared" ca="1" si="4"/>
        <v/>
      </c>
      <c r="Q12" s="124" t="str">
        <f t="shared" ca="1" si="4"/>
        <v/>
      </c>
      <c r="R12" s="124" t="str">
        <f t="shared" ca="1" si="4"/>
        <v/>
      </c>
      <c r="S12" s="124" t="str">
        <f t="shared" ca="1" si="4"/>
        <v/>
      </c>
      <c r="T12" s="124" t="str">
        <f t="shared" ca="1" si="4"/>
        <v/>
      </c>
      <c r="U12" s="124" t="str">
        <f t="shared" ca="1" si="4"/>
        <v/>
      </c>
      <c r="V12" s="124" t="str">
        <f t="shared" ca="1" si="4"/>
        <v/>
      </c>
      <c r="W12" s="124" t="str">
        <f t="shared" ca="1" si="4"/>
        <v/>
      </c>
      <c r="X12" s="124" t="str">
        <f t="shared" ca="1" si="4"/>
        <v/>
      </c>
      <c r="Y12" s="124" t="str">
        <f t="shared" ca="1" si="5"/>
        <v/>
      </c>
      <c r="Z12" s="124" t="str">
        <f t="shared" ca="1" si="5"/>
        <v/>
      </c>
      <c r="AA12" s="124" t="str">
        <f t="shared" ca="1" si="5"/>
        <v/>
      </c>
      <c r="AB12" s="124" t="str">
        <f t="shared" ca="1" si="5"/>
        <v/>
      </c>
      <c r="AC12" s="124" t="str">
        <f t="shared" ca="1" si="5"/>
        <v/>
      </c>
      <c r="AD12" s="124" t="str">
        <f t="shared" ca="1" si="5"/>
        <v/>
      </c>
      <c r="AE12" s="124" t="str">
        <f t="shared" ca="1" si="5"/>
        <v/>
      </c>
      <c r="AF12" s="124" t="str">
        <f t="shared" ca="1" si="5"/>
        <v/>
      </c>
      <c r="AG12" s="124" t="str">
        <f t="shared" ca="1" si="5"/>
        <v/>
      </c>
      <c r="AH12" s="124" t="str">
        <f t="shared" ca="1" si="5"/>
        <v/>
      </c>
      <c r="AI12" s="124" t="str">
        <f t="shared" ca="1" si="5"/>
        <v/>
      </c>
      <c r="AJ12" s="124" t="str">
        <f t="shared" ca="1" si="5"/>
        <v/>
      </c>
      <c r="AK12" s="124" t="str">
        <f t="shared" ca="1" si="5"/>
        <v/>
      </c>
      <c r="AL12" s="124" t="str">
        <f t="shared" ca="1" si="5"/>
        <v/>
      </c>
      <c r="AM12" s="124" t="str">
        <f t="shared" ca="1" si="5"/>
        <v/>
      </c>
      <c r="AN12" s="124" t="str">
        <f t="shared" ca="1" si="5"/>
        <v/>
      </c>
      <c r="AO12" s="124" t="str">
        <f t="shared" ca="1" si="6"/>
        <v/>
      </c>
      <c r="AP12" s="124" t="str">
        <f t="shared" ca="1" si="6"/>
        <v/>
      </c>
      <c r="AQ12" s="124" t="str">
        <f t="shared" ca="1" si="6"/>
        <v/>
      </c>
      <c r="AR12" s="124" t="str">
        <f t="shared" ca="1" si="6"/>
        <v/>
      </c>
      <c r="AS12" s="124" t="str">
        <f t="shared" ca="1" si="6"/>
        <v/>
      </c>
      <c r="AT12" s="124" t="str">
        <f t="shared" ca="1" si="6"/>
        <v/>
      </c>
      <c r="AU12" s="124" t="str">
        <f t="shared" ca="1" si="6"/>
        <v/>
      </c>
      <c r="AV12" s="124" t="str">
        <f t="shared" ca="1" si="6"/>
        <v/>
      </c>
      <c r="AW12" s="124" t="str">
        <f t="shared" ca="1" si="6"/>
        <v/>
      </c>
      <c r="AX12" s="124" t="str">
        <f t="shared" ca="1" si="6"/>
        <v/>
      </c>
      <c r="AY12" s="124" t="str">
        <f t="shared" ca="1" si="6"/>
        <v/>
      </c>
      <c r="AZ12" s="124" t="str">
        <f t="shared" ca="1" si="6"/>
        <v/>
      </c>
      <c r="BA12" s="124" t="str">
        <f t="shared" ca="1" si="6"/>
        <v/>
      </c>
      <c r="BB12" s="124" t="str">
        <f t="shared" ca="1" si="6"/>
        <v/>
      </c>
      <c r="BC12" s="124" t="str">
        <f t="shared" ca="1" si="6"/>
        <v/>
      </c>
      <c r="BD12" s="124" t="str">
        <f t="shared" ca="1" si="6"/>
        <v/>
      </c>
      <c r="BE12" s="124" t="str">
        <f t="shared" ca="1" si="7"/>
        <v/>
      </c>
      <c r="BF12" s="124" t="str">
        <f t="shared" ca="1" si="7"/>
        <v/>
      </c>
      <c r="BG12" s="124" t="str">
        <f t="shared" ca="1" si="7"/>
        <v/>
      </c>
      <c r="BH12" s="124" t="str">
        <f t="shared" ca="1" si="7"/>
        <v/>
      </c>
      <c r="BI12" s="124" t="str">
        <f t="shared" ca="1" si="7"/>
        <v/>
      </c>
      <c r="BJ12" s="124" t="str">
        <f t="shared" ca="1" si="7"/>
        <v/>
      </c>
      <c r="BK12" s="124" t="str">
        <f t="shared" ca="1" si="7"/>
        <v/>
      </c>
      <c r="BL12" s="124" t="str">
        <f t="shared" ca="1" si="7"/>
        <v/>
      </c>
      <c r="BM12" s="27"/>
    </row>
    <row r="13" spans="1:68" s="1" customFormat="1" ht="40" customHeight="1" x14ac:dyDescent="0.2">
      <c r="A13" s="10"/>
      <c r="B13" s="25" t="s">
        <v>4</v>
      </c>
      <c r="C13" s="21" t="s">
        <v>8</v>
      </c>
      <c r="D13" s="21"/>
      <c r="E13" s="22"/>
      <c r="F13" s="23">
        <f ca="1">TODAY()+5</f>
        <v>45529</v>
      </c>
      <c r="G13" s="24">
        <v>1</v>
      </c>
      <c r="H13" s="19"/>
      <c r="I13" s="123">
        <f t="shared" ref="I13:X28" ca="1" si="8">IF(AND($C13="Goal",I$7&gt;=$F13,I$7&lt;=$F13+$G13-1),2,IF(AND($C13="Milestone",I$7&gt;=$F13,I$7&lt;=$F13+$G13-1),1,""))</f>
        <v>1</v>
      </c>
      <c r="J13" s="124" t="str">
        <f t="shared" ca="1" si="4"/>
        <v/>
      </c>
      <c r="K13" s="124" t="str">
        <f t="shared" ca="1" si="4"/>
        <v/>
      </c>
      <c r="L13" s="124" t="str">
        <f t="shared" ca="1" si="4"/>
        <v/>
      </c>
      <c r="M13" s="124" t="str">
        <f t="shared" ca="1" si="4"/>
        <v/>
      </c>
      <c r="N13" s="124" t="str">
        <f t="shared" ca="1" si="4"/>
        <v/>
      </c>
      <c r="O13" s="124" t="str">
        <f t="shared" ca="1" si="4"/>
        <v/>
      </c>
      <c r="P13" s="124" t="str">
        <f t="shared" ca="1" si="4"/>
        <v/>
      </c>
      <c r="Q13" s="124" t="str">
        <f t="shared" ca="1" si="4"/>
        <v/>
      </c>
      <c r="R13" s="124" t="str">
        <f t="shared" ca="1" si="4"/>
        <v/>
      </c>
      <c r="S13" s="124" t="str">
        <f t="shared" ca="1" si="4"/>
        <v/>
      </c>
      <c r="T13" s="124" t="str">
        <f t="shared" ca="1" si="4"/>
        <v/>
      </c>
      <c r="U13" s="124" t="str">
        <f t="shared" ca="1" si="4"/>
        <v/>
      </c>
      <c r="V13" s="124" t="str">
        <f t="shared" ca="1" si="4"/>
        <v/>
      </c>
      <c r="W13" s="124" t="str">
        <f t="shared" ca="1" si="4"/>
        <v/>
      </c>
      <c r="X13" s="124" t="str">
        <f t="shared" ca="1" si="4"/>
        <v/>
      </c>
      <c r="Y13" s="124" t="str">
        <f t="shared" ca="1" si="5"/>
        <v/>
      </c>
      <c r="Z13" s="124" t="str">
        <f t="shared" ca="1" si="5"/>
        <v/>
      </c>
      <c r="AA13" s="124" t="str">
        <f t="shared" ca="1" si="5"/>
        <v/>
      </c>
      <c r="AB13" s="124" t="str">
        <f t="shared" ca="1" si="5"/>
        <v/>
      </c>
      <c r="AC13" s="124" t="str">
        <f t="shared" ca="1" si="5"/>
        <v/>
      </c>
      <c r="AD13" s="124" t="str">
        <f t="shared" ca="1" si="5"/>
        <v/>
      </c>
      <c r="AE13" s="124" t="str">
        <f t="shared" ca="1" si="5"/>
        <v/>
      </c>
      <c r="AF13" s="124" t="str">
        <f t="shared" ca="1" si="5"/>
        <v/>
      </c>
      <c r="AG13" s="124" t="str">
        <f t="shared" ca="1" si="5"/>
        <v/>
      </c>
      <c r="AH13" s="124" t="str">
        <f t="shared" ca="1" si="5"/>
        <v/>
      </c>
      <c r="AI13" s="124" t="str">
        <f t="shared" ca="1" si="5"/>
        <v/>
      </c>
      <c r="AJ13" s="124" t="str">
        <f t="shared" ca="1" si="5"/>
        <v/>
      </c>
      <c r="AK13" s="124" t="str">
        <f t="shared" ca="1" si="5"/>
        <v/>
      </c>
      <c r="AL13" s="124" t="str">
        <f t="shared" ca="1" si="5"/>
        <v/>
      </c>
      <c r="AM13" s="124" t="str">
        <f t="shared" ca="1" si="5"/>
        <v/>
      </c>
      <c r="AN13" s="124" t="str">
        <f t="shared" ca="1" si="5"/>
        <v/>
      </c>
      <c r="AO13" s="124" t="str">
        <f t="shared" ca="1" si="6"/>
        <v/>
      </c>
      <c r="AP13" s="124" t="str">
        <f t="shared" ca="1" si="6"/>
        <v/>
      </c>
      <c r="AQ13" s="124" t="str">
        <f t="shared" ca="1" si="6"/>
        <v/>
      </c>
      <c r="AR13" s="124" t="str">
        <f t="shared" ca="1" si="6"/>
        <v/>
      </c>
      <c r="AS13" s="124" t="str">
        <f t="shared" ca="1" si="6"/>
        <v/>
      </c>
      <c r="AT13" s="124" t="str">
        <f t="shared" ca="1" si="6"/>
        <v/>
      </c>
      <c r="AU13" s="124" t="str">
        <f t="shared" ca="1" si="6"/>
        <v/>
      </c>
      <c r="AV13" s="124" t="str">
        <f t="shared" ca="1" si="6"/>
        <v/>
      </c>
      <c r="AW13" s="124" t="str">
        <f t="shared" ca="1" si="6"/>
        <v/>
      </c>
      <c r="AX13" s="124" t="str">
        <f t="shared" ca="1" si="6"/>
        <v/>
      </c>
      <c r="AY13" s="124" t="str">
        <f t="shared" ca="1" si="6"/>
        <v/>
      </c>
      <c r="AZ13" s="124" t="str">
        <f t="shared" ca="1" si="6"/>
        <v/>
      </c>
      <c r="BA13" s="124" t="str">
        <f t="shared" ca="1" si="6"/>
        <v/>
      </c>
      <c r="BB13" s="124" t="str">
        <f t="shared" ca="1" si="6"/>
        <v/>
      </c>
      <c r="BC13" s="124" t="str">
        <f t="shared" ca="1" si="6"/>
        <v/>
      </c>
      <c r="BD13" s="124" t="str">
        <f t="shared" ca="1" si="6"/>
        <v/>
      </c>
      <c r="BE13" s="124" t="str">
        <f t="shared" ca="1" si="7"/>
        <v/>
      </c>
      <c r="BF13" s="124" t="str">
        <f t="shared" ca="1" si="7"/>
        <v/>
      </c>
      <c r="BG13" s="124" t="str">
        <f t="shared" ca="1" si="7"/>
        <v/>
      </c>
      <c r="BH13" s="124" t="str">
        <f t="shared" ca="1" si="7"/>
        <v/>
      </c>
      <c r="BI13" s="124" t="str">
        <f t="shared" ca="1" si="7"/>
        <v/>
      </c>
      <c r="BJ13" s="124" t="str">
        <f t="shared" ca="1" si="7"/>
        <v/>
      </c>
      <c r="BK13" s="124" t="str">
        <f t="shared" ca="1" si="7"/>
        <v/>
      </c>
      <c r="BL13" s="124" t="str">
        <f t="shared" ca="1" si="7"/>
        <v/>
      </c>
      <c r="BM13" s="27"/>
    </row>
    <row r="14" spans="1:68" s="1" customFormat="1" ht="40" customHeight="1" x14ac:dyDescent="0.2">
      <c r="A14" s="9"/>
      <c r="B14" s="25" t="s">
        <v>0</v>
      </c>
      <c r="C14" s="21" t="s">
        <v>12</v>
      </c>
      <c r="D14" s="21"/>
      <c r="E14" s="22">
        <v>0.5</v>
      </c>
      <c r="F14" s="23">
        <f ca="1">F12-3</f>
        <v>45521</v>
      </c>
      <c r="G14" s="24">
        <v>10</v>
      </c>
      <c r="H14" s="19"/>
      <c r="I14" s="123" t="str">
        <f t="shared" ca="1" si="8"/>
        <v/>
      </c>
      <c r="J14" s="124" t="str">
        <f t="shared" ca="1" si="4"/>
        <v/>
      </c>
      <c r="K14" s="124" t="str">
        <f t="shared" ca="1" si="4"/>
        <v/>
      </c>
      <c r="L14" s="124" t="str">
        <f t="shared" ca="1" si="4"/>
        <v/>
      </c>
      <c r="M14" s="124" t="str">
        <f t="shared" ca="1" si="4"/>
        <v/>
      </c>
      <c r="N14" s="124" t="str">
        <f t="shared" ca="1" si="4"/>
        <v/>
      </c>
      <c r="O14" s="124" t="str">
        <f t="shared" ca="1" si="4"/>
        <v/>
      </c>
      <c r="P14" s="124" t="str">
        <f t="shared" ca="1" si="4"/>
        <v/>
      </c>
      <c r="Q14" s="124" t="str">
        <f t="shared" ca="1" si="4"/>
        <v/>
      </c>
      <c r="R14" s="124" t="str">
        <f t="shared" ca="1" si="4"/>
        <v/>
      </c>
      <c r="S14" s="124" t="str">
        <f t="shared" ca="1" si="4"/>
        <v/>
      </c>
      <c r="T14" s="124" t="str">
        <f t="shared" ca="1" si="4"/>
        <v/>
      </c>
      <c r="U14" s="124" t="str">
        <f t="shared" ca="1" si="4"/>
        <v/>
      </c>
      <c r="V14" s="124" t="str">
        <f t="shared" ca="1" si="4"/>
        <v/>
      </c>
      <c r="W14" s="124" t="str">
        <f t="shared" ca="1" si="4"/>
        <v/>
      </c>
      <c r="X14" s="124" t="str">
        <f t="shared" ca="1" si="4"/>
        <v/>
      </c>
      <c r="Y14" s="124" t="str">
        <f t="shared" ca="1" si="5"/>
        <v/>
      </c>
      <c r="Z14" s="124" t="str">
        <f t="shared" ca="1" si="5"/>
        <v/>
      </c>
      <c r="AA14" s="124" t="str">
        <f t="shared" ca="1" si="5"/>
        <v/>
      </c>
      <c r="AB14" s="124" t="str">
        <f t="shared" ca="1" si="5"/>
        <v/>
      </c>
      <c r="AC14" s="124" t="str">
        <f t="shared" ca="1" si="5"/>
        <v/>
      </c>
      <c r="AD14" s="124" t="str">
        <f t="shared" ca="1" si="5"/>
        <v/>
      </c>
      <c r="AE14" s="124" t="str">
        <f t="shared" ca="1" si="5"/>
        <v/>
      </c>
      <c r="AF14" s="124" t="str">
        <f t="shared" ca="1" si="5"/>
        <v/>
      </c>
      <c r="AG14" s="124" t="str">
        <f t="shared" ca="1" si="5"/>
        <v/>
      </c>
      <c r="AH14" s="124" t="str">
        <f t="shared" ca="1" si="5"/>
        <v/>
      </c>
      <c r="AI14" s="124" t="str">
        <f t="shared" ca="1" si="5"/>
        <v/>
      </c>
      <c r="AJ14" s="124" t="str">
        <f t="shared" ca="1" si="5"/>
        <v/>
      </c>
      <c r="AK14" s="124" t="str">
        <f t="shared" ca="1" si="5"/>
        <v/>
      </c>
      <c r="AL14" s="124" t="str">
        <f t="shared" ca="1" si="5"/>
        <v/>
      </c>
      <c r="AM14" s="124" t="str">
        <f t="shared" ca="1" si="5"/>
        <v/>
      </c>
      <c r="AN14" s="124" t="str">
        <f t="shared" ca="1" si="5"/>
        <v/>
      </c>
      <c r="AO14" s="124" t="str">
        <f t="shared" ca="1" si="6"/>
        <v/>
      </c>
      <c r="AP14" s="124" t="str">
        <f t="shared" ca="1" si="6"/>
        <v/>
      </c>
      <c r="AQ14" s="124" t="str">
        <f t="shared" ca="1" si="6"/>
        <v/>
      </c>
      <c r="AR14" s="124" t="str">
        <f t="shared" ca="1" si="6"/>
        <v/>
      </c>
      <c r="AS14" s="124" t="str">
        <f t="shared" ca="1" si="6"/>
        <v/>
      </c>
      <c r="AT14" s="124" t="str">
        <f t="shared" ca="1" si="6"/>
        <v/>
      </c>
      <c r="AU14" s="124" t="str">
        <f t="shared" ca="1" si="6"/>
        <v/>
      </c>
      <c r="AV14" s="124" t="str">
        <f t="shared" ca="1" si="6"/>
        <v/>
      </c>
      <c r="AW14" s="124" t="str">
        <f t="shared" ca="1" si="6"/>
        <v/>
      </c>
      <c r="AX14" s="124" t="str">
        <f t="shared" ca="1" si="6"/>
        <v/>
      </c>
      <c r="AY14" s="124" t="str">
        <f t="shared" ca="1" si="6"/>
        <v/>
      </c>
      <c r="AZ14" s="124" t="str">
        <f t="shared" ca="1" si="6"/>
        <v/>
      </c>
      <c r="BA14" s="124" t="str">
        <f t="shared" ca="1" si="6"/>
        <v/>
      </c>
      <c r="BB14" s="124" t="str">
        <f t="shared" ca="1" si="6"/>
        <v/>
      </c>
      <c r="BC14" s="124" t="str">
        <f t="shared" ca="1" si="6"/>
        <v/>
      </c>
      <c r="BD14" s="124" t="str">
        <f t="shared" ca="1" si="6"/>
        <v/>
      </c>
      <c r="BE14" s="124" t="str">
        <f t="shared" ca="1" si="7"/>
        <v/>
      </c>
      <c r="BF14" s="124" t="str">
        <f t="shared" ca="1" si="7"/>
        <v/>
      </c>
      <c r="BG14" s="124" t="str">
        <f t="shared" ca="1" si="7"/>
        <v/>
      </c>
      <c r="BH14" s="124" t="str">
        <f t="shared" ca="1" si="7"/>
        <v/>
      </c>
      <c r="BI14" s="124" t="str">
        <f t="shared" ca="1" si="7"/>
        <v/>
      </c>
      <c r="BJ14" s="124" t="str">
        <f t="shared" ca="1" si="7"/>
        <v/>
      </c>
      <c r="BK14" s="124" t="str">
        <f t="shared" ca="1" si="7"/>
        <v/>
      </c>
      <c r="BL14" s="124" t="str">
        <f t="shared" ca="1" si="7"/>
        <v/>
      </c>
      <c r="BM14" s="27"/>
    </row>
    <row r="15" spans="1:68" s="1" customFormat="1" ht="40" customHeight="1" x14ac:dyDescent="0.2">
      <c r="A15" s="9"/>
      <c r="B15" s="25" t="s">
        <v>1</v>
      </c>
      <c r="C15" s="21" t="s">
        <v>8</v>
      </c>
      <c r="D15" s="21"/>
      <c r="E15" s="22"/>
      <c r="F15" s="23">
        <f ca="1">F12+20</f>
        <v>45544</v>
      </c>
      <c r="G15" s="24">
        <v>1</v>
      </c>
      <c r="H15" s="19"/>
      <c r="I15" s="123" t="str">
        <f t="shared" ca="1" si="8"/>
        <v/>
      </c>
      <c r="J15" s="124" t="str">
        <f t="shared" ca="1" si="4"/>
        <v/>
      </c>
      <c r="K15" s="124" t="str">
        <f t="shared" ca="1" si="4"/>
        <v/>
      </c>
      <c r="L15" s="124" t="str">
        <f t="shared" ca="1" si="4"/>
        <v/>
      </c>
      <c r="M15" s="124" t="str">
        <f t="shared" ca="1" si="4"/>
        <v/>
      </c>
      <c r="N15" s="124" t="str">
        <f t="shared" ca="1" si="4"/>
        <v/>
      </c>
      <c r="O15" s="124" t="str">
        <f t="shared" ca="1" si="4"/>
        <v/>
      </c>
      <c r="P15" s="124" t="str">
        <f t="shared" ca="1" si="4"/>
        <v/>
      </c>
      <c r="Q15" s="124" t="str">
        <f t="shared" ca="1" si="4"/>
        <v/>
      </c>
      <c r="R15" s="124" t="str">
        <f t="shared" ca="1" si="4"/>
        <v/>
      </c>
      <c r="S15" s="124" t="str">
        <f t="shared" ca="1" si="4"/>
        <v/>
      </c>
      <c r="T15" s="124" t="str">
        <f t="shared" ca="1" si="4"/>
        <v/>
      </c>
      <c r="U15" s="124" t="str">
        <f t="shared" ca="1" si="4"/>
        <v/>
      </c>
      <c r="V15" s="124" t="str">
        <f t="shared" ca="1" si="4"/>
        <v/>
      </c>
      <c r="W15" s="124" t="str">
        <f t="shared" ca="1" si="4"/>
        <v/>
      </c>
      <c r="X15" s="124">
        <f t="shared" ca="1" si="4"/>
        <v>1</v>
      </c>
      <c r="Y15" s="124" t="str">
        <f t="shared" ca="1" si="5"/>
        <v/>
      </c>
      <c r="Z15" s="124" t="str">
        <f t="shared" ca="1" si="5"/>
        <v/>
      </c>
      <c r="AA15" s="124" t="str">
        <f t="shared" ca="1" si="5"/>
        <v/>
      </c>
      <c r="AB15" s="124" t="str">
        <f t="shared" ca="1" si="5"/>
        <v/>
      </c>
      <c r="AC15" s="124" t="str">
        <f t="shared" ca="1" si="5"/>
        <v/>
      </c>
      <c r="AD15" s="124" t="str">
        <f t="shared" ca="1" si="5"/>
        <v/>
      </c>
      <c r="AE15" s="124" t="str">
        <f t="shared" ca="1" si="5"/>
        <v/>
      </c>
      <c r="AF15" s="124" t="str">
        <f t="shared" ca="1" si="5"/>
        <v/>
      </c>
      <c r="AG15" s="124" t="str">
        <f t="shared" ca="1" si="5"/>
        <v/>
      </c>
      <c r="AH15" s="124" t="str">
        <f t="shared" ca="1" si="5"/>
        <v/>
      </c>
      <c r="AI15" s="124" t="str">
        <f t="shared" ca="1" si="5"/>
        <v/>
      </c>
      <c r="AJ15" s="124" t="str">
        <f t="shared" ca="1" si="5"/>
        <v/>
      </c>
      <c r="AK15" s="124" t="str">
        <f t="shared" ca="1" si="5"/>
        <v/>
      </c>
      <c r="AL15" s="124" t="str">
        <f t="shared" ca="1" si="5"/>
        <v/>
      </c>
      <c r="AM15" s="124" t="str">
        <f t="shared" ca="1" si="5"/>
        <v/>
      </c>
      <c r="AN15" s="124" t="str">
        <f t="shared" ca="1" si="5"/>
        <v/>
      </c>
      <c r="AO15" s="124" t="str">
        <f t="shared" ca="1" si="6"/>
        <v/>
      </c>
      <c r="AP15" s="124" t="str">
        <f t="shared" ca="1" si="6"/>
        <v/>
      </c>
      <c r="AQ15" s="124" t="str">
        <f t="shared" ca="1" si="6"/>
        <v/>
      </c>
      <c r="AR15" s="124" t="str">
        <f t="shared" ca="1" si="6"/>
        <v/>
      </c>
      <c r="AS15" s="124" t="str">
        <f t="shared" ca="1" si="6"/>
        <v/>
      </c>
      <c r="AT15" s="124" t="str">
        <f t="shared" ca="1" si="6"/>
        <v/>
      </c>
      <c r="AU15" s="124" t="str">
        <f t="shared" ca="1" si="6"/>
        <v/>
      </c>
      <c r="AV15" s="124" t="str">
        <f t="shared" ca="1" si="6"/>
        <v/>
      </c>
      <c r="AW15" s="124" t="str">
        <f t="shared" ca="1" si="6"/>
        <v/>
      </c>
      <c r="AX15" s="124" t="str">
        <f t="shared" ca="1" si="6"/>
        <v/>
      </c>
      <c r="AY15" s="124" t="str">
        <f t="shared" ca="1" si="6"/>
        <v/>
      </c>
      <c r="AZ15" s="124" t="str">
        <f t="shared" ca="1" si="6"/>
        <v/>
      </c>
      <c r="BA15" s="124" t="str">
        <f t="shared" ca="1" si="6"/>
        <v/>
      </c>
      <c r="BB15" s="124" t="str">
        <f t="shared" ca="1" si="6"/>
        <v/>
      </c>
      <c r="BC15" s="124" t="str">
        <f t="shared" ca="1" si="6"/>
        <v/>
      </c>
      <c r="BD15" s="124" t="str">
        <f t="shared" ca="1" si="6"/>
        <v/>
      </c>
      <c r="BE15" s="124" t="str">
        <f t="shared" ca="1" si="7"/>
        <v/>
      </c>
      <c r="BF15" s="124" t="str">
        <f t="shared" ca="1" si="7"/>
        <v/>
      </c>
      <c r="BG15" s="124" t="str">
        <f t="shared" ca="1" si="7"/>
        <v/>
      </c>
      <c r="BH15" s="124" t="str">
        <f t="shared" ca="1" si="7"/>
        <v/>
      </c>
      <c r="BI15" s="124" t="str">
        <f t="shared" ca="1" si="7"/>
        <v/>
      </c>
      <c r="BJ15" s="124" t="str">
        <f t="shared" ca="1" si="7"/>
        <v/>
      </c>
      <c r="BK15" s="124" t="str">
        <f t="shared" ca="1" si="7"/>
        <v/>
      </c>
      <c r="BL15" s="124" t="str">
        <f t="shared" ca="1" si="7"/>
        <v/>
      </c>
      <c r="BM15" s="27"/>
    </row>
    <row r="16" spans="1:68" s="1" customFormat="1" ht="40" customHeight="1" x14ac:dyDescent="0.2">
      <c r="A16" s="9"/>
      <c r="B16" s="25" t="s">
        <v>2</v>
      </c>
      <c r="C16" s="21" t="s">
        <v>11</v>
      </c>
      <c r="D16" s="21"/>
      <c r="E16" s="22">
        <v>0.1</v>
      </c>
      <c r="F16" s="23">
        <f ca="1">F12+6</f>
        <v>45530</v>
      </c>
      <c r="G16" s="24">
        <v>6</v>
      </c>
      <c r="H16" s="19"/>
      <c r="I16" s="123" t="str">
        <f t="shared" ca="1" si="8"/>
        <v/>
      </c>
      <c r="J16" s="124" t="str">
        <f t="shared" ca="1" si="4"/>
        <v/>
      </c>
      <c r="K16" s="124" t="str">
        <f t="shared" ca="1" si="4"/>
        <v/>
      </c>
      <c r="L16" s="124" t="str">
        <f t="shared" ca="1" si="4"/>
        <v/>
      </c>
      <c r="M16" s="124" t="str">
        <f t="shared" ca="1" si="4"/>
        <v/>
      </c>
      <c r="N16" s="124" t="str">
        <f t="shared" ca="1" si="4"/>
        <v/>
      </c>
      <c r="O16" s="124" t="str">
        <f t="shared" ca="1" si="4"/>
        <v/>
      </c>
      <c r="P16" s="124" t="str">
        <f t="shared" ca="1" si="4"/>
        <v/>
      </c>
      <c r="Q16" s="124" t="str">
        <f t="shared" ca="1" si="4"/>
        <v/>
      </c>
      <c r="R16" s="124" t="str">
        <f t="shared" ca="1" si="4"/>
        <v/>
      </c>
      <c r="S16" s="124" t="str">
        <f t="shared" ca="1" si="4"/>
        <v/>
      </c>
      <c r="T16" s="124" t="str">
        <f t="shared" ca="1" si="4"/>
        <v/>
      </c>
      <c r="U16" s="124" t="str">
        <f t="shared" ca="1" si="4"/>
        <v/>
      </c>
      <c r="V16" s="124" t="str">
        <f t="shared" ca="1" si="4"/>
        <v/>
      </c>
      <c r="W16" s="124" t="str">
        <f t="shared" ca="1" si="4"/>
        <v/>
      </c>
      <c r="X16" s="124" t="str">
        <f t="shared" ca="1" si="4"/>
        <v/>
      </c>
      <c r="Y16" s="124" t="str">
        <f t="shared" ca="1" si="5"/>
        <v/>
      </c>
      <c r="Z16" s="124" t="str">
        <f t="shared" ca="1" si="5"/>
        <v/>
      </c>
      <c r="AA16" s="124" t="str">
        <f t="shared" ca="1" si="5"/>
        <v/>
      </c>
      <c r="AB16" s="124" t="str">
        <f t="shared" ca="1" si="5"/>
        <v/>
      </c>
      <c r="AC16" s="124" t="str">
        <f t="shared" ca="1" si="5"/>
        <v/>
      </c>
      <c r="AD16" s="124" t="str">
        <f t="shared" ca="1" si="5"/>
        <v/>
      </c>
      <c r="AE16" s="124" t="str">
        <f t="shared" ca="1" si="5"/>
        <v/>
      </c>
      <c r="AF16" s="124" t="str">
        <f t="shared" ca="1" si="5"/>
        <v/>
      </c>
      <c r="AG16" s="124" t="str">
        <f t="shared" ca="1" si="5"/>
        <v/>
      </c>
      <c r="AH16" s="124" t="str">
        <f t="shared" ca="1" si="5"/>
        <v/>
      </c>
      <c r="AI16" s="124" t="str">
        <f t="shared" ca="1" si="5"/>
        <v/>
      </c>
      <c r="AJ16" s="124" t="str">
        <f t="shared" ca="1" si="5"/>
        <v/>
      </c>
      <c r="AK16" s="124" t="str">
        <f t="shared" ca="1" si="5"/>
        <v/>
      </c>
      <c r="AL16" s="124" t="str">
        <f t="shared" ca="1" si="5"/>
        <v/>
      </c>
      <c r="AM16" s="124" t="str">
        <f t="shared" ca="1" si="5"/>
        <v/>
      </c>
      <c r="AN16" s="124" t="str">
        <f t="shared" ca="1" si="5"/>
        <v/>
      </c>
      <c r="AO16" s="124" t="str">
        <f t="shared" ca="1" si="6"/>
        <v/>
      </c>
      <c r="AP16" s="124" t="str">
        <f t="shared" ca="1" si="6"/>
        <v/>
      </c>
      <c r="AQ16" s="124" t="str">
        <f t="shared" ca="1" si="6"/>
        <v/>
      </c>
      <c r="AR16" s="124" t="str">
        <f t="shared" ca="1" si="6"/>
        <v/>
      </c>
      <c r="AS16" s="124" t="str">
        <f t="shared" ca="1" si="6"/>
        <v/>
      </c>
      <c r="AT16" s="124" t="str">
        <f t="shared" ca="1" si="6"/>
        <v/>
      </c>
      <c r="AU16" s="124" t="str">
        <f t="shared" ca="1" si="6"/>
        <v/>
      </c>
      <c r="AV16" s="124" t="str">
        <f t="shared" ca="1" si="6"/>
        <v/>
      </c>
      <c r="AW16" s="124" t="str">
        <f t="shared" ca="1" si="6"/>
        <v/>
      </c>
      <c r="AX16" s="124" t="str">
        <f t="shared" ca="1" si="6"/>
        <v/>
      </c>
      <c r="AY16" s="124" t="str">
        <f t="shared" ca="1" si="6"/>
        <v/>
      </c>
      <c r="AZ16" s="124" t="str">
        <f t="shared" ca="1" si="6"/>
        <v/>
      </c>
      <c r="BA16" s="124" t="str">
        <f t="shared" ca="1" si="6"/>
        <v/>
      </c>
      <c r="BB16" s="124" t="str">
        <f t="shared" ca="1" si="6"/>
        <v/>
      </c>
      <c r="BC16" s="124" t="str">
        <f t="shared" ca="1" si="6"/>
        <v/>
      </c>
      <c r="BD16" s="124" t="str">
        <f t="shared" ca="1" si="6"/>
        <v/>
      </c>
      <c r="BE16" s="124" t="str">
        <f t="shared" ca="1" si="7"/>
        <v/>
      </c>
      <c r="BF16" s="124" t="str">
        <f t="shared" ca="1" si="7"/>
        <v/>
      </c>
      <c r="BG16" s="124" t="str">
        <f t="shared" ca="1" si="7"/>
        <v/>
      </c>
      <c r="BH16" s="124" t="str">
        <f t="shared" ca="1" si="7"/>
        <v/>
      </c>
      <c r="BI16" s="124" t="str">
        <f t="shared" ca="1" si="7"/>
        <v/>
      </c>
      <c r="BJ16" s="124" t="str">
        <f t="shared" ca="1" si="7"/>
        <v/>
      </c>
      <c r="BK16" s="124" t="str">
        <f t="shared" ca="1" si="7"/>
        <v/>
      </c>
      <c r="BL16" s="124" t="str">
        <f t="shared" ca="1" si="7"/>
        <v/>
      </c>
      <c r="BM16" s="27"/>
    </row>
    <row r="17" spans="1:65" s="1" customFormat="1" ht="40" customHeight="1" x14ac:dyDescent="0.2">
      <c r="A17" s="10"/>
      <c r="B17" s="117" t="s">
        <v>26</v>
      </c>
      <c r="C17" s="21"/>
      <c r="D17" s="21"/>
      <c r="E17" s="22"/>
      <c r="F17" s="23"/>
      <c r="G17" s="24"/>
      <c r="H17" s="19"/>
      <c r="I17" s="123" t="str">
        <f t="shared" ca="1" si="8"/>
        <v/>
      </c>
      <c r="J17" s="124" t="str">
        <f t="shared" ca="1" si="4"/>
        <v/>
      </c>
      <c r="K17" s="124" t="str">
        <f t="shared" ca="1" si="4"/>
        <v/>
      </c>
      <c r="L17" s="124" t="str">
        <f t="shared" ca="1" si="4"/>
        <v/>
      </c>
      <c r="M17" s="124" t="str">
        <f t="shared" ca="1" si="4"/>
        <v/>
      </c>
      <c r="N17" s="124" t="str">
        <f t="shared" ca="1" si="4"/>
        <v/>
      </c>
      <c r="O17" s="124" t="str">
        <f t="shared" ca="1" si="4"/>
        <v/>
      </c>
      <c r="P17" s="124" t="str">
        <f t="shared" ca="1" si="4"/>
        <v/>
      </c>
      <c r="Q17" s="124" t="str">
        <f t="shared" ca="1" si="4"/>
        <v/>
      </c>
      <c r="R17" s="124" t="str">
        <f t="shared" ca="1" si="4"/>
        <v/>
      </c>
      <c r="S17" s="124" t="str">
        <f t="shared" ca="1" si="4"/>
        <v/>
      </c>
      <c r="T17" s="124" t="str">
        <f t="shared" ca="1" si="4"/>
        <v/>
      </c>
      <c r="U17" s="124" t="str">
        <f t="shared" ca="1" si="4"/>
        <v/>
      </c>
      <c r="V17" s="124" t="str">
        <f t="shared" ca="1" si="4"/>
        <v/>
      </c>
      <c r="W17" s="124" t="str">
        <f t="shared" ca="1" si="4"/>
        <v/>
      </c>
      <c r="X17" s="124" t="str">
        <f t="shared" ca="1" si="4"/>
        <v/>
      </c>
      <c r="Y17" s="124" t="str">
        <f t="shared" ca="1" si="5"/>
        <v/>
      </c>
      <c r="Z17" s="124" t="str">
        <f t="shared" ca="1" si="5"/>
        <v/>
      </c>
      <c r="AA17" s="124" t="str">
        <f t="shared" ca="1" si="5"/>
        <v/>
      </c>
      <c r="AB17" s="124" t="str">
        <f t="shared" ca="1" si="5"/>
        <v/>
      </c>
      <c r="AC17" s="124" t="str">
        <f t="shared" ca="1" si="5"/>
        <v/>
      </c>
      <c r="AD17" s="124" t="str">
        <f t="shared" ca="1" si="5"/>
        <v/>
      </c>
      <c r="AE17" s="124" t="str">
        <f t="shared" ca="1" si="5"/>
        <v/>
      </c>
      <c r="AF17" s="124" t="str">
        <f t="shared" ca="1" si="5"/>
        <v/>
      </c>
      <c r="AG17" s="124" t="str">
        <f t="shared" ca="1" si="5"/>
        <v/>
      </c>
      <c r="AH17" s="124" t="str">
        <f t="shared" ca="1" si="5"/>
        <v/>
      </c>
      <c r="AI17" s="124" t="str">
        <f t="shared" ca="1" si="5"/>
        <v/>
      </c>
      <c r="AJ17" s="124" t="str">
        <f t="shared" ca="1" si="5"/>
        <v/>
      </c>
      <c r="AK17" s="124" t="str">
        <f t="shared" ca="1" si="5"/>
        <v/>
      </c>
      <c r="AL17" s="124" t="str">
        <f t="shared" ca="1" si="5"/>
        <v/>
      </c>
      <c r="AM17" s="124" t="str">
        <f t="shared" ca="1" si="5"/>
        <v/>
      </c>
      <c r="AN17" s="124" t="str">
        <f t="shared" ca="1" si="5"/>
        <v/>
      </c>
      <c r="AO17" s="124" t="str">
        <f t="shared" ca="1" si="6"/>
        <v/>
      </c>
      <c r="AP17" s="124" t="str">
        <f t="shared" ca="1" si="6"/>
        <v/>
      </c>
      <c r="AQ17" s="124" t="str">
        <f t="shared" ca="1" si="6"/>
        <v/>
      </c>
      <c r="AR17" s="124" t="str">
        <f t="shared" ca="1" si="6"/>
        <v/>
      </c>
      <c r="AS17" s="124" t="str">
        <f t="shared" ca="1" si="6"/>
        <v/>
      </c>
      <c r="AT17" s="124" t="str">
        <f t="shared" ca="1" si="6"/>
        <v/>
      </c>
      <c r="AU17" s="124" t="str">
        <f t="shared" ca="1" si="6"/>
        <v/>
      </c>
      <c r="AV17" s="124" t="str">
        <f t="shared" ca="1" si="6"/>
        <v/>
      </c>
      <c r="AW17" s="124" t="str">
        <f t="shared" ca="1" si="6"/>
        <v/>
      </c>
      <c r="AX17" s="124" t="str">
        <f t="shared" ca="1" si="6"/>
        <v/>
      </c>
      <c r="AY17" s="124" t="str">
        <f t="shared" ca="1" si="6"/>
        <v/>
      </c>
      <c r="AZ17" s="124" t="str">
        <f t="shared" ca="1" si="6"/>
        <v/>
      </c>
      <c r="BA17" s="124" t="str">
        <f t="shared" ca="1" si="6"/>
        <v/>
      </c>
      <c r="BB17" s="124" t="str">
        <f t="shared" ca="1" si="6"/>
        <v/>
      </c>
      <c r="BC17" s="124" t="str">
        <f t="shared" ca="1" si="6"/>
        <v/>
      </c>
      <c r="BD17" s="124" t="str">
        <f t="shared" ca="1" si="6"/>
        <v/>
      </c>
      <c r="BE17" s="124" t="str">
        <f t="shared" ca="1" si="7"/>
        <v/>
      </c>
      <c r="BF17" s="124" t="str">
        <f t="shared" ca="1" si="7"/>
        <v/>
      </c>
      <c r="BG17" s="124" t="str">
        <f t="shared" ca="1" si="7"/>
        <v/>
      </c>
      <c r="BH17" s="124" t="str">
        <f t="shared" ca="1" si="7"/>
        <v/>
      </c>
      <c r="BI17" s="124" t="str">
        <f t="shared" ca="1" si="7"/>
        <v/>
      </c>
      <c r="BJ17" s="124" t="str">
        <f t="shared" ca="1" si="7"/>
        <v/>
      </c>
      <c r="BK17" s="124" t="str">
        <f t="shared" ca="1" si="7"/>
        <v/>
      </c>
      <c r="BL17" s="124" t="str">
        <f t="shared" ca="1" si="7"/>
        <v/>
      </c>
      <c r="BM17" s="27"/>
    </row>
    <row r="18" spans="1:65" s="1" customFormat="1" ht="40" customHeight="1" x14ac:dyDescent="0.2">
      <c r="A18" s="10"/>
      <c r="B18" s="25" t="s">
        <v>3</v>
      </c>
      <c r="C18" s="21" t="s">
        <v>13</v>
      </c>
      <c r="D18" s="21"/>
      <c r="E18" s="22">
        <v>0.6</v>
      </c>
      <c r="F18" s="23">
        <f ca="1">F12+6</f>
        <v>45530</v>
      </c>
      <c r="G18" s="24">
        <v>13</v>
      </c>
      <c r="H18" s="19"/>
      <c r="I18" s="123" t="str">
        <f t="shared" ca="1" si="8"/>
        <v/>
      </c>
      <c r="J18" s="124" t="str">
        <f t="shared" ca="1" si="4"/>
        <v/>
      </c>
      <c r="K18" s="124" t="str">
        <f t="shared" ca="1" si="4"/>
        <v/>
      </c>
      <c r="L18" s="124" t="str">
        <f t="shared" ca="1" si="4"/>
        <v/>
      </c>
      <c r="M18" s="124" t="str">
        <f t="shared" ca="1" si="4"/>
        <v/>
      </c>
      <c r="N18" s="124" t="str">
        <f t="shared" ca="1" si="4"/>
        <v/>
      </c>
      <c r="O18" s="124" t="str">
        <f t="shared" ca="1" si="4"/>
        <v/>
      </c>
      <c r="P18" s="124" t="str">
        <f t="shared" ca="1" si="4"/>
        <v/>
      </c>
      <c r="Q18" s="124" t="str">
        <f t="shared" ca="1" si="4"/>
        <v/>
      </c>
      <c r="R18" s="124" t="str">
        <f t="shared" ca="1" si="4"/>
        <v/>
      </c>
      <c r="S18" s="124" t="str">
        <f t="shared" ca="1" si="4"/>
        <v/>
      </c>
      <c r="T18" s="124" t="str">
        <f t="shared" ca="1" si="4"/>
        <v/>
      </c>
      <c r="U18" s="124" t="str">
        <f t="shared" ca="1" si="4"/>
        <v/>
      </c>
      <c r="V18" s="124" t="str">
        <f t="shared" ca="1" si="4"/>
        <v/>
      </c>
      <c r="W18" s="124" t="str">
        <f t="shared" ca="1" si="4"/>
        <v/>
      </c>
      <c r="X18" s="124" t="str">
        <f t="shared" ca="1" si="4"/>
        <v/>
      </c>
      <c r="Y18" s="124" t="str">
        <f t="shared" ca="1" si="5"/>
        <v/>
      </c>
      <c r="Z18" s="124" t="str">
        <f t="shared" ca="1" si="5"/>
        <v/>
      </c>
      <c r="AA18" s="124" t="str">
        <f t="shared" ca="1" si="5"/>
        <v/>
      </c>
      <c r="AB18" s="124" t="str">
        <f t="shared" ca="1" si="5"/>
        <v/>
      </c>
      <c r="AC18" s="124" t="str">
        <f t="shared" ca="1" si="5"/>
        <v/>
      </c>
      <c r="AD18" s="124" t="str">
        <f t="shared" ca="1" si="5"/>
        <v/>
      </c>
      <c r="AE18" s="124" t="str">
        <f t="shared" ca="1" si="5"/>
        <v/>
      </c>
      <c r="AF18" s="124" t="str">
        <f t="shared" ca="1" si="5"/>
        <v/>
      </c>
      <c r="AG18" s="124" t="str">
        <f t="shared" ca="1" si="5"/>
        <v/>
      </c>
      <c r="AH18" s="124" t="str">
        <f t="shared" ca="1" si="5"/>
        <v/>
      </c>
      <c r="AI18" s="124" t="str">
        <f t="shared" ca="1" si="5"/>
        <v/>
      </c>
      <c r="AJ18" s="124" t="str">
        <f t="shared" ca="1" si="5"/>
        <v/>
      </c>
      <c r="AK18" s="124" t="str">
        <f t="shared" ca="1" si="5"/>
        <v/>
      </c>
      <c r="AL18" s="124" t="str">
        <f t="shared" ca="1" si="5"/>
        <v/>
      </c>
      <c r="AM18" s="124" t="str">
        <f t="shared" ca="1" si="5"/>
        <v/>
      </c>
      <c r="AN18" s="124" t="str">
        <f t="shared" ca="1" si="5"/>
        <v/>
      </c>
      <c r="AO18" s="124" t="str">
        <f t="shared" ca="1" si="6"/>
        <v/>
      </c>
      <c r="AP18" s="124" t="str">
        <f t="shared" ca="1" si="6"/>
        <v/>
      </c>
      <c r="AQ18" s="124" t="str">
        <f t="shared" ca="1" si="6"/>
        <v/>
      </c>
      <c r="AR18" s="124" t="str">
        <f t="shared" ca="1" si="6"/>
        <v/>
      </c>
      <c r="AS18" s="124" t="str">
        <f t="shared" ca="1" si="6"/>
        <v/>
      </c>
      <c r="AT18" s="124" t="str">
        <f t="shared" ca="1" si="6"/>
        <v/>
      </c>
      <c r="AU18" s="124" t="str">
        <f t="shared" ca="1" si="6"/>
        <v/>
      </c>
      <c r="AV18" s="124" t="str">
        <f t="shared" ca="1" si="6"/>
        <v/>
      </c>
      <c r="AW18" s="124" t="str">
        <f t="shared" ca="1" si="6"/>
        <v/>
      </c>
      <c r="AX18" s="124" t="str">
        <f t="shared" ca="1" si="6"/>
        <v/>
      </c>
      <c r="AY18" s="124" t="str">
        <f t="shared" ca="1" si="6"/>
        <v/>
      </c>
      <c r="AZ18" s="124" t="str">
        <f t="shared" ca="1" si="6"/>
        <v/>
      </c>
      <c r="BA18" s="124" t="str">
        <f t="shared" ca="1" si="6"/>
        <v/>
      </c>
      <c r="BB18" s="124" t="str">
        <f t="shared" ca="1" si="6"/>
        <v/>
      </c>
      <c r="BC18" s="124" t="str">
        <f t="shared" ca="1" si="6"/>
        <v/>
      </c>
      <c r="BD18" s="124" t="str">
        <f t="shared" ca="1" si="6"/>
        <v/>
      </c>
      <c r="BE18" s="124" t="str">
        <f t="shared" ca="1" si="7"/>
        <v/>
      </c>
      <c r="BF18" s="124" t="str">
        <f t="shared" ca="1" si="7"/>
        <v/>
      </c>
      <c r="BG18" s="124" t="str">
        <f t="shared" ca="1" si="7"/>
        <v/>
      </c>
      <c r="BH18" s="124" t="str">
        <f t="shared" ca="1" si="7"/>
        <v/>
      </c>
      <c r="BI18" s="124" t="str">
        <f t="shared" ca="1" si="7"/>
        <v/>
      </c>
      <c r="BJ18" s="124" t="str">
        <f t="shared" ca="1" si="7"/>
        <v/>
      </c>
      <c r="BK18" s="124" t="str">
        <f t="shared" ca="1" si="7"/>
        <v/>
      </c>
      <c r="BL18" s="124" t="str">
        <f t="shared" ca="1" si="7"/>
        <v/>
      </c>
      <c r="BM18" s="27"/>
    </row>
    <row r="19" spans="1:65" s="1" customFormat="1" ht="40" customHeight="1" x14ac:dyDescent="0.2">
      <c r="A19" s="9"/>
      <c r="B19" s="25" t="s">
        <v>4</v>
      </c>
      <c r="C19" s="21" t="s">
        <v>14</v>
      </c>
      <c r="D19" s="21"/>
      <c r="E19" s="22">
        <v>0.5</v>
      </c>
      <c r="F19" s="23">
        <f ca="1">F18+2</f>
        <v>45532</v>
      </c>
      <c r="G19" s="24">
        <v>9</v>
      </c>
      <c r="H19" s="19"/>
      <c r="I19" s="123" t="str">
        <f t="shared" ca="1" si="8"/>
        <v/>
      </c>
      <c r="J19" s="124" t="str">
        <f t="shared" ca="1" si="4"/>
        <v/>
      </c>
      <c r="K19" s="124" t="str">
        <f t="shared" ca="1" si="4"/>
        <v/>
      </c>
      <c r="L19" s="124" t="str">
        <f t="shared" ca="1" si="4"/>
        <v/>
      </c>
      <c r="M19" s="124" t="str">
        <f t="shared" ca="1" si="4"/>
        <v/>
      </c>
      <c r="N19" s="124" t="str">
        <f t="shared" ca="1" si="4"/>
        <v/>
      </c>
      <c r="O19" s="124" t="str">
        <f t="shared" ca="1" si="4"/>
        <v/>
      </c>
      <c r="P19" s="124" t="str">
        <f t="shared" ca="1" si="4"/>
        <v/>
      </c>
      <c r="Q19" s="124" t="str">
        <f t="shared" ca="1" si="4"/>
        <v/>
      </c>
      <c r="R19" s="124" t="str">
        <f t="shared" ca="1" si="4"/>
        <v/>
      </c>
      <c r="S19" s="124" t="str">
        <f t="shared" ca="1" si="4"/>
        <v/>
      </c>
      <c r="T19" s="124" t="str">
        <f t="shared" ca="1" si="4"/>
        <v/>
      </c>
      <c r="U19" s="124" t="str">
        <f t="shared" ca="1" si="4"/>
        <v/>
      </c>
      <c r="V19" s="124" t="str">
        <f t="shared" ca="1" si="4"/>
        <v/>
      </c>
      <c r="W19" s="124" t="str">
        <f t="shared" ca="1" si="4"/>
        <v/>
      </c>
      <c r="X19" s="124" t="str">
        <f t="shared" ca="1" si="4"/>
        <v/>
      </c>
      <c r="Y19" s="124" t="str">
        <f t="shared" ca="1" si="5"/>
        <v/>
      </c>
      <c r="Z19" s="124" t="str">
        <f t="shared" ca="1" si="5"/>
        <v/>
      </c>
      <c r="AA19" s="124" t="str">
        <f t="shared" ca="1" si="5"/>
        <v/>
      </c>
      <c r="AB19" s="124" t="str">
        <f t="shared" ca="1" si="5"/>
        <v/>
      </c>
      <c r="AC19" s="124" t="str">
        <f t="shared" ca="1" si="5"/>
        <v/>
      </c>
      <c r="AD19" s="124" t="str">
        <f t="shared" ca="1" si="5"/>
        <v/>
      </c>
      <c r="AE19" s="124" t="str">
        <f t="shared" ca="1" si="5"/>
        <v/>
      </c>
      <c r="AF19" s="124" t="str">
        <f t="shared" ca="1" si="5"/>
        <v/>
      </c>
      <c r="AG19" s="124" t="str">
        <f t="shared" ca="1" si="5"/>
        <v/>
      </c>
      <c r="AH19" s="124" t="str">
        <f t="shared" ca="1" si="5"/>
        <v/>
      </c>
      <c r="AI19" s="124" t="str">
        <f t="shared" ca="1" si="5"/>
        <v/>
      </c>
      <c r="AJ19" s="124" t="str">
        <f t="shared" ca="1" si="5"/>
        <v/>
      </c>
      <c r="AK19" s="124" t="str">
        <f t="shared" ca="1" si="5"/>
        <v/>
      </c>
      <c r="AL19" s="124" t="str">
        <f t="shared" ca="1" si="5"/>
        <v/>
      </c>
      <c r="AM19" s="124" t="str">
        <f t="shared" ca="1" si="5"/>
        <v/>
      </c>
      <c r="AN19" s="124" t="str">
        <f t="shared" ca="1" si="5"/>
        <v/>
      </c>
      <c r="AO19" s="124" t="str">
        <f t="shared" ca="1" si="6"/>
        <v/>
      </c>
      <c r="AP19" s="124" t="str">
        <f t="shared" ca="1" si="6"/>
        <v/>
      </c>
      <c r="AQ19" s="124" t="str">
        <f t="shared" ca="1" si="6"/>
        <v/>
      </c>
      <c r="AR19" s="124" t="str">
        <f t="shared" ca="1" si="6"/>
        <v/>
      </c>
      <c r="AS19" s="124" t="str">
        <f t="shared" ca="1" si="6"/>
        <v/>
      </c>
      <c r="AT19" s="124" t="str">
        <f t="shared" ca="1" si="6"/>
        <v/>
      </c>
      <c r="AU19" s="124" t="str">
        <f t="shared" ca="1" si="6"/>
        <v/>
      </c>
      <c r="AV19" s="124" t="str">
        <f t="shared" ca="1" si="6"/>
        <v/>
      </c>
      <c r="AW19" s="124" t="str">
        <f t="shared" ca="1" si="6"/>
        <v/>
      </c>
      <c r="AX19" s="124" t="str">
        <f t="shared" ca="1" si="6"/>
        <v/>
      </c>
      <c r="AY19" s="124" t="str">
        <f t="shared" ca="1" si="6"/>
        <v/>
      </c>
      <c r="AZ19" s="124" t="str">
        <f t="shared" ca="1" si="6"/>
        <v/>
      </c>
      <c r="BA19" s="124" t="str">
        <f t="shared" ca="1" si="6"/>
        <v/>
      </c>
      <c r="BB19" s="124" t="str">
        <f t="shared" ca="1" si="6"/>
        <v/>
      </c>
      <c r="BC19" s="124" t="str">
        <f t="shared" ca="1" si="6"/>
        <v/>
      </c>
      <c r="BD19" s="124" t="str">
        <f t="shared" ca="1" si="6"/>
        <v/>
      </c>
      <c r="BE19" s="124" t="str">
        <f t="shared" ca="1" si="7"/>
        <v/>
      </c>
      <c r="BF19" s="124" t="str">
        <f t="shared" ca="1" si="7"/>
        <v/>
      </c>
      <c r="BG19" s="124" t="str">
        <f t="shared" ca="1" si="7"/>
        <v/>
      </c>
      <c r="BH19" s="124" t="str">
        <f t="shared" ca="1" si="7"/>
        <v/>
      </c>
      <c r="BI19" s="124" t="str">
        <f t="shared" ca="1" si="7"/>
        <v/>
      </c>
      <c r="BJ19" s="124" t="str">
        <f t="shared" ca="1" si="7"/>
        <v/>
      </c>
      <c r="BK19" s="124" t="str">
        <f t="shared" ca="1" si="7"/>
        <v/>
      </c>
      <c r="BL19" s="124" t="str">
        <f t="shared" ca="1" si="7"/>
        <v/>
      </c>
      <c r="BM19" s="27"/>
    </row>
    <row r="20" spans="1:65" s="1" customFormat="1" ht="40" customHeight="1" x14ac:dyDescent="0.2">
      <c r="A20" s="9"/>
      <c r="B20" s="25" t="s">
        <v>0</v>
      </c>
      <c r="C20" s="21" t="s">
        <v>12</v>
      </c>
      <c r="D20" s="21"/>
      <c r="E20" s="22">
        <v>0.33</v>
      </c>
      <c r="F20" s="23">
        <f ca="1">F19+5</f>
        <v>45537</v>
      </c>
      <c r="G20" s="24">
        <v>11</v>
      </c>
      <c r="H20" s="19"/>
      <c r="I20" s="123" t="str">
        <f t="shared" ca="1" si="8"/>
        <v/>
      </c>
      <c r="J20" s="124" t="str">
        <f t="shared" ca="1" si="4"/>
        <v/>
      </c>
      <c r="K20" s="124" t="str">
        <f t="shared" ca="1" si="4"/>
        <v/>
      </c>
      <c r="L20" s="124" t="str">
        <f t="shared" ca="1" si="4"/>
        <v/>
      </c>
      <c r="M20" s="124" t="str">
        <f t="shared" ca="1" si="4"/>
        <v/>
      </c>
      <c r="N20" s="124" t="str">
        <f t="shared" ca="1" si="4"/>
        <v/>
      </c>
      <c r="O20" s="124" t="str">
        <f t="shared" ca="1" si="4"/>
        <v/>
      </c>
      <c r="P20" s="124" t="str">
        <f t="shared" ca="1" si="4"/>
        <v/>
      </c>
      <c r="Q20" s="124" t="str">
        <f t="shared" ca="1" si="4"/>
        <v/>
      </c>
      <c r="R20" s="124" t="str">
        <f t="shared" ca="1" si="4"/>
        <v/>
      </c>
      <c r="S20" s="124" t="str">
        <f t="shared" ca="1" si="4"/>
        <v/>
      </c>
      <c r="T20" s="124" t="str">
        <f t="shared" ca="1" si="4"/>
        <v/>
      </c>
      <c r="U20" s="124" t="str">
        <f t="shared" ca="1" si="4"/>
        <v/>
      </c>
      <c r="V20" s="124" t="str">
        <f t="shared" ca="1" si="4"/>
        <v/>
      </c>
      <c r="W20" s="124" t="str">
        <f t="shared" ca="1" si="4"/>
        <v/>
      </c>
      <c r="X20" s="124" t="str">
        <f t="shared" ca="1" si="4"/>
        <v/>
      </c>
      <c r="Y20" s="124" t="str">
        <f t="shared" ca="1" si="5"/>
        <v/>
      </c>
      <c r="Z20" s="124" t="str">
        <f t="shared" ca="1" si="5"/>
        <v/>
      </c>
      <c r="AA20" s="124" t="str">
        <f t="shared" ca="1" si="5"/>
        <v/>
      </c>
      <c r="AB20" s="124" t="str">
        <f t="shared" ca="1" si="5"/>
        <v/>
      </c>
      <c r="AC20" s="124" t="str">
        <f t="shared" ca="1" si="5"/>
        <v/>
      </c>
      <c r="AD20" s="124" t="str">
        <f t="shared" ca="1" si="5"/>
        <v/>
      </c>
      <c r="AE20" s="124" t="str">
        <f t="shared" ca="1" si="5"/>
        <v/>
      </c>
      <c r="AF20" s="124" t="str">
        <f t="shared" ca="1" si="5"/>
        <v/>
      </c>
      <c r="AG20" s="124" t="str">
        <f t="shared" ca="1" si="5"/>
        <v/>
      </c>
      <c r="AH20" s="124" t="str">
        <f t="shared" ca="1" si="5"/>
        <v/>
      </c>
      <c r="AI20" s="124" t="str">
        <f t="shared" ca="1" si="5"/>
        <v/>
      </c>
      <c r="AJ20" s="124" t="str">
        <f t="shared" ca="1" si="5"/>
        <v/>
      </c>
      <c r="AK20" s="124" t="str">
        <f t="shared" ca="1" si="5"/>
        <v/>
      </c>
      <c r="AL20" s="124" t="str">
        <f t="shared" ca="1" si="5"/>
        <v/>
      </c>
      <c r="AM20" s="124" t="str">
        <f t="shared" ca="1" si="5"/>
        <v/>
      </c>
      <c r="AN20" s="124" t="str">
        <f t="shared" ca="1" si="5"/>
        <v/>
      </c>
      <c r="AO20" s="124" t="str">
        <f t="shared" ca="1" si="6"/>
        <v/>
      </c>
      <c r="AP20" s="124" t="str">
        <f t="shared" ca="1" si="6"/>
        <v/>
      </c>
      <c r="AQ20" s="124" t="str">
        <f t="shared" ca="1" si="6"/>
        <v/>
      </c>
      <c r="AR20" s="124" t="str">
        <f t="shared" ca="1" si="6"/>
        <v/>
      </c>
      <c r="AS20" s="124" t="str">
        <f t="shared" ca="1" si="6"/>
        <v/>
      </c>
      <c r="AT20" s="124" t="str">
        <f t="shared" ca="1" si="6"/>
        <v/>
      </c>
      <c r="AU20" s="124" t="str">
        <f t="shared" ca="1" si="6"/>
        <v/>
      </c>
      <c r="AV20" s="124" t="str">
        <f t="shared" ca="1" si="6"/>
        <v/>
      </c>
      <c r="AW20" s="124" t="str">
        <f t="shared" ca="1" si="6"/>
        <v/>
      </c>
      <c r="AX20" s="124" t="str">
        <f t="shared" ca="1" si="6"/>
        <v/>
      </c>
      <c r="AY20" s="124" t="str">
        <f t="shared" ca="1" si="6"/>
        <v/>
      </c>
      <c r="AZ20" s="124" t="str">
        <f t="shared" ca="1" si="6"/>
        <v/>
      </c>
      <c r="BA20" s="124" t="str">
        <f t="shared" ca="1" si="6"/>
        <v/>
      </c>
      <c r="BB20" s="124" t="str">
        <f t="shared" ca="1" si="6"/>
        <v/>
      </c>
      <c r="BC20" s="124" t="str">
        <f t="shared" ca="1" si="6"/>
        <v/>
      </c>
      <c r="BD20" s="124" t="str">
        <f t="shared" ca="1" si="6"/>
        <v/>
      </c>
      <c r="BE20" s="124" t="str">
        <f t="shared" ca="1" si="7"/>
        <v/>
      </c>
      <c r="BF20" s="124" t="str">
        <f t="shared" ca="1" si="7"/>
        <v/>
      </c>
      <c r="BG20" s="124" t="str">
        <f t="shared" ca="1" si="7"/>
        <v/>
      </c>
      <c r="BH20" s="124" t="str">
        <f t="shared" ca="1" si="7"/>
        <v/>
      </c>
      <c r="BI20" s="124" t="str">
        <f t="shared" ca="1" si="7"/>
        <v/>
      </c>
      <c r="BJ20" s="124" t="str">
        <f t="shared" ca="1" si="7"/>
        <v/>
      </c>
      <c r="BK20" s="124" t="str">
        <f t="shared" ca="1" si="7"/>
        <v/>
      </c>
      <c r="BL20" s="124" t="str">
        <f t="shared" ca="1" si="7"/>
        <v/>
      </c>
      <c r="BM20" s="27"/>
    </row>
    <row r="21" spans="1:65" s="1" customFormat="1" ht="40" customHeight="1" x14ac:dyDescent="0.2">
      <c r="A21" s="9"/>
      <c r="B21" s="25" t="s">
        <v>1</v>
      </c>
      <c r="C21" s="21" t="s">
        <v>8</v>
      </c>
      <c r="D21" s="21"/>
      <c r="E21" s="22"/>
      <c r="F21" s="23">
        <f ca="1">F20+2</f>
        <v>45539</v>
      </c>
      <c r="G21" s="24">
        <v>1</v>
      </c>
      <c r="H21" s="19"/>
      <c r="I21" s="123" t="str">
        <f t="shared" ca="1" si="8"/>
        <v/>
      </c>
      <c r="J21" s="124" t="str">
        <f t="shared" ca="1" si="4"/>
        <v/>
      </c>
      <c r="K21" s="124" t="str">
        <f t="shared" ca="1" si="4"/>
        <v/>
      </c>
      <c r="L21" s="124" t="str">
        <f t="shared" ca="1" si="4"/>
        <v/>
      </c>
      <c r="M21" s="124" t="str">
        <f t="shared" ca="1" si="4"/>
        <v/>
      </c>
      <c r="N21" s="124" t="str">
        <f t="shared" ca="1" si="4"/>
        <v/>
      </c>
      <c r="O21" s="124" t="str">
        <f t="shared" ca="1" si="4"/>
        <v/>
      </c>
      <c r="P21" s="124" t="str">
        <f t="shared" ca="1" si="4"/>
        <v/>
      </c>
      <c r="Q21" s="124" t="str">
        <f t="shared" ca="1" si="4"/>
        <v/>
      </c>
      <c r="R21" s="124" t="str">
        <f t="shared" ca="1" si="4"/>
        <v/>
      </c>
      <c r="S21" s="124">
        <f t="shared" ca="1" si="4"/>
        <v>1</v>
      </c>
      <c r="T21" s="124" t="str">
        <f t="shared" ca="1" si="4"/>
        <v/>
      </c>
      <c r="U21" s="124" t="str">
        <f t="shared" ca="1" si="4"/>
        <v/>
      </c>
      <c r="V21" s="124" t="str">
        <f t="shared" ca="1" si="4"/>
        <v/>
      </c>
      <c r="W21" s="124" t="str">
        <f t="shared" ca="1" si="4"/>
        <v/>
      </c>
      <c r="X21" s="124" t="str">
        <f t="shared" ca="1" si="4"/>
        <v/>
      </c>
      <c r="Y21" s="124" t="str">
        <f t="shared" ca="1" si="5"/>
        <v/>
      </c>
      <c r="Z21" s="124" t="str">
        <f t="shared" ca="1" si="5"/>
        <v/>
      </c>
      <c r="AA21" s="124" t="str">
        <f t="shared" ca="1" si="5"/>
        <v/>
      </c>
      <c r="AB21" s="124" t="str">
        <f t="shared" ca="1" si="5"/>
        <v/>
      </c>
      <c r="AC21" s="124" t="str">
        <f t="shared" ca="1" si="5"/>
        <v/>
      </c>
      <c r="AD21" s="124" t="str">
        <f t="shared" ca="1" si="5"/>
        <v/>
      </c>
      <c r="AE21" s="124" t="str">
        <f t="shared" ca="1" si="5"/>
        <v/>
      </c>
      <c r="AF21" s="124" t="str">
        <f t="shared" ca="1" si="5"/>
        <v/>
      </c>
      <c r="AG21" s="124" t="str">
        <f t="shared" ca="1" si="5"/>
        <v/>
      </c>
      <c r="AH21" s="124" t="str">
        <f t="shared" ca="1" si="5"/>
        <v/>
      </c>
      <c r="AI21" s="124" t="str">
        <f t="shared" ca="1" si="5"/>
        <v/>
      </c>
      <c r="AJ21" s="124" t="str">
        <f t="shared" ca="1" si="5"/>
        <v/>
      </c>
      <c r="AK21" s="124" t="str">
        <f t="shared" ca="1" si="5"/>
        <v/>
      </c>
      <c r="AL21" s="124" t="str">
        <f t="shared" ca="1" si="5"/>
        <v/>
      </c>
      <c r="AM21" s="124" t="str">
        <f t="shared" ca="1" si="5"/>
        <v/>
      </c>
      <c r="AN21" s="124" t="str">
        <f t="shared" ca="1" si="5"/>
        <v/>
      </c>
      <c r="AO21" s="124" t="str">
        <f t="shared" ca="1" si="6"/>
        <v/>
      </c>
      <c r="AP21" s="124" t="str">
        <f t="shared" ca="1" si="6"/>
        <v/>
      </c>
      <c r="AQ21" s="124" t="str">
        <f t="shared" ca="1" si="6"/>
        <v/>
      </c>
      <c r="AR21" s="124" t="str">
        <f t="shared" ca="1" si="6"/>
        <v/>
      </c>
      <c r="AS21" s="124" t="str">
        <f t="shared" ca="1" si="6"/>
        <v/>
      </c>
      <c r="AT21" s="124" t="str">
        <f t="shared" ca="1" si="6"/>
        <v/>
      </c>
      <c r="AU21" s="124" t="str">
        <f t="shared" ca="1" si="6"/>
        <v/>
      </c>
      <c r="AV21" s="124" t="str">
        <f t="shared" ca="1" si="6"/>
        <v/>
      </c>
      <c r="AW21" s="124" t="str">
        <f t="shared" ca="1" si="6"/>
        <v/>
      </c>
      <c r="AX21" s="124" t="str">
        <f t="shared" ca="1" si="6"/>
        <v/>
      </c>
      <c r="AY21" s="124" t="str">
        <f t="shared" ca="1" si="6"/>
        <v/>
      </c>
      <c r="AZ21" s="124" t="str">
        <f t="shared" ca="1" si="6"/>
        <v/>
      </c>
      <c r="BA21" s="124" t="str">
        <f t="shared" ca="1" si="6"/>
        <v/>
      </c>
      <c r="BB21" s="124" t="str">
        <f t="shared" ca="1" si="6"/>
        <v/>
      </c>
      <c r="BC21" s="124" t="str">
        <f t="shared" ca="1" si="6"/>
        <v/>
      </c>
      <c r="BD21" s="124" t="str">
        <f t="shared" ca="1" si="6"/>
        <v/>
      </c>
      <c r="BE21" s="124" t="str">
        <f t="shared" ca="1" si="7"/>
        <v/>
      </c>
      <c r="BF21" s="124" t="str">
        <f t="shared" ca="1" si="7"/>
        <v/>
      </c>
      <c r="BG21" s="124" t="str">
        <f t="shared" ca="1" si="7"/>
        <v/>
      </c>
      <c r="BH21" s="124" t="str">
        <f t="shared" ca="1" si="7"/>
        <v/>
      </c>
      <c r="BI21" s="124" t="str">
        <f t="shared" ca="1" si="7"/>
        <v/>
      </c>
      <c r="BJ21" s="124" t="str">
        <f t="shared" ca="1" si="7"/>
        <v/>
      </c>
      <c r="BK21" s="124" t="str">
        <f t="shared" ca="1" si="7"/>
        <v/>
      </c>
      <c r="BL21" s="124" t="str">
        <f t="shared" ca="1" si="7"/>
        <v/>
      </c>
      <c r="BM21" s="27"/>
    </row>
    <row r="22" spans="1:65" s="1" customFormat="1" ht="40" customHeight="1" x14ac:dyDescent="0.2">
      <c r="A22" s="9"/>
      <c r="B22" s="25" t="s">
        <v>2</v>
      </c>
      <c r="C22" s="21"/>
      <c r="D22" s="21"/>
      <c r="E22" s="22"/>
      <c r="F22" s="23">
        <f ca="1">F21+1</f>
        <v>45540</v>
      </c>
      <c r="G22" s="24">
        <v>24</v>
      </c>
      <c r="H22" s="19"/>
      <c r="I22" s="123" t="str">
        <f t="shared" ca="1" si="8"/>
        <v/>
      </c>
      <c r="J22" s="124" t="str">
        <f t="shared" ca="1" si="4"/>
        <v/>
      </c>
      <c r="K22" s="124" t="str">
        <f t="shared" ca="1" si="4"/>
        <v/>
      </c>
      <c r="L22" s="124" t="str">
        <f t="shared" ca="1" si="4"/>
        <v/>
      </c>
      <c r="M22" s="124" t="str">
        <f t="shared" ca="1" si="4"/>
        <v/>
      </c>
      <c r="N22" s="124" t="str">
        <f t="shared" ca="1" si="4"/>
        <v/>
      </c>
      <c r="O22" s="124" t="str">
        <f t="shared" ca="1" si="4"/>
        <v/>
      </c>
      <c r="P22" s="124" t="str">
        <f t="shared" ca="1" si="4"/>
        <v/>
      </c>
      <c r="Q22" s="124" t="str">
        <f t="shared" ca="1" si="4"/>
        <v/>
      </c>
      <c r="R22" s="124" t="str">
        <f t="shared" ca="1" si="4"/>
        <v/>
      </c>
      <c r="S22" s="124" t="str">
        <f t="shared" ca="1" si="4"/>
        <v/>
      </c>
      <c r="T22" s="124" t="str">
        <f t="shared" ca="1" si="4"/>
        <v/>
      </c>
      <c r="U22" s="124" t="str">
        <f t="shared" ca="1" si="4"/>
        <v/>
      </c>
      <c r="V22" s="124" t="str">
        <f t="shared" ca="1" si="4"/>
        <v/>
      </c>
      <c r="W22" s="124" t="str">
        <f t="shared" ca="1" si="4"/>
        <v/>
      </c>
      <c r="X22" s="124" t="str">
        <f t="shared" ca="1" si="4"/>
        <v/>
      </c>
      <c r="Y22" s="124" t="str">
        <f t="shared" ca="1" si="5"/>
        <v/>
      </c>
      <c r="Z22" s="124" t="str">
        <f t="shared" ca="1" si="5"/>
        <v/>
      </c>
      <c r="AA22" s="124" t="str">
        <f t="shared" ca="1" si="5"/>
        <v/>
      </c>
      <c r="AB22" s="124" t="str">
        <f t="shared" ca="1" si="5"/>
        <v/>
      </c>
      <c r="AC22" s="124" t="str">
        <f t="shared" ca="1" si="5"/>
        <v/>
      </c>
      <c r="AD22" s="124" t="str">
        <f t="shared" ca="1" si="5"/>
        <v/>
      </c>
      <c r="AE22" s="124" t="str">
        <f t="shared" ca="1" si="5"/>
        <v/>
      </c>
      <c r="AF22" s="124" t="str">
        <f t="shared" ca="1" si="5"/>
        <v/>
      </c>
      <c r="AG22" s="124" t="str">
        <f t="shared" ca="1" si="5"/>
        <v/>
      </c>
      <c r="AH22" s="124" t="str">
        <f t="shared" ca="1" si="5"/>
        <v/>
      </c>
      <c r="AI22" s="124" t="str">
        <f t="shared" ca="1" si="5"/>
        <v/>
      </c>
      <c r="AJ22" s="124" t="str">
        <f t="shared" ca="1" si="5"/>
        <v/>
      </c>
      <c r="AK22" s="124" t="str">
        <f t="shared" ca="1" si="5"/>
        <v/>
      </c>
      <c r="AL22" s="124" t="str">
        <f t="shared" ca="1" si="5"/>
        <v/>
      </c>
      <c r="AM22" s="124" t="str">
        <f t="shared" ca="1" si="5"/>
        <v/>
      </c>
      <c r="AN22" s="124" t="str">
        <f t="shared" ca="1" si="5"/>
        <v/>
      </c>
      <c r="AO22" s="124" t="str">
        <f t="shared" ca="1" si="6"/>
        <v/>
      </c>
      <c r="AP22" s="124" t="str">
        <f t="shared" ca="1" si="6"/>
        <v/>
      </c>
      <c r="AQ22" s="124" t="str">
        <f t="shared" ca="1" si="6"/>
        <v/>
      </c>
      <c r="AR22" s="124" t="str">
        <f t="shared" ca="1" si="6"/>
        <v/>
      </c>
      <c r="AS22" s="124" t="str">
        <f t="shared" ca="1" si="6"/>
        <v/>
      </c>
      <c r="AT22" s="124" t="str">
        <f t="shared" ca="1" si="6"/>
        <v/>
      </c>
      <c r="AU22" s="124" t="str">
        <f t="shared" ca="1" si="6"/>
        <v/>
      </c>
      <c r="AV22" s="124" t="str">
        <f t="shared" ca="1" si="6"/>
        <v/>
      </c>
      <c r="AW22" s="124" t="str">
        <f t="shared" ca="1" si="6"/>
        <v/>
      </c>
      <c r="AX22" s="124" t="str">
        <f t="shared" ca="1" si="6"/>
        <v/>
      </c>
      <c r="AY22" s="124" t="str">
        <f t="shared" ca="1" si="6"/>
        <v/>
      </c>
      <c r="AZ22" s="124" t="str">
        <f t="shared" ca="1" si="6"/>
        <v/>
      </c>
      <c r="BA22" s="124" t="str">
        <f t="shared" ca="1" si="6"/>
        <v/>
      </c>
      <c r="BB22" s="124" t="str">
        <f t="shared" ca="1" si="6"/>
        <v/>
      </c>
      <c r="BC22" s="124" t="str">
        <f t="shared" ca="1" si="6"/>
        <v/>
      </c>
      <c r="BD22" s="124" t="str">
        <f t="shared" ca="1" si="6"/>
        <v/>
      </c>
      <c r="BE22" s="124" t="str">
        <f t="shared" ca="1" si="7"/>
        <v/>
      </c>
      <c r="BF22" s="124" t="str">
        <f t="shared" ca="1" si="7"/>
        <v/>
      </c>
      <c r="BG22" s="124" t="str">
        <f t="shared" ca="1" si="7"/>
        <v/>
      </c>
      <c r="BH22" s="124" t="str">
        <f t="shared" ca="1" si="7"/>
        <v/>
      </c>
      <c r="BI22" s="124" t="str">
        <f t="shared" ca="1" si="7"/>
        <v/>
      </c>
      <c r="BJ22" s="124" t="str">
        <f t="shared" ca="1" si="7"/>
        <v/>
      </c>
      <c r="BK22" s="124" t="str">
        <f t="shared" ca="1" si="7"/>
        <v/>
      </c>
      <c r="BL22" s="124" t="str">
        <f t="shared" ca="1" si="7"/>
        <v/>
      </c>
      <c r="BM22" s="27"/>
    </row>
    <row r="23" spans="1:65" s="1" customFormat="1" ht="40" customHeight="1" x14ac:dyDescent="0.2">
      <c r="A23" s="9"/>
      <c r="B23" s="117" t="s">
        <v>27</v>
      </c>
      <c r="C23" s="21"/>
      <c r="D23" s="21"/>
      <c r="E23" s="22"/>
      <c r="F23" s="23"/>
      <c r="G23" s="24"/>
      <c r="H23" s="19"/>
      <c r="I23" s="123" t="str">
        <f t="shared" ca="1" si="8"/>
        <v/>
      </c>
      <c r="J23" s="124" t="str">
        <f t="shared" ca="1" si="4"/>
        <v/>
      </c>
      <c r="K23" s="124" t="str">
        <f t="shared" ca="1" si="4"/>
        <v/>
      </c>
      <c r="L23" s="124" t="str">
        <f t="shared" ca="1" si="4"/>
        <v/>
      </c>
      <c r="M23" s="124" t="str">
        <f t="shared" ca="1" si="4"/>
        <v/>
      </c>
      <c r="N23" s="124" t="str">
        <f t="shared" ca="1" si="4"/>
        <v/>
      </c>
      <c r="O23" s="124" t="str">
        <f t="shared" ca="1" si="4"/>
        <v/>
      </c>
      <c r="P23" s="124" t="str">
        <f t="shared" ca="1" si="4"/>
        <v/>
      </c>
      <c r="Q23" s="124" t="str">
        <f t="shared" ca="1" si="4"/>
        <v/>
      </c>
      <c r="R23" s="124" t="str">
        <f t="shared" ca="1" si="4"/>
        <v/>
      </c>
      <c r="S23" s="124" t="str">
        <f t="shared" ca="1" si="4"/>
        <v/>
      </c>
      <c r="T23" s="124" t="str">
        <f t="shared" ca="1" si="4"/>
        <v/>
      </c>
      <c r="U23" s="124" t="str">
        <f t="shared" ca="1" si="4"/>
        <v/>
      </c>
      <c r="V23" s="124" t="str">
        <f t="shared" ca="1" si="4"/>
        <v/>
      </c>
      <c r="W23" s="124" t="str">
        <f t="shared" ca="1" si="4"/>
        <v/>
      </c>
      <c r="X23" s="124" t="str">
        <f t="shared" ca="1" si="4"/>
        <v/>
      </c>
      <c r="Y23" s="124" t="str">
        <f t="shared" ca="1" si="5"/>
        <v/>
      </c>
      <c r="Z23" s="124" t="str">
        <f t="shared" ca="1" si="5"/>
        <v/>
      </c>
      <c r="AA23" s="124" t="str">
        <f t="shared" ca="1" si="5"/>
        <v/>
      </c>
      <c r="AB23" s="124" t="str">
        <f t="shared" ca="1" si="5"/>
        <v/>
      </c>
      <c r="AC23" s="124" t="str">
        <f t="shared" ca="1" si="5"/>
        <v/>
      </c>
      <c r="AD23" s="124" t="str">
        <f t="shared" ca="1" si="5"/>
        <v/>
      </c>
      <c r="AE23" s="124" t="str">
        <f t="shared" ca="1" si="5"/>
        <v/>
      </c>
      <c r="AF23" s="124" t="str">
        <f t="shared" ca="1" si="5"/>
        <v/>
      </c>
      <c r="AG23" s="124" t="str">
        <f t="shared" ca="1" si="5"/>
        <v/>
      </c>
      <c r="AH23" s="124" t="str">
        <f t="shared" ca="1" si="5"/>
        <v/>
      </c>
      <c r="AI23" s="124" t="str">
        <f t="shared" ca="1" si="5"/>
        <v/>
      </c>
      <c r="AJ23" s="124" t="str">
        <f t="shared" ca="1" si="5"/>
        <v/>
      </c>
      <c r="AK23" s="124" t="str">
        <f t="shared" ca="1" si="5"/>
        <v/>
      </c>
      <c r="AL23" s="124" t="str">
        <f t="shared" ca="1" si="5"/>
        <v/>
      </c>
      <c r="AM23" s="124" t="str">
        <f t="shared" ca="1" si="5"/>
        <v/>
      </c>
      <c r="AN23" s="124" t="str">
        <f t="shared" ca="1" si="5"/>
        <v/>
      </c>
      <c r="AO23" s="124" t="str">
        <f t="shared" ca="1" si="6"/>
        <v/>
      </c>
      <c r="AP23" s="124" t="str">
        <f t="shared" ca="1" si="6"/>
        <v/>
      </c>
      <c r="AQ23" s="124" t="str">
        <f t="shared" ca="1" si="6"/>
        <v/>
      </c>
      <c r="AR23" s="124" t="str">
        <f t="shared" ca="1" si="6"/>
        <v/>
      </c>
      <c r="AS23" s="124" t="str">
        <f t="shared" ca="1" si="6"/>
        <v/>
      </c>
      <c r="AT23" s="124" t="str">
        <f t="shared" ca="1" si="6"/>
        <v/>
      </c>
      <c r="AU23" s="124" t="str">
        <f t="shared" ca="1" si="6"/>
        <v/>
      </c>
      <c r="AV23" s="124" t="str">
        <f t="shared" ca="1" si="6"/>
        <v/>
      </c>
      <c r="AW23" s="124" t="str">
        <f t="shared" ca="1" si="6"/>
        <v/>
      </c>
      <c r="AX23" s="124" t="str">
        <f t="shared" ca="1" si="6"/>
        <v/>
      </c>
      <c r="AY23" s="124" t="str">
        <f t="shared" ca="1" si="6"/>
        <v/>
      </c>
      <c r="AZ23" s="124" t="str">
        <f t="shared" ca="1" si="6"/>
        <v/>
      </c>
      <c r="BA23" s="124" t="str">
        <f t="shared" ca="1" si="6"/>
        <v/>
      </c>
      <c r="BB23" s="124" t="str">
        <f t="shared" ca="1" si="6"/>
        <v/>
      </c>
      <c r="BC23" s="124" t="str">
        <f t="shared" ca="1" si="6"/>
        <v/>
      </c>
      <c r="BD23" s="124" t="str">
        <f t="shared" ca="1" si="6"/>
        <v/>
      </c>
      <c r="BE23" s="124" t="str">
        <f t="shared" ca="1" si="7"/>
        <v/>
      </c>
      <c r="BF23" s="124" t="str">
        <f t="shared" ca="1" si="7"/>
        <v/>
      </c>
      <c r="BG23" s="124" t="str">
        <f t="shared" ca="1" si="7"/>
        <v/>
      </c>
      <c r="BH23" s="124" t="str">
        <f t="shared" ca="1" si="7"/>
        <v/>
      </c>
      <c r="BI23" s="124" t="str">
        <f t="shared" ca="1" si="7"/>
        <v/>
      </c>
      <c r="BJ23" s="124" t="str">
        <f t="shared" ca="1" si="7"/>
        <v/>
      </c>
      <c r="BK23" s="124" t="str">
        <f t="shared" ca="1" si="7"/>
        <v/>
      </c>
      <c r="BL23" s="124" t="str">
        <f t="shared" ca="1" si="7"/>
        <v/>
      </c>
      <c r="BM23" s="27"/>
    </row>
    <row r="24" spans="1:65" s="1" customFormat="1" ht="40" customHeight="1" x14ac:dyDescent="0.2">
      <c r="A24" s="9"/>
      <c r="B24" s="25" t="s">
        <v>3</v>
      </c>
      <c r="C24" s="21" t="s">
        <v>14</v>
      </c>
      <c r="D24" s="21"/>
      <c r="E24" s="22"/>
      <c r="F24" s="23">
        <f ca="1">F12+15</f>
        <v>45539</v>
      </c>
      <c r="G24" s="24">
        <v>4</v>
      </c>
      <c r="H24" s="19"/>
      <c r="I24" s="123" t="str">
        <f t="shared" ca="1" si="8"/>
        <v/>
      </c>
      <c r="J24" s="124" t="str">
        <f t="shared" ca="1" si="4"/>
        <v/>
      </c>
      <c r="K24" s="124" t="str">
        <f t="shared" ca="1" si="4"/>
        <v/>
      </c>
      <c r="L24" s="124" t="str">
        <f t="shared" ca="1" si="4"/>
        <v/>
      </c>
      <c r="M24" s="124" t="str">
        <f t="shared" ca="1" si="4"/>
        <v/>
      </c>
      <c r="N24" s="124" t="str">
        <f t="shared" ca="1" si="4"/>
        <v/>
      </c>
      <c r="O24" s="124" t="str">
        <f t="shared" ca="1" si="4"/>
        <v/>
      </c>
      <c r="P24" s="124" t="str">
        <f t="shared" ca="1" si="4"/>
        <v/>
      </c>
      <c r="Q24" s="124" t="str">
        <f t="shared" ca="1" si="4"/>
        <v/>
      </c>
      <c r="R24" s="124" t="str">
        <f t="shared" ca="1" si="4"/>
        <v/>
      </c>
      <c r="S24" s="124" t="str">
        <f t="shared" ca="1" si="4"/>
        <v/>
      </c>
      <c r="T24" s="124" t="str">
        <f t="shared" ca="1" si="4"/>
        <v/>
      </c>
      <c r="U24" s="124" t="str">
        <f t="shared" ca="1" si="4"/>
        <v/>
      </c>
      <c r="V24" s="124" t="str">
        <f t="shared" ca="1" si="4"/>
        <v/>
      </c>
      <c r="W24" s="124" t="str">
        <f t="shared" ca="1" si="4"/>
        <v/>
      </c>
      <c r="X24" s="124" t="str">
        <f t="shared" ca="1" si="4"/>
        <v/>
      </c>
      <c r="Y24" s="124" t="str">
        <f t="shared" ca="1" si="5"/>
        <v/>
      </c>
      <c r="Z24" s="124" t="str">
        <f t="shared" ca="1" si="5"/>
        <v/>
      </c>
      <c r="AA24" s="124" t="str">
        <f t="shared" ca="1" si="5"/>
        <v/>
      </c>
      <c r="AB24" s="124" t="str">
        <f t="shared" ca="1" si="5"/>
        <v/>
      </c>
      <c r="AC24" s="124" t="str">
        <f t="shared" ca="1" si="5"/>
        <v/>
      </c>
      <c r="AD24" s="124" t="str">
        <f t="shared" ca="1" si="5"/>
        <v/>
      </c>
      <c r="AE24" s="124" t="str">
        <f t="shared" ca="1" si="5"/>
        <v/>
      </c>
      <c r="AF24" s="124" t="str">
        <f t="shared" ca="1" si="5"/>
        <v/>
      </c>
      <c r="AG24" s="124" t="str">
        <f t="shared" ca="1" si="5"/>
        <v/>
      </c>
      <c r="AH24" s="124" t="str">
        <f t="shared" ca="1" si="5"/>
        <v/>
      </c>
      <c r="AI24" s="124" t="str">
        <f t="shared" ca="1" si="5"/>
        <v/>
      </c>
      <c r="AJ24" s="124" t="str">
        <f t="shared" ca="1" si="5"/>
        <v/>
      </c>
      <c r="AK24" s="124" t="str">
        <f t="shared" ca="1" si="5"/>
        <v/>
      </c>
      <c r="AL24" s="124" t="str">
        <f t="shared" ca="1" si="5"/>
        <v/>
      </c>
      <c r="AM24" s="124" t="str">
        <f t="shared" ca="1" si="5"/>
        <v/>
      </c>
      <c r="AN24" s="124" t="str">
        <f t="shared" ca="1" si="5"/>
        <v/>
      </c>
      <c r="AO24" s="124" t="str">
        <f t="shared" ca="1" si="6"/>
        <v/>
      </c>
      <c r="AP24" s="124" t="str">
        <f t="shared" ca="1" si="6"/>
        <v/>
      </c>
      <c r="AQ24" s="124" t="str">
        <f t="shared" ca="1" si="6"/>
        <v/>
      </c>
      <c r="AR24" s="124" t="str">
        <f t="shared" ca="1" si="6"/>
        <v/>
      </c>
      <c r="AS24" s="124" t="str">
        <f t="shared" ca="1" si="6"/>
        <v/>
      </c>
      <c r="AT24" s="124" t="str">
        <f t="shared" ca="1" si="6"/>
        <v/>
      </c>
      <c r="AU24" s="124" t="str">
        <f t="shared" ca="1" si="6"/>
        <v/>
      </c>
      <c r="AV24" s="124" t="str">
        <f t="shared" ca="1" si="6"/>
        <v/>
      </c>
      <c r="AW24" s="124" t="str">
        <f t="shared" ca="1" si="6"/>
        <v/>
      </c>
      <c r="AX24" s="124" t="str">
        <f t="shared" ca="1" si="6"/>
        <v/>
      </c>
      <c r="AY24" s="124" t="str">
        <f t="shared" ca="1" si="6"/>
        <v/>
      </c>
      <c r="AZ24" s="124" t="str">
        <f t="shared" ca="1" si="6"/>
        <v/>
      </c>
      <c r="BA24" s="124" t="str">
        <f t="shared" ca="1" si="6"/>
        <v/>
      </c>
      <c r="BB24" s="124" t="str">
        <f t="shared" ca="1" si="6"/>
        <v/>
      </c>
      <c r="BC24" s="124" t="str">
        <f t="shared" ca="1" si="6"/>
        <v/>
      </c>
      <c r="BD24" s="124" t="str">
        <f t="shared" ca="1" si="6"/>
        <v/>
      </c>
      <c r="BE24" s="124" t="str">
        <f t="shared" ca="1" si="7"/>
        <v/>
      </c>
      <c r="BF24" s="124" t="str">
        <f t="shared" ca="1" si="7"/>
        <v/>
      </c>
      <c r="BG24" s="124" t="str">
        <f t="shared" ca="1" si="7"/>
        <v/>
      </c>
      <c r="BH24" s="124" t="str">
        <f t="shared" ca="1" si="7"/>
        <v/>
      </c>
      <c r="BI24" s="124" t="str">
        <f t="shared" ca="1" si="7"/>
        <v/>
      </c>
      <c r="BJ24" s="124" t="str">
        <f t="shared" ca="1" si="7"/>
        <v/>
      </c>
      <c r="BK24" s="124" t="str">
        <f t="shared" ca="1" si="7"/>
        <v/>
      </c>
      <c r="BL24" s="124" t="str">
        <f t="shared" ca="1" si="7"/>
        <v/>
      </c>
      <c r="BM24" s="27"/>
    </row>
    <row r="25" spans="1:65" s="1" customFormat="1" ht="40" customHeight="1" x14ac:dyDescent="0.2">
      <c r="A25" s="9"/>
      <c r="B25" s="25" t="s">
        <v>4</v>
      </c>
      <c r="C25" s="21" t="s">
        <v>11</v>
      </c>
      <c r="D25" s="21"/>
      <c r="E25" s="22"/>
      <c r="F25" s="23">
        <f ca="1">F24+3</f>
        <v>45542</v>
      </c>
      <c r="G25" s="24">
        <v>14</v>
      </c>
      <c r="H25" s="19"/>
      <c r="I25" s="123" t="str">
        <f t="shared" ca="1" si="8"/>
        <v/>
      </c>
      <c r="J25" s="124" t="str">
        <f t="shared" ca="1" si="4"/>
        <v/>
      </c>
      <c r="K25" s="124" t="str">
        <f t="shared" ca="1" si="4"/>
        <v/>
      </c>
      <c r="L25" s="124" t="str">
        <f t="shared" ca="1" si="4"/>
        <v/>
      </c>
      <c r="M25" s="124" t="str">
        <f t="shared" ca="1" si="4"/>
        <v/>
      </c>
      <c r="N25" s="124" t="str">
        <f t="shared" ca="1" si="4"/>
        <v/>
      </c>
      <c r="O25" s="124" t="str">
        <f t="shared" ca="1" si="4"/>
        <v/>
      </c>
      <c r="P25" s="124" t="str">
        <f t="shared" ca="1" si="4"/>
        <v/>
      </c>
      <c r="Q25" s="124" t="str">
        <f t="shared" ca="1" si="4"/>
        <v/>
      </c>
      <c r="R25" s="124" t="str">
        <f t="shared" ca="1" si="4"/>
        <v/>
      </c>
      <c r="S25" s="124" t="str">
        <f t="shared" ca="1" si="4"/>
        <v/>
      </c>
      <c r="T25" s="124" t="str">
        <f t="shared" ca="1" si="4"/>
        <v/>
      </c>
      <c r="U25" s="124" t="str">
        <f t="shared" ca="1" si="4"/>
        <v/>
      </c>
      <c r="V25" s="124" t="str">
        <f t="shared" ca="1" si="4"/>
        <v/>
      </c>
      <c r="W25" s="124" t="str">
        <f t="shared" ca="1" si="4"/>
        <v/>
      </c>
      <c r="X25" s="124" t="str">
        <f t="shared" ca="1" si="4"/>
        <v/>
      </c>
      <c r="Y25" s="124" t="str">
        <f t="shared" ca="1" si="5"/>
        <v/>
      </c>
      <c r="Z25" s="124" t="str">
        <f t="shared" ca="1" si="5"/>
        <v/>
      </c>
      <c r="AA25" s="124" t="str">
        <f t="shared" ca="1" si="5"/>
        <v/>
      </c>
      <c r="AB25" s="124" t="str">
        <f t="shared" ca="1" si="5"/>
        <v/>
      </c>
      <c r="AC25" s="124" t="str">
        <f t="shared" ca="1" si="5"/>
        <v/>
      </c>
      <c r="AD25" s="124" t="str">
        <f t="shared" ca="1" si="5"/>
        <v/>
      </c>
      <c r="AE25" s="124" t="str">
        <f t="shared" ca="1" si="5"/>
        <v/>
      </c>
      <c r="AF25" s="124" t="str">
        <f t="shared" ca="1" si="5"/>
        <v/>
      </c>
      <c r="AG25" s="124" t="str">
        <f t="shared" ca="1" si="5"/>
        <v/>
      </c>
      <c r="AH25" s="124" t="str">
        <f t="shared" ca="1" si="5"/>
        <v/>
      </c>
      <c r="AI25" s="124" t="str">
        <f t="shared" ca="1" si="5"/>
        <v/>
      </c>
      <c r="AJ25" s="124" t="str">
        <f t="shared" ca="1" si="5"/>
        <v/>
      </c>
      <c r="AK25" s="124" t="str">
        <f t="shared" ca="1" si="5"/>
        <v/>
      </c>
      <c r="AL25" s="124" t="str">
        <f t="shared" ca="1" si="5"/>
        <v/>
      </c>
      <c r="AM25" s="124" t="str">
        <f t="shared" ca="1" si="5"/>
        <v/>
      </c>
      <c r="AN25" s="124" t="str">
        <f t="shared" ca="1" si="5"/>
        <v/>
      </c>
      <c r="AO25" s="124" t="str">
        <f t="shared" ca="1" si="6"/>
        <v/>
      </c>
      <c r="AP25" s="124" t="str">
        <f t="shared" ca="1" si="6"/>
        <v/>
      </c>
      <c r="AQ25" s="124" t="str">
        <f t="shared" ca="1" si="6"/>
        <v/>
      </c>
      <c r="AR25" s="124" t="str">
        <f t="shared" ca="1" si="6"/>
        <v/>
      </c>
      <c r="AS25" s="124" t="str">
        <f t="shared" ca="1" si="6"/>
        <v/>
      </c>
      <c r="AT25" s="124" t="str">
        <f t="shared" ca="1" si="6"/>
        <v/>
      </c>
      <c r="AU25" s="124" t="str">
        <f t="shared" ca="1" si="6"/>
        <v/>
      </c>
      <c r="AV25" s="124" t="str">
        <f t="shared" ca="1" si="6"/>
        <v/>
      </c>
      <c r="AW25" s="124" t="str">
        <f t="shared" ca="1" si="6"/>
        <v/>
      </c>
      <c r="AX25" s="124" t="str">
        <f t="shared" ca="1" si="6"/>
        <v/>
      </c>
      <c r="AY25" s="124" t="str">
        <f t="shared" ca="1" si="6"/>
        <v/>
      </c>
      <c r="AZ25" s="124" t="str">
        <f t="shared" ca="1" si="6"/>
        <v/>
      </c>
      <c r="BA25" s="124" t="str">
        <f t="shared" ca="1" si="6"/>
        <v/>
      </c>
      <c r="BB25" s="124" t="str">
        <f t="shared" ca="1" si="6"/>
        <v/>
      </c>
      <c r="BC25" s="124" t="str">
        <f t="shared" ca="1" si="6"/>
        <v/>
      </c>
      <c r="BD25" s="124" t="str">
        <f t="shared" ca="1" si="6"/>
        <v/>
      </c>
      <c r="BE25" s="124" t="str">
        <f t="shared" ca="1" si="7"/>
        <v/>
      </c>
      <c r="BF25" s="124" t="str">
        <f t="shared" ca="1" si="7"/>
        <v/>
      </c>
      <c r="BG25" s="124" t="str">
        <f t="shared" ca="1" si="7"/>
        <v/>
      </c>
      <c r="BH25" s="124" t="str">
        <f t="shared" ca="1" si="7"/>
        <v/>
      </c>
      <c r="BI25" s="124" t="str">
        <f t="shared" ca="1" si="7"/>
        <v/>
      </c>
      <c r="BJ25" s="124" t="str">
        <f t="shared" ca="1" si="7"/>
        <v/>
      </c>
      <c r="BK25" s="124" t="str">
        <f t="shared" ca="1" si="7"/>
        <v/>
      </c>
      <c r="BL25" s="124" t="str">
        <f t="shared" ca="1" si="7"/>
        <v/>
      </c>
      <c r="BM25" s="27"/>
    </row>
    <row r="26" spans="1:65" s="1" customFormat="1" ht="40" customHeight="1" x14ac:dyDescent="0.2">
      <c r="A26" s="9"/>
      <c r="B26" s="25" t="s">
        <v>0</v>
      </c>
      <c r="C26" s="21" t="s">
        <v>14</v>
      </c>
      <c r="D26" s="21"/>
      <c r="E26" s="22"/>
      <c r="F26" s="23">
        <f ca="1">F25+15</f>
        <v>45557</v>
      </c>
      <c r="G26" s="24">
        <v>6</v>
      </c>
      <c r="H26" s="19"/>
      <c r="I26" s="123" t="str">
        <f t="shared" ca="1" si="8"/>
        <v/>
      </c>
      <c r="J26" s="124" t="str">
        <f t="shared" ca="1" si="4"/>
        <v/>
      </c>
      <c r="K26" s="124" t="str">
        <f t="shared" ca="1" si="4"/>
        <v/>
      </c>
      <c r="L26" s="124" t="str">
        <f t="shared" ca="1" si="4"/>
        <v/>
      </c>
      <c r="M26" s="124" t="str">
        <f t="shared" ca="1" si="4"/>
        <v/>
      </c>
      <c r="N26" s="124" t="str">
        <f t="shared" ca="1" si="4"/>
        <v/>
      </c>
      <c r="O26" s="124" t="str">
        <f t="shared" ca="1" si="4"/>
        <v/>
      </c>
      <c r="P26" s="124" t="str">
        <f t="shared" ca="1" si="4"/>
        <v/>
      </c>
      <c r="Q26" s="124" t="str">
        <f t="shared" ca="1" si="4"/>
        <v/>
      </c>
      <c r="R26" s="124" t="str">
        <f t="shared" ca="1" si="4"/>
        <v/>
      </c>
      <c r="S26" s="124" t="str">
        <f t="shared" ca="1" si="4"/>
        <v/>
      </c>
      <c r="T26" s="124" t="str">
        <f t="shared" ca="1" si="4"/>
        <v/>
      </c>
      <c r="U26" s="124" t="str">
        <f t="shared" ca="1" si="4"/>
        <v/>
      </c>
      <c r="V26" s="124" t="str">
        <f t="shared" ca="1" si="4"/>
        <v/>
      </c>
      <c r="W26" s="124" t="str">
        <f t="shared" ca="1" si="4"/>
        <v/>
      </c>
      <c r="X26" s="124" t="str">
        <f t="shared" ca="1" si="4"/>
        <v/>
      </c>
      <c r="Y26" s="124" t="str">
        <f t="shared" ca="1" si="5"/>
        <v/>
      </c>
      <c r="Z26" s="124" t="str">
        <f t="shared" ca="1" si="5"/>
        <v/>
      </c>
      <c r="AA26" s="124" t="str">
        <f t="shared" ca="1" si="5"/>
        <v/>
      </c>
      <c r="AB26" s="124" t="str">
        <f t="shared" ca="1" si="5"/>
        <v/>
      </c>
      <c r="AC26" s="124" t="str">
        <f t="shared" ca="1" si="5"/>
        <v/>
      </c>
      <c r="AD26" s="124" t="str">
        <f t="shared" ca="1" si="5"/>
        <v/>
      </c>
      <c r="AE26" s="124" t="str">
        <f t="shared" ca="1" si="5"/>
        <v/>
      </c>
      <c r="AF26" s="124" t="str">
        <f t="shared" ca="1" si="5"/>
        <v/>
      </c>
      <c r="AG26" s="124" t="str">
        <f t="shared" ca="1" si="5"/>
        <v/>
      </c>
      <c r="AH26" s="124" t="str">
        <f t="shared" ca="1" si="5"/>
        <v/>
      </c>
      <c r="AI26" s="124" t="str">
        <f t="shared" ca="1" si="5"/>
        <v/>
      </c>
      <c r="AJ26" s="124" t="str">
        <f t="shared" ca="1" si="5"/>
        <v/>
      </c>
      <c r="AK26" s="124" t="str">
        <f t="shared" ca="1" si="5"/>
        <v/>
      </c>
      <c r="AL26" s="124" t="str">
        <f t="shared" ca="1" si="5"/>
        <v/>
      </c>
      <c r="AM26" s="124" t="str">
        <f t="shared" ca="1" si="5"/>
        <v/>
      </c>
      <c r="AN26" s="124" t="str">
        <f t="shared" ref="AN26:BC35" ca="1" si="9">IF(AND($C26="Goal",AN$7&gt;=$F26,AN$7&lt;=$F26+$G26-1),2,IF(AND($C26="Milestone",AN$7&gt;=$F26,AN$7&lt;=$F26+$G26-1),1,""))</f>
        <v/>
      </c>
      <c r="AO26" s="124" t="str">
        <f t="shared" ca="1" si="6"/>
        <v/>
      </c>
      <c r="AP26" s="124" t="str">
        <f t="shared" ca="1" si="6"/>
        <v/>
      </c>
      <c r="AQ26" s="124" t="str">
        <f t="shared" ca="1" si="6"/>
        <v/>
      </c>
      <c r="AR26" s="124" t="str">
        <f t="shared" ca="1" si="6"/>
        <v/>
      </c>
      <c r="AS26" s="124" t="str">
        <f t="shared" ca="1" si="6"/>
        <v/>
      </c>
      <c r="AT26" s="124" t="str">
        <f t="shared" ca="1" si="6"/>
        <v/>
      </c>
      <c r="AU26" s="124" t="str">
        <f t="shared" ca="1" si="6"/>
        <v/>
      </c>
      <c r="AV26" s="124" t="str">
        <f t="shared" ca="1" si="6"/>
        <v/>
      </c>
      <c r="AW26" s="124" t="str">
        <f t="shared" ca="1" si="6"/>
        <v/>
      </c>
      <c r="AX26" s="124" t="str">
        <f t="shared" ca="1" si="6"/>
        <v/>
      </c>
      <c r="AY26" s="124" t="str">
        <f t="shared" ca="1" si="6"/>
        <v/>
      </c>
      <c r="AZ26" s="124" t="str">
        <f t="shared" ca="1" si="6"/>
        <v/>
      </c>
      <c r="BA26" s="124" t="str">
        <f t="shared" ca="1" si="6"/>
        <v/>
      </c>
      <c r="BB26" s="124" t="str">
        <f t="shared" ca="1" si="6"/>
        <v/>
      </c>
      <c r="BC26" s="124" t="str">
        <f t="shared" ca="1" si="6"/>
        <v/>
      </c>
      <c r="BD26" s="124" t="str">
        <f t="shared" ref="BD26:BL35" ca="1" si="10">IF(AND($C26="Goal",BD$7&gt;=$F26,BD$7&lt;=$F26+$G26-1),2,IF(AND($C26="Milestone",BD$7&gt;=$F26,BD$7&lt;=$F26+$G26-1),1,""))</f>
        <v/>
      </c>
      <c r="BE26" s="124" t="str">
        <f t="shared" ca="1" si="7"/>
        <v/>
      </c>
      <c r="BF26" s="124" t="str">
        <f t="shared" ca="1" si="7"/>
        <v/>
      </c>
      <c r="BG26" s="124" t="str">
        <f t="shared" ca="1" si="7"/>
        <v/>
      </c>
      <c r="BH26" s="124" t="str">
        <f t="shared" ca="1" si="7"/>
        <v/>
      </c>
      <c r="BI26" s="124" t="str">
        <f t="shared" ca="1" si="7"/>
        <v/>
      </c>
      <c r="BJ26" s="124" t="str">
        <f t="shared" ca="1" si="7"/>
        <v/>
      </c>
      <c r="BK26" s="124" t="str">
        <f t="shared" ca="1" si="7"/>
        <v/>
      </c>
      <c r="BL26" s="124" t="str">
        <f t="shared" ca="1" si="7"/>
        <v/>
      </c>
      <c r="BM26" s="27"/>
    </row>
    <row r="27" spans="1:65" s="1" customFormat="1" ht="40" customHeight="1" x14ac:dyDescent="0.2">
      <c r="A27" s="9"/>
      <c r="B27" s="25" t="s">
        <v>1</v>
      </c>
      <c r="C27" s="21" t="s">
        <v>7</v>
      </c>
      <c r="D27" s="21"/>
      <c r="E27" s="22"/>
      <c r="F27" s="23">
        <f ca="1">F21+22</f>
        <v>45561</v>
      </c>
      <c r="G27" s="24">
        <v>3</v>
      </c>
      <c r="H27" s="19"/>
      <c r="I27" s="123" t="str">
        <f t="shared" ca="1" si="8"/>
        <v/>
      </c>
      <c r="J27" s="124" t="str">
        <f t="shared" ca="1" si="8"/>
        <v/>
      </c>
      <c r="K27" s="124" t="str">
        <f t="shared" ca="1" si="8"/>
        <v/>
      </c>
      <c r="L27" s="124" t="str">
        <f t="shared" ca="1" si="8"/>
        <v/>
      </c>
      <c r="M27" s="124" t="str">
        <f t="shared" ca="1" si="8"/>
        <v/>
      </c>
      <c r="N27" s="124" t="str">
        <f t="shared" ca="1" si="8"/>
        <v/>
      </c>
      <c r="O27" s="124" t="str">
        <f t="shared" ca="1" si="8"/>
        <v/>
      </c>
      <c r="P27" s="124" t="str">
        <f t="shared" ca="1" si="8"/>
        <v/>
      </c>
      <c r="Q27" s="124" t="str">
        <f t="shared" ca="1" si="8"/>
        <v/>
      </c>
      <c r="R27" s="124" t="str">
        <f t="shared" ca="1" si="8"/>
        <v/>
      </c>
      <c r="S27" s="124" t="str">
        <f t="shared" ca="1" si="8"/>
        <v/>
      </c>
      <c r="T27" s="124" t="str">
        <f t="shared" ca="1" si="8"/>
        <v/>
      </c>
      <c r="U27" s="124" t="str">
        <f t="shared" ca="1" si="8"/>
        <v/>
      </c>
      <c r="V27" s="124" t="str">
        <f t="shared" ca="1" si="8"/>
        <v/>
      </c>
      <c r="W27" s="124" t="str">
        <f t="shared" ca="1" si="8"/>
        <v/>
      </c>
      <c r="X27" s="124" t="str">
        <f t="shared" ca="1" si="8"/>
        <v/>
      </c>
      <c r="Y27" s="124" t="str">
        <f t="shared" ref="Y27:AM35" ca="1" si="11">IF(AND($C27="Goal",Y$7&gt;=$F27,Y$7&lt;=$F27+$G27-1),2,IF(AND($C27="Milestone",Y$7&gt;=$F27,Y$7&lt;=$F27+$G27-1),1,""))</f>
        <v/>
      </c>
      <c r="Z27" s="124" t="str">
        <f t="shared" ca="1" si="11"/>
        <v/>
      </c>
      <c r="AA27" s="124" t="str">
        <f t="shared" ca="1" si="11"/>
        <v/>
      </c>
      <c r="AB27" s="124" t="str">
        <f t="shared" ca="1" si="11"/>
        <v/>
      </c>
      <c r="AC27" s="124" t="str">
        <f t="shared" ca="1" si="11"/>
        <v/>
      </c>
      <c r="AD27" s="124" t="str">
        <f t="shared" ca="1" si="11"/>
        <v/>
      </c>
      <c r="AE27" s="124" t="str">
        <f t="shared" ca="1" si="11"/>
        <v/>
      </c>
      <c r="AF27" s="124" t="str">
        <f t="shared" ca="1" si="11"/>
        <v/>
      </c>
      <c r="AG27" s="124" t="str">
        <f t="shared" ca="1" si="11"/>
        <v/>
      </c>
      <c r="AH27" s="124" t="str">
        <f t="shared" ca="1" si="11"/>
        <v/>
      </c>
      <c r="AI27" s="124" t="str">
        <f t="shared" ca="1" si="11"/>
        <v/>
      </c>
      <c r="AJ27" s="124" t="str">
        <f t="shared" ca="1" si="11"/>
        <v/>
      </c>
      <c r="AK27" s="124" t="str">
        <f t="shared" ca="1" si="11"/>
        <v/>
      </c>
      <c r="AL27" s="124" t="str">
        <f t="shared" ca="1" si="11"/>
        <v/>
      </c>
      <c r="AM27" s="124" t="str">
        <f t="shared" ca="1" si="11"/>
        <v/>
      </c>
      <c r="AN27" s="124" t="str">
        <f t="shared" ca="1" si="9"/>
        <v/>
      </c>
      <c r="AO27" s="124">
        <f t="shared" ca="1" si="9"/>
        <v>2</v>
      </c>
      <c r="AP27" s="124">
        <f t="shared" ca="1" si="9"/>
        <v>2</v>
      </c>
      <c r="AQ27" s="124">
        <f t="shared" ca="1" si="9"/>
        <v>2</v>
      </c>
      <c r="AR27" s="124" t="str">
        <f t="shared" ca="1" si="9"/>
        <v/>
      </c>
      <c r="AS27" s="124" t="str">
        <f t="shared" ca="1" si="9"/>
        <v/>
      </c>
      <c r="AT27" s="124" t="str">
        <f t="shared" ca="1" si="9"/>
        <v/>
      </c>
      <c r="AU27" s="124" t="str">
        <f t="shared" ca="1" si="9"/>
        <v/>
      </c>
      <c r="AV27" s="124" t="str">
        <f t="shared" ca="1" si="9"/>
        <v/>
      </c>
      <c r="AW27" s="124" t="str">
        <f t="shared" ca="1" si="9"/>
        <v/>
      </c>
      <c r="AX27" s="124" t="str">
        <f t="shared" ca="1" si="9"/>
        <v/>
      </c>
      <c r="AY27" s="124" t="str">
        <f t="shared" ca="1" si="9"/>
        <v/>
      </c>
      <c r="AZ27" s="124" t="str">
        <f t="shared" ca="1" si="9"/>
        <v/>
      </c>
      <c r="BA27" s="124" t="str">
        <f t="shared" ca="1" si="9"/>
        <v/>
      </c>
      <c r="BB27" s="124" t="str">
        <f t="shared" ca="1" si="9"/>
        <v/>
      </c>
      <c r="BC27" s="124" t="str">
        <f t="shared" ca="1" si="9"/>
        <v/>
      </c>
      <c r="BD27" s="124" t="str">
        <f t="shared" ca="1" si="10"/>
        <v/>
      </c>
      <c r="BE27" s="124" t="str">
        <f t="shared" ca="1" si="10"/>
        <v/>
      </c>
      <c r="BF27" s="124" t="str">
        <f t="shared" ca="1" si="10"/>
        <v/>
      </c>
      <c r="BG27" s="124" t="str">
        <f t="shared" ca="1" si="10"/>
        <v/>
      </c>
      <c r="BH27" s="124" t="str">
        <f t="shared" ca="1" si="10"/>
        <v/>
      </c>
      <c r="BI27" s="124" t="str">
        <f t="shared" ca="1" si="10"/>
        <v/>
      </c>
      <c r="BJ27" s="124" t="str">
        <f t="shared" ca="1" si="10"/>
        <v/>
      </c>
      <c r="BK27" s="124" t="str">
        <f t="shared" ca="1" si="10"/>
        <v/>
      </c>
      <c r="BL27" s="124" t="str">
        <f t="shared" ca="1" si="10"/>
        <v/>
      </c>
      <c r="BM27" s="27"/>
    </row>
    <row r="28" spans="1:65" s="1" customFormat="1" ht="40" customHeight="1" x14ac:dyDescent="0.2">
      <c r="A28" s="9"/>
      <c r="B28" s="25" t="s">
        <v>2</v>
      </c>
      <c r="C28" s="21" t="s">
        <v>12</v>
      </c>
      <c r="D28" s="21"/>
      <c r="E28" s="22"/>
      <c r="F28" s="23">
        <f ca="1">F16</f>
        <v>45530</v>
      </c>
      <c r="G28" s="24">
        <v>19</v>
      </c>
      <c r="H28" s="19"/>
      <c r="I28" s="123" t="str">
        <f t="shared" ca="1" si="8"/>
        <v/>
      </c>
      <c r="J28" s="124" t="str">
        <f t="shared" ca="1" si="8"/>
        <v/>
      </c>
      <c r="K28" s="124" t="str">
        <f t="shared" ca="1" si="8"/>
        <v/>
      </c>
      <c r="L28" s="124" t="str">
        <f t="shared" ca="1" si="8"/>
        <v/>
      </c>
      <c r="M28" s="124" t="str">
        <f t="shared" ca="1" si="8"/>
        <v/>
      </c>
      <c r="N28" s="124" t="str">
        <f t="shared" ca="1" si="8"/>
        <v/>
      </c>
      <c r="O28" s="124" t="str">
        <f t="shared" ca="1" si="8"/>
        <v/>
      </c>
      <c r="P28" s="124" t="str">
        <f t="shared" ca="1" si="8"/>
        <v/>
      </c>
      <c r="Q28" s="124" t="str">
        <f t="shared" ca="1" si="8"/>
        <v/>
      </c>
      <c r="R28" s="124" t="str">
        <f t="shared" ca="1" si="8"/>
        <v/>
      </c>
      <c r="S28" s="124" t="str">
        <f t="shared" ca="1" si="8"/>
        <v/>
      </c>
      <c r="T28" s="124" t="str">
        <f t="shared" ca="1" si="8"/>
        <v/>
      </c>
      <c r="U28" s="124" t="str">
        <f t="shared" ca="1" si="8"/>
        <v/>
      </c>
      <c r="V28" s="124" t="str">
        <f t="shared" ca="1" si="8"/>
        <v/>
      </c>
      <c r="W28" s="124" t="str">
        <f t="shared" ca="1" si="8"/>
        <v/>
      </c>
      <c r="X28" s="124" t="str">
        <f t="shared" ca="1" si="8"/>
        <v/>
      </c>
      <c r="Y28" s="124" t="str">
        <f t="shared" ca="1" si="11"/>
        <v/>
      </c>
      <c r="Z28" s="124" t="str">
        <f t="shared" ca="1" si="11"/>
        <v/>
      </c>
      <c r="AA28" s="124" t="str">
        <f t="shared" ca="1" si="11"/>
        <v/>
      </c>
      <c r="AB28" s="124" t="str">
        <f t="shared" ca="1" si="11"/>
        <v/>
      </c>
      <c r="AC28" s="124" t="str">
        <f t="shared" ca="1" si="11"/>
        <v/>
      </c>
      <c r="AD28" s="124" t="str">
        <f t="shared" ca="1" si="11"/>
        <v/>
      </c>
      <c r="AE28" s="124" t="str">
        <f t="shared" ca="1" si="11"/>
        <v/>
      </c>
      <c r="AF28" s="124" t="str">
        <f t="shared" ca="1" si="11"/>
        <v/>
      </c>
      <c r="AG28" s="124" t="str">
        <f t="shared" ca="1" si="11"/>
        <v/>
      </c>
      <c r="AH28" s="124" t="str">
        <f t="shared" ca="1" si="11"/>
        <v/>
      </c>
      <c r="AI28" s="124" t="str">
        <f t="shared" ca="1" si="11"/>
        <v/>
      </c>
      <c r="AJ28" s="124" t="str">
        <f t="shared" ca="1" si="11"/>
        <v/>
      </c>
      <c r="AK28" s="124" t="str">
        <f t="shared" ca="1" si="11"/>
        <v/>
      </c>
      <c r="AL28" s="124" t="str">
        <f t="shared" ca="1" si="11"/>
        <v/>
      </c>
      <c r="AM28" s="124" t="str">
        <f t="shared" ca="1" si="11"/>
        <v/>
      </c>
      <c r="AN28" s="124" t="str">
        <f t="shared" ca="1" si="9"/>
        <v/>
      </c>
      <c r="AO28" s="124" t="str">
        <f t="shared" ca="1" si="9"/>
        <v/>
      </c>
      <c r="AP28" s="124" t="str">
        <f t="shared" ca="1" si="9"/>
        <v/>
      </c>
      <c r="AQ28" s="124" t="str">
        <f t="shared" ca="1" si="9"/>
        <v/>
      </c>
      <c r="AR28" s="124" t="str">
        <f t="shared" ca="1" si="9"/>
        <v/>
      </c>
      <c r="AS28" s="124" t="str">
        <f t="shared" ca="1" si="9"/>
        <v/>
      </c>
      <c r="AT28" s="124" t="str">
        <f t="shared" ca="1" si="9"/>
        <v/>
      </c>
      <c r="AU28" s="124" t="str">
        <f t="shared" ca="1" si="9"/>
        <v/>
      </c>
      <c r="AV28" s="124" t="str">
        <f t="shared" ca="1" si="9"/>
        <v/>
      </c>
      <c r="AW28" s="124" t="str">
        <f t="shared" ca="1" si="9"/>
        <v/>
      </c>
      <c r="AX28" s="124" t="str">
        <f t="shared" ca="1" si="9"/>
        <v/>
      </c>
      <c r="AY28" s="124" t="str">
        <f t="shared" ca="1" si="9"/>
        <v/>
      </c>
      <c r="AZ28" s="124" t="str">
        <f t="shared" ca="1" si="9"/>
        <v/>
      </c>
      <c r="BA28" s="124" t="str">
        <f t="shared" ca="1" si="9"/>
        <v/>
      </c>
      <c r="BB28" s="124" t="str">
        <f t="shared" ca="1" si="9"/>
        <v/>
      </c>
      <c r="BC28" s="124" t="str">
        <f t="shared" ca="1" si="9"/>
        <v/>
      </c>
      <c r="BD28" s="124" t="str">
        <f t="shared" ca="1" si="10"/>
        <v/>
      </c>
      <c r="BE28" s="124" t="str">
        <f t="shared" ca="1" si="10"/>
        <v/>
      </c>
      <c r="BF28" s="124" t="str">
        <f t="shared" ca="1" si="10"/>
        <v/>
      </c>
      <c r="BG28" s="124" t="str">
        <f t="shared" ca="1" si="10"/>
        <v/>
      </c>
      <c r="BH28" s="124" t="str">
        <f t="shared" ca="1" si="10"/>
        <v/>
      </c>
      <c r="BI28" s="124" t="str">
        <f t="shared" ca="1" si="10"/>
        <v/>
      </c>
      <c r="BJ28" s="124" t="str">
        <f t="shared" ca="1" si="10"/>
        <v/>
      </c>
      <c r="BK28" s="124" t="str">
        <f t="shared" ca="1" si="10"/>
        <v/>
      </c>
      <c r="BL28" s="124" t="str">
        <f t="shared" ca="1" si="10"/>
        <v/>
      </c>
      <c r="BM28" s="27"/>
    </row>
    <row r="29" spans="1:65" s="1" customFormat="1" ht="40" customHeight="1" x14ac:dyDescent="0.2">
      <c r="A29" s="9"/>
      <c r="B29" s="117" t="s">
        <v>28</v>
      </c>
      <c r="C29" s="21"/>
      <c r="D29" s="21"/>
      <c r="E29" s="22"/>
      <c r="F29" s="23"/>
      <c r="G29" s="24"/>
      <c r="H29" s="19"/>
      <c r="I29" s="123" t="str">
        <f t="shared" ref="I29:X35" ca="1" si="12">IF(AND($C29="Goal",I$7&gt;=$F29,I$7&lt;=$F29+$G29-1),2,IF(AND($C29="Milestone",I$7&gt;=$F29,I$7&lt;=$F29+$G29-1),1,""))</f>
        <v/>
      </c>
      <c r="J29" s="124" t="str">
        <f t="shared" ca="1" si="12"/>
        <v/>
      </c>
      <c r="K29" s="124" t="str">
        <f t="shared" ca="1" si="12"/>
        <v/>
      </c>
      <c r="L29" s="124" t="str">
        <f t="shared" ca="1" si="12"/>
        <v/>
      </c>
      <c r="M29" s="124" t="str">
        <f t="shared" ca="1" si="12"/>
        <v/>
      </c>
      <c r="N29" s="124" t="str">
        <f t="shared" ca="1" si="12"/>
        <v/>
      </c>
      <c r="O29" s="124" t="str">
        <f t="shared" ca="1" si="12"/>
        <v/>
      </c>
      <c r="P29" s="124" t="str">
        <f t="shared" ca="1" si="12"/>
        <v/>
      </c>
      <c r="Q29" s="124" t="str">
        <f t="shared" ca="1" si="12"/>
        <v/>
      </c>
      <c r="R29" s="124" t="str">
        <f t="shared" ca="1" si="12"/>
        <v/>
      </c>
      <c r="S29" s="124" t="str">
        <f t="shared" ca="1" si="12"/>
        <v/>
      </c>
      <c r="T29" s="124" t="str">
        <f t="shared" ca="1" si="12"/>
        <v/>
      </c>
      <c r="U29" s="124" t="str">
        <f t="shared" ca="1" si="12"/>
        <v/>
      </c>
      <c r="V29" s="124" t="str">
        <f t="shared" ca="1" si="12"/>
        <v/>
      </c>
      <c r="W29" s="124" t="str">
        <f t="shared" ca="1" si="12"/>
        <v/>
      </c>
      <c r="X29" s="124" t="str">
        <f t="shared" ca="1" si="12"/>
        <v/>
      </c>
      <c r="Y29" s="124" t="str">
        <f t="shared" ca="1" si="11"/>
        <v/>
      </c>
      <c r="Z29" s="124" t="str">
        <f t="shared" ca="1" si="11"/>
        <v/>
      </c>
      <c r="AA29" s="124" t="str">
        <f t="shared" ca="1" si="11"/>
        <v/>
      </c>
      <c r="AB29" s="124" t="str">
        <f t="shared" ca="1" si="11"/>
        <v/>
      </c>
      <c r="AC29" s="124" t="str">
        <f t="shared" ca="1" si="11"/>
        <v/>
      </c>
      <c r="AD29" s="124" t="str">
        <f t="shared" ca="1" si="11"/>
        <v/>
      </c>
      <c r="AE29" s="124" t="str">
        <f t="shared" ca="1" si="11"/>
        <v/>
      </c>
      <c r="AF29" s="124" t="str">
        <f t="shared" ca="1" si="11"/>
        <v/>
      </c>
      <c r="AG29" s="124" t="str">
        <f t="shared" ca="1" si="11"/>
        <v/>
      </c>
      <c r="AH29" s="124" t="str">
        <f t="shared" ca="1" si="11"/>
        <v/>
      </c>
      <c r="AI29" s="124" t="str">
        <f t="shared" ca="1" si="11"/>
        <v/>
      </c>
      <c r="AJ29" s="124" t="str">
        <f t="shared" ca="1" si="11"/>
        <v/>
      </c>
      <c r="AK29" s="124" t="str">
        <f t="shared" ca="1" si="11"/>
        <v/>
      </c>
      <c r="AL29" s="124" t="str">
        <f t="shared" ca="1" si="11"/>
        <v/>
      </c>
      <c r="AM29" s="124" t="str">
        <f t="shared" ca="1" si="11"/>
        <v/>
      </c>
      <c r="AN29" s="124" t="str">
        <f t="shared" ca="1" si="9"/>
        <v/>
      </c>
      <c r="AO29" s="124" t="str">
        <f t="shared" ca="1" si="9"/>
        <v/>
      </c>
      <c r="AP29" s="124" t="str">
        <f t="shared" ca="1" si="9"/>
        <v/>
      </c>
      <c r="AQ29" s="124" t="str">
        <f t="shared" ca="1" si="9"/>
        <v/>
      </c>
      <c r="AR29" s="124" t="str">
        <f t="shared" ca="1" si="9"/>
        <v/>
      </c>
      <c r="AS29" s="124" t="str">
        <f t="shared" ca="1" si="9"/>
        <v/>
      </c>
      <c r="AT29" s="124" t="str">
        <f t="shared" ca="1" si="9"/>
        <v/>
      </c>
      <c r="AU29" s="124" t="str">
        <f t="shared" ca="1" si="9"/>
        <v/>
      </c>
      <c r="AV29" s="124" t="str">
        <f t="shared" ca="1" si="9"/>
        <v/>
      </c>
      <c r="AW29" s="124" t="str">
        <f t="shared" ca="1" si="9"/>
        <v/>
      </c>
      <c r="AX29" s="124" t="str">
        <f t="shared" ca="1" si="9"/>
        <v/>
      </c>
      <c r="AY29" s="124" t="str">
        <f t="shared" ca="1" si="9"/>
        <v/>
      </c>
      <c r="AZ29" s="124" t="str">
        <f t="shared" ca="1" si="9"/>
        <v/>
      </c>
      <c r="BA29" s="124" t="str">
        <f t="shared" ca="1" si="9"/>
        <v/>
      </c>
      <c r="BB29" s="124" t="str">
        <f t="shared" ca="1" si="9"/>
        <v/>
      </c>
      <c r="BC29" s="124" t="str">
        <f t="shared" ca="1" si="9"/>
        <v/>
      </c>
      <c r="BD29" s="124" t="str">
        <f t="shared" ca="1" si="10"/>
        <v/>
      </c>
      <c r="BE29" s="124" t="str">
        <f t="shared" ca="1" si="10"/>
        <v/>
      </c>
      <c r="BF29" s="124" t="str">
        <f t="shared" ca="1" si="10"/>
        <v/>
      </c>
      <c r="BG29" s="124" t="str">
        <f t="shared" ca="1" si="10"/>
        <v/>
      </c>
      <c r="BH29" s="124" t="str">
        <f t="shared" ca="1" si="10"/>
        <v/>
      </c>
      <c r="BI29" s="124" t="str">
        <f t="shared" ca="1" si="10"/>
        <v/>
      </c>
      <c r="BJ29" s="124" t="str">
        <f t="shared" ca="1" si="10"/>
        <v/>
      </c>
      <c r="BK29" s="124" t="str">
        <f t="shared" ca="1" si="10"/>
        <v/>
      </c>
      <c r="BL29" s="124" t="str">
        <f t="shared" ca="1" si="10"/>
        <v/>
      </c>
      <c r="BM29" s="27"/>
    </row>
    <row r="30" spans="1:65" s="1" customFormat="1" ht="40" customHeight="1" x14ac:dyDescent="0.2">
      <c r="A30" s="9"/>
      <c r="B30" s="25" t="s">
        <v>3</v>
      </c>
      <c r="C30" s="21"/>
      <c r="D30" s="21"/>
      <c r="E30" s="22"/>
      <c r="F30" s="23">
        <f ca="1">F27+3</f>
        <v>45564</v>
      </c>
      <c r="G30" s="24">
        <v>15</v>
      </c>
      <c r="H30" s="19"/>
      <c r="I30" s="123" t="str">
        <f t="shared" ca="1" si="12"/>
        <v/>
      </c>
      <c r="J30" s="124" t="str">
        <f t="shared" ca="1" si="12"/>
        <v/>
      </c>
      <c r="K30" s="124" t="str">
        <f t="shared" ca="1" si="12"/>
        <v/>
      </c>
      <c r="L30" s="124" t="str">
        <f t="shared" ca="1" si="12"/>
        <v/>
      </c>
      <c r="M30" s="124" t="str">
        <f t="shared" ca="1" si="12"/>
        <v/>
      </c>
      <c r="N30" s="124" t="str">
        <f t="shared" ca="1" si="12"/>
        <v/>
      </c>
      <c r="O30" s="124" t="str">
        <f t="shared" ca="1" si="12"/>
        <v/>
      </c>
      <c r="P30" s="124" t="str">
        <f t="shared" ca="1" si="12"/>
        <v/>
      </c>
      <c r="Q30" s="124" t="str">
        <f t="shared" ca="1" si="12"/>
        <v/>
      </c>
      <c r="R30" s="124" t="str">
        <f t="shared" ca="1" si="12"/>
        <v/>
      </c>
      <c r="S30" s="124" t="str">
        <f t="shared" ca="1" si="12"/>
        <v/>
      </c>
      <c r="T30" s="124" t="str">
        <f t="shared" ca="1" si="12"/>
        <v/>
      </c>
      <c r="U30" s="124" t="str">
        <f t="shared" ca="1" si="12"/>
        <v/>
      </c>
      <c r="V30" s="124" t="str">
        <f t="shared" ca="1" si="12"/>
        <v/>
      </c>
      <c r="W30" s="124" t="str">
        <f t="shared" ca="1" si="12"/>
        <v/>
      </c>
      <c r="X30" s="124" t="str">
        <f t="shared" ca="1" si="12"/>
        <v/>
      </c>
      <c r="Y30" s="124" t="str">
        <f t="shared" ca="1" si="11"/>
        <v/>
      </c>
      <c r="Z30" s="124" t="str">
        <f t="shared" ca="1" si="11"/>
        <v/>
      </c>
      <c r="AA30" s="124" t="str">
        <f t="shared" ca="1" si="11"/>
        <v/>
      </c>
      <c r="AB30" s="124" t="str">
        <f t="shared" ca="1" si="11"/>
        <v/>
      </c>
      <c r="AC30" s="124" t="str">
        <f t="shared" ca="1" si="11"/>
        <v/>
      </c>
      <c r="AD30" s="124" t="str">
        <f t="shared" ca="1" si="11"/>
        <v/>
      </c>
      <c r="AE30" s="124" t="str">
        <f t="shared" ca="1" si="11"/>
        <v/>
      </c>
      <c r="AF30" s="124" t="str">
        <f t="shared" ca="1" si="11"/>
        <v/>
      </c>
      <c r="AG30" s="124" t="str">
        <f t="shared" ca="1" si="11"/>
        <v/>
      </c>
      <c r="AH30" s="124" t="str">
        <f t="shared" ca="1" si="11"/>
        <v/>
      </c>
      <c r="AI30" s="124" t="str">
        <f t="shared" ca="1" si="11"/>
        <v/>
      </c>
      <c r="AJ30" s="124" t="str">
        <f t="shared" ca="1" si="11"/>
        <v/>
      </c>
      <c r="AK30" s="124" t="str">
        <f t="shared" ca="1" si="11"/>
        <v/>
      </c>
      <c r="AL30" s="124" t="str">
        <f t="shared" ca="1" si="11"/>
        <v/>
      </c>
      <c r="AM30" s="124" t="str">
        <f t="shared" ca="1" si="11"/>
        <v/>
      </c>
      <c r="AN30" s="124" t="str">
        <f t="shared" ca="1" si="9"/>
        <v/>
      </c>
      <c r="AO30" s="124" t="str">
        <f t="shared" ca="1" si="9"/>
        <v/>
      </c>
      <c r="AP30" s="124" t="str">
        <f t="shared" ca="1" si="9"/>
        <v/>
      </c>
      <c r="AQ30" s="124" t="str">
        <f t="shared" ca="1" si="9"/>
        <v/>
      </c>
      <c r="AR30" s="124" t="str">
        <f t="shared" ca="1" si="9"/>
        <v/>
      </c>
      <c r="AS30" s="124" t="str">
        <f t="shared" ca="1" si="9"/>
        <v/>
      </c>
      <c r="AT30" s="124" t="str">
        <f t="shared" ca="1" si="9"/>
        <v/>
      </c>
      <c r="AU30" s="124" t="str">
        <f t="shared" ca="1" si="9"/>
        <v/>
      </c>
      <c r="AV30" s="124" t="str">
        <f t="shared" ca="1" si="9"/>
        <v/>
      </c>
      <c r="AW30" s="124" t="str">
        <f t="shared" ca="1" si="9"/>
        <v/>
      </c>
      <c r="AX30" s="124" t="str">
        <f t="shared" ca="1" si="9"/>
        <v/>
      </c>
      <c r="AY30" s="124" t="str">
        <f t="shared" ca="1" si="9"/>
        <v/>
      </c>
      <c r="AZ30" s="124" t="str">
        <f t="shared" ca="1" si="9"/>
        <v/>
      </c>
      <c r="BA30" s="124" t="str">
        <f t="shared" ca="1" si="9"/>
        <v/>
      </c>
      <c r="BB30" s="124" t="str">
        <f t="shared" ca="1" si="9"/>
        <v/>
      </c>
      <c r="BC30" s="124" t="str">
        <f t="shared" ca="1" si="9"/>
        <v/>
      </c>
      <c r="BD30" s="124" t="str">
        <f t="shared" ca="1" si="10"/>
        <v/>
      </c>
      <c r="BE30" s="124" t="str">
        <f t="shared" ca="1" si="10"/>
        <v/>
      </c>
      <c r="BF30" s="124" t="str">
        <f t="shared" ca="1" si="10"/>
        <v/>
      </c>
      <c r="BG30" s="124" t="str">
        <f t="shared" ca="1" si="10"/>
        <v/>
      </c>
      <c r="BH30" s="124" t="str">
        <f t="shared" ca="1" si="10"/>
        <v/>
      </c>
      <c r="BI30" s="124" t="str">
        <f t="shared" ca="1" si="10"/>
        <v/>
      </c>
      <c r="BJ30" s="124" t="str">
        <f t="shared" ca="1" si="10"/>
        <v/>
      </c>
      <c r="BK30" s="124" t="str">
        <f t="shared" ca="1" si="10"/>
        <v/>
      </c>
      <c r="BL30" s="124" t="str">
        <f t="shared" ca="1" si="10"/>
        <v/>
      </c>
      <c r="BM30" s="27"/>
    </row>
    <row r="31" spans="1:65" s="1" customFormat="1" ht="40" customHeight="1" x14ac:dyDescent="0.2">
      <c r="A31" s="9"/>
      <c r="B31" s="25" t="s">
        <v>4</v>
      </c>
      <c r="C31" s="21"/>
      <c r="D31" s="21"/>
      <c r="E31" s="22"/>
      <c r="F31" s="23">
        <f ca="1">F30+14</f>
        <v>45578</v>
      </c>
      <c r="G31" s="24">
        <v>5</v>
      </c>
      <c r="H31" s="19"/>
      <c r="I31" s="123" t="str">
        <f t="shared" ca="1" si="12"/>
        <v/>
      </c>
      <c r="J31" s="124" t="str">
        <f t="shared" ca="1" si="12"/>
        <v/>
      </c>
      <c r="K31" s="124" t="str">
        <f t="shared" ca="1" si="12"/>
        <v/>
      </c>
      <c r="L31" s="124" t="str">
        <f t="shared" ca="1" si="12"/>
        <v/>
      </c>
      <c r="M31" s="124" t="str">
        <f t="shared" ca="1" si="12"/>
        <v/>
      </c>
      <c r="N31" s="124" t="str">
        <f t="shared" ca="1" si="12"/>
        <v/>
      </c>
      <c r="O31" s="124" t="str">
        <f t="shared" ca="1" si="12"/>
        <v/>
      </c>
      <c r="P31" s="124" t="str">
        <f t="shared" ca="1" si="12"/>
        <v/>
      </c>
      <c r="Q31" s="124" t="str">
        <f t="shared" ca="1" si="12"/>
        <v/>
      </c>
      <c r="R31" s="124" t="str">
        <f t="shared" ca="1" si="12"/>
        <v/>
      </c>
      <c r="S31" s="124" t="str">
        <f t="shared" ca="1" si="12"/>
        <v/>
      </c>
      <c r="T31" s="124" t="str">
        <f t="shared" ca="1" si="12"/>
        <v/>
      </c>
      <c r="U31" s="124" t="str">
        <f t="shared" ca="1" si="12"/>
        <v/>
      </c>
      <c r="V31" s="124" t="str">
        <f t="shared" ca="1" si="12"/>
        <v/>
      </c>
      <c r="W31" s="124" t="str">
        <f t="shared" ca="1" si="12"/>
        <v/>
      </c>
      <c r="X31" s="124" t="str">
        <f t="shared" ca="1" si="12"/>
        <v/>
      </c>
      <c r="Y31" s="124" t="str">
        <f t="shared" ca="1" si="11"/>
        <v/>
      </c>
      <c r="Z31" s="124" t="str">
        <f t="shared" ca="1" si="11"/>
        <v/>
      </c>
      <c r="AA31" s="124" t="str">
        <f t="shared" ca="1" si="11"/>
        <v/>
      </c>
      <c r="AB31" s="124" t="str">
        <f t="shared" ca="1" si="11"/>
        <v/>
      </c>
      <c r="AC31" s="124" t="str">
        <f t="shared" ca="1" si="11"/>
        <v/>
      </c>
      <c r="AD31" s="124" t="str">
        <f t="shared" ca="1" si="11"/>
        <v/>
      </c>
      <c r="AE31" s="124" t="str">
        <f t="shared" ca="1" si="11"/>
        <v/>
      </c>
      <c r="AF31" s="124" t="str">
        <f t="shared" ca="1" si="11"/>
        <v/>
      </c>
      <c r="AG31" s="124" t="str">
        <f t="shared" ca="1" si="11"/>
        <v/>
      </c>
      <c r="AH31" s="124" t="str">
        <f t="shared" ca="1" si="11"/>
        <v/>
      </c>
      <c r="AI31" s="124" t="str">
        <f t="shared" ca="1" si="11"/>
        <v/>
      </c>
      <c r="AJ31" s="124" t="str">
        <f t="shared" ca="1" si="11"/>
        <v/>
      </c>
      <c r="AK31" s="124" t="str">
        <f t="shared" ca="1" si="11"/>
        <v/>
      </c>
      <c r="AL31" s="124" t="str">
        <f t="shared" ca="1" si="11"/>
        <v/>
      </c>
      <c r="AM31" s="124" t="str">
        <f t="shared" ca="1" si="11"/>
        <v/>
      </c>
      <c r="AN31" s="124" t="str">
        <f t="shared" ca="1" si="9"/>
        <v/>
      </c>
      <c r="AO31" s="124" t="str">
        <f t="shared" ca="1" si="9"/>
        <v/>
      </c>
      <c r="AP31" s="124" t="str">
        <f t="shared" ca="1" si="9"/>
        <v/>
      </c>
      <c r="AQ31" s="124" t="str">
        <f t="shared" ca="1" si="9"/>
        <v/>
      </c>
      <c r="AR31" s="124" t="str">
        <f t="shared" ca="1" si="9"/>
        <v/>
      </c>
      <c r="AS31" s="124" t="str">
        <f t="shared" ca="1" si="9"/>
        <v/>
      </c>
      <c r="AT31" s="124" t="str">
        <f t="shared" ca="1" si="9"/>
        <v/>
      </c>
      <c r="AU31" s="124" t="str">
        <f t="shared" ca="1" si="9"/>
        <v/>
      </c>
      <c r="AV31" s="124" t="str">
        <f t="shared" ca="1" si="9"/>
        <v/>
      </c>
      <c r="AW31" s="124" t="str">
        <f t="shared" ca="1" si="9"/>
        <v/>
      </c>
      <c r="AX31" s="124" t="str">
        <f t="shared" ca="1" si="9"/>
        <v/>
      </c>
      <c r="AY31" s="124" t="str">
        <f t="shared" ca="1" si="9"/>
        <v/>
      </c>
      <c r="AZ31" s="124" t="str">
        <f t="shared" ca="1" si="9"/>
        <v/>
      </c>
      <c r="BA31" s="124" t="str">
        <f t="shared" ca="1" si="9"/>
        <v/>
      </c>
      <c r="BB31" s="124" t="str">
        <f t="shared" ca="1" si="9"/>
        <v/>
      </c>
      <c r="BC31" s="124" t="str">
        <f t="shared" ca="1" si="9"/>
        <v/>
      </c>
      <c r="BD31" s="124" t="str">
        <f t="shared" ca="1" si="10"/>
        <v/>
      </c>
      <c r="BE31" s="124" t="str">
        <f t="shared" ca="1" si="10"/>
        <v/>
      </c>
      <c r="BF31" s="124" t="str">
        <f t="shared" ca="1" si="10"/>
        <v/>
      </c>
      <c r="BG31" s="124" t="str">
        <f t="shared" ca="1" si="10"/>
        <v/>
      </c>
      <c r="BH31" s="124" t="str">
        <f t="shared" ca="1" si="10"/>
        <v/>
      </c>
      <c r="BI31" s="124" t="str">
        <f t="shared" ca="1" si="10"/>
        <v/>
      </c>
      <c r="BJ31" s="124" t="str">
        <f t="shared" ca="1" si="10"/>
        <v/>
      </c>
      <c r="BK31" s="124" t="str">
        <f t="shared" ca="1" si="10"/>
        <v/>
      </c>
      <c r="BL31" s="124" t="str">
        <f t="shared" ca="1" si="10"/>
        <v/>
      </c>
      <c r="BM31" s="27"/>
    </row>
    <row r="32" spans="1:65" s="1" customFormat="1" ht="40" customHeight="1" x14ac:dyDescent="0.2">
      <c r="A32" s="9"/>
      <c r="B32" s="25" t="s">
        <v>0</v>
      </c>
      <c r="C32" s="21" t="s">
        <v>8</v>
      </c>
      <c r="D32" s="21"/>
      <c r="E32" s="22"/>
      <c r="F32" s="23">
        <f ca="1">F31+42</f>
        <v>45620</v>
      </c>
      <c r="G32" s="24">
        <v>1</v>
      </c>
      <c r="H32" s="19"/>
      <c r="I32" s="123" t="str">
        <f t="shared" ca="1" si="12"/>
        <v/>
      </c>
      <c r="J32" s="124" t="str">
        <f t="shared" ca="1" si="12"/>
        <v/>
      </c>
      <c r="K32" s="124" t="str">
        <f t="shared" ca="1" si="12"/>
        <v/>
      </c>
      <c r="L32" s="124" t="str">
        <f t="shared" ca="1" si="12"/>
        <v/>
      </c>
      <c r="M32" s="124" t="str">
        <f t="shared" ca="1" si="12"/>
        <v/>
      </c>
      <c r="N32" s="124" t="str">
        <f t="shared" ca="1" si="12"/>
        <v/>
      </c>
      <c r="O32" s="124" t="str">
        <f t="shared" ca="1" si="12"/>
        <v/>
      </c>
      <c r="P32" s="124" t="str">
        <f t="shared" ca="1" si="12"/>
        <v/>
      </c>
      <c r="Q32" s="124" t="str">
        <f t="shared" ca="1" si="12"/>
        <v/>
      </c>
      <c r="R32" s="124" t="str">
        <f t="shared" ca="1" si="12"/>
        <v/>
      </c>
      <c r="S32" s="124" t="str">
        <f t="shared" ca="1" si="12"/>
        <v/>
      </c>
      <c r="T32" s="124" t="str">
        <f t="shared" ca="1" si="12"/>
        <v/>
      </c>
      <c r="U32" s="124" t="str">
        <f t="shared" ca="1" si="12"/>
        <v/>
      </c>
      <c r="V32" s="124" t="str">
        <f t="shared" ca="1" si="12"/>
        <v/>
      </c>
      <c r="W32" s="124" t="str">
        <f t="shared" ca="1" si="12"/>
        <v/>
      </c>
      <c r="X32" s="124" t="str">
        <f t="shared" ca="1" si="12"/>
        <v/>
      </c>
      <c r="Y32" s="124" t="str">
        <f t="shared" ca="1" si="11"/>
        <v/>
      </c>
      <c r="Z32" s="124" t="str">
        <f t="shared" ca="1" si="11"/>
        <v/>
      </c>
      <c r="AA32" s="124" t="str">
        <f t="shared" ca="1" si="11"/>
        <v/>
      </c>
      <c r="AB32" s="124" t="str">
        <f t="shared" ca="1" si="11"/>
        <v/>
      </c>
      <c r="AC32" s="124" t="str">
        <f t="shared" ca="1" si="11"/>
        <v/>
      </c>
      <c r="AD32" s="124" t="str">
        <f t="shared" ca="1" si="11"/>
        <v/>
      </c>
      <c r="AE32" s="124" t="str">
        <f t="shared" ca="1" si="11"/>
        <v/>
      </c>
      <c r="AF32" s="124" t="str">
        <f t="shared" ca="1" si="11"/>
        <v/>
      </c>
      <c r="AG32" s="124" t="str">
        <f t="shared" ca="1" si="11"/>
        <v/>
      </c>
      <c r="AH32" s="124" t="str">
        <f t="shared" ca="1" si="11"/>
        <v/>
      </c>
      <c r="AI32" s="124" t="str">
        <f t="shared" ca="1" si="11"/>
        <v/>
      </c>
      <c r="AJ32" s="124" t="str">
        <f t="shared" ca="1" si="11"/>
        <v/>
      </c>
      <c r="AK32" s="124" t="str">
        <f t="shared" ca="1" si="11"/>
        <v/>
      </c>
      <c r="AL32" s="124" t="str">
        <f t="shared" ca="1" si="11"/>
        <v/>
      </c>
      <c r="AM32" s="124" t="str">
        <f t="shared" ca="1" si="11"/>
        <v/>
      </c>
      <c r="AN32" s="124" t="str">
        <f t="shared" ca="1" si="9"/>
        <v/>
      </c>
      <c r="AO32" s="124" t="str">
        <f t="shared" ca="1" si="9"/>
        <v/>
      </c>
      <c r="AP32" s="124" t="str">
        <f t="shared" ca="1" si="9"/>
        <v/>
      </c>
      <c r="AQ32" s="124" t="str">
        <f t="shared" ca="1" si="9"/>
        <v/>
      </c>
      <c r="AR32" s="124" t="str">
        <f t="shared" ca="1" si="9"/>
        <v/>
      </c>
      <c r="AS32" s="124" t="str">
        <f t="shared" ca="1" si="9"/>
        <v/>
      </c>
      <c r="AT32" s="124" t="str">
        <f t="shared" ca="1" si="9"/>
        <v/>
      </c>
      <c r="AU32" s="124" t="str">
        <f t="shared" ca="1" si="9"/>
        <v/>
      </c>
      <c r="AV32" s="124" t="str">
        <f t="shared" ca="1" si="9"/>
        <v/>
      </c>
      <c r="AW32" s="124" t="str">
        <f t="shared" ca="1" si="9"/>
        <v/>
      </c>
      <c r="AX32" s="124" t="str">
        <f t="shared" ca="1" si="9"/>
        <v/>
      </c>
      <c r="AY32" s="124" t="str">
        <f t="shared" ca="1" si="9"/>
        <v/>
      </c>
      <c r="AZ32" s="124" t="str">
        <f t="shared" ca="1" si="9"/>
        <v/>
      </c>
      <c r="BA32" s="124" t="str">
        <f t="shared" ca="1" si="9"/>
        <v/>
      </c>
      <c r="BB32" s="124" t="str">
        <f t="shared" ca="1" si="9"/>
        <v/>
      </c>
      <c r="BC32" s="124" t="str">
        <f t="shared" ca="1" si="9"/>
        <v/>
      </c>
      <c r="BD32" s="124" t="str">
        <f t="shared" ca="1" si="10"/>
        <v/>
      </c>
      <c r="BE32" s="124" t="str">
        <f t="shared" ca="1" si="10"/>
        <v/>
      </c>
      <c r="BF32" s="124" t="str">
        <f t="shared" ca="1" si="10"/>
        <v/>
      </c>
      <c r="BG32" s="124" t="str">
        <f t="shared" ca="1" si="10"/>
        <v/>
      </c>
      <c r="BH32" s="124" t="str">
        <f t="shared" ca="1" si="10"/>
        <v/>
      </c>
      <c r="BI32" s="124" t="str">
        <f t="shared" ca="1" si="10"/>
        <v/>
      </c>
      <c r="BJ32" s="124" t="str">
        <f t="shared" ca="1" si="10"/>
        <v/>
      </c>
      <c r="BK32" s="124" t="str">
        <f t="shared" ca="1" si="10"/>
        <v/>
      </c>
      <c r="BL32" s="124" t="str">
        <f t="shared" ca="1" si="10"/>
        <v/>
      </c>
      <c r="BM32" s="27"/>
    </row>
    <row r="33" spans="1:65" s="1" customFormat="1" ht="40" customHeight="1" x14ac:dyDescent="0.2">
      <c r="A33" s="9"/>
      <c r="B33" s="25" t="s">
        <v>1</v>
      </c>
      <c r="C33" s="21"/>
      <c r="D33" s="21"/>
      <c r="E33" s="22"/>
      <c r="F33" s="23"/>
      <c r="G33" s="24"/>
      <c r="H33" s="19"/>
      <c r="I33" s="123" t="str">
        <f t="shared" ca="1" si="12"/>
        <v/>
      </c>
      <c r="J33" s="124" t="str">
        <f t="shared" ca="1" si="12"/>
        <v/>
      </c>
      <c r="K33" s="124" t="str">
        <f t="shared" ca="1" si="12"/>
        <v/>
      </c>
      <c r="L33" s="124" t="str">
        <f t="shared" ca="1" si="12"/>
        <v/>
      </c>
      <c r="M33" s="124" t="str">
        <f t="shared" ca="1" si="12"/>
        <v/>
      </c>
      <c r="N33" s="124" t="str">
        <f t="shared" ca="1" si="12"/>
        <v/>
      </c>
      <c r="O33" s="124" t="str">
        <f t="shared" ca="1" si="12"/>
        <v/>
      </c>
      <c r="P33" s="124" t="str">
        <f t="shared" ca="1" si="12"/>
        <v/>
      </c>
      <c r="Q33" s="124" t="str">
        <f t="shared" ca="1" si="12"/>
        <v/>
      </c>
      <c r="R33" s="124" t="str">
        <f t="shared" ca="1" si="12"/>
        <v/>
      </c>
      <c r="S33" s="124" t="str">
        <f t="shared" ca="1" si="12"/>
        <v/>
      </c>
      <c r="T33" s="124" t="str">
        <f t="shared" ca="1" si="12"/>
        <v/>
      </c>
      <c r="U33" s="124" t="str">
        <f t="shared" ca="1" si="12"/>
        <v/>
      </c>
      <c r="V33" s="124" t="str">
        <f t="shared" ca="1" si="12"/>
        <v/>
      </c>
      <c r="W33" s="124" t="str">
        <f t="shared" ca="1" si="12"/>
        <v/>
      </c>
      <c r="X33" s="124" t="str">
        <f t="shared" ca="1" si="12"/>
        <v/>
      </c>
      <c r="Y33" s="124" t="str">
        <f t="shared" ca="1" si="11"/>
        <v/>
      </c>
      <c r="Z33" s="124" t="str">
        <f t="shared" ca="1" si="11"/>
        <v/>
      </c>
      <c r="AA33" s="124" t="str">
        <f t="shared" ca="1" si="11"/>
        <v/>
      </c>
      <c r="AB33" s="124" t="str">
        <f t="shared" ca="1" si="11"/>
        <v/>
      </c>
      <c r="AC33" s="124" t="str">
        <f t="shared" ca="1" si="11"/>
        <v/>
      </c>
      <c r="AD33" s="124" t="str">
        <f t="shared" ca="1" si="11"/>
        <v/>
      </c>
      <c r="AE33" s="124" t="str">
        <f t="shared" ca="1" si="11"/>
        <v/>
      </c>
      <c r="AF33" s="124" t="str">
        <f t="shared" ca="1" si="11"/>
        <v/>
      </c>
      <c r="AG33" s="124" t="str">
        <f t="shared" ca="1" si="11"/>
        <v/>
      </c>
      <c r="AH33" s="124" t="str">
        <f t="shared" ca="1" si="11"/>
        <v/>
      </c>
      <c r="AI33" s="124" t="str">
        <f t="shared" ca="1" si="11"/>
        <v/>
      </c>
      <c r="AJ33" s="124" t="str">
        <f t="shared" ca="1" si="11"/>
        <v/>
      </c>
      <c r="AK33" s="124" t="str">
        <f t="shared" ca="1" si="11"/>
        <v/>
      </c>
      <c r="AL33" s="124" t="str">
        <f t="shared" ca="1" si="11"/>
        <v/>
      </c>
      <c r="AM33" s="124" t="str">
        <f t="shared" ca="1" si="11"/>
        <v/>
      </c>
      <c r="AN33" s="124" t="str">
        <f t="shared" ca="1" si="9"/>
        <v/>
      </c>
      <c r="AO33" s="124" t="str">
        <f t="shared" ca="1" si="9"/>
        <v/>
      </c>
      <c r="AP33" s="124" t="str">
        <f t="shared" ca="1" si="9"/>
        <v/>
      </c>
      <c r="AQ33" s="124" t="str">
        <f t="shared" ca="1" si="9"/>
        <v/>
      </c>
      <c r="AR33" s="124" t="str">
        <f t="shared" ca="1" si="9"/>
        <v/>
      </c>
      <c r="AS33" s="124" t="str">
        <f t="shared" ca="1" si="9"/>
        <v/>
      </c>
      <c r="AT33" s="124" t="str">
        <f t="shared" ca="1" si="9"/>
        <v/>
      </c>
      <c r="AU33" s="124" t="str">
        <f t="shared" ca="1" si="9"/>
        <v/>
      </c>
      <c r="AV33" s="124" t="str">
        <f t="shared" ca="1" si="9"/>
        <v/>
      </c>
      <c r="AW33" s="124" t="str">
        <f t="shared" ca="1" si="9"/>
        <v/>
      </c>
      <c r="AX33" s="124" t="str">
        <f t="shared" ca="1" si="9"/>
        <v/>
      </c>
      <c r="AY33" s="124" t="str">
        <f t="shared" ca="1" si="9"/>
        <v/>
      </c>
      <c r="AZ33" s="124" t="str">
        <f t="shared" ca="1" si="9"/>
        <v/>
      </c>
      <c r="BA33" s="124" t="str">
        <f t="shared" ca="1" si="9"/>
        <v/>
      </c>
      <c r="BB33" s="124" t="str">
        <f t="shared" ca="1" si="9"/>
        <v/>
      </c>
      <c r="BC33" s="124" t="str">
        <f t="shared" ca="1" si="9"/>
        <v/>
      </c>
      <c r="BD33" s="124" t="str">
        <f t="shared" ca="1" si="10"/>
        <v/>
      </c>
      <c r="BE33" s="124" t="str">
        <f t="shared" ca="1" si="10"/>
        <v/>
      </c>
      <c r="BF33" s="124" t="str">
        <f t="shared" ca="1" si="10"/>
        <v/>
      </c>
      <c r="BG33" s="124" t="str">
        <f t="shared" ca="1" si="10"/>
        <v/>
      </c>
      <c r="BH33" s="124" t="str">
        <f t="shared" ca="1" si="10"/>
        <v/>
      </c>
      <c r="BI33" s="124" t="str">
        <f t="shared" ca="1" si="10"/>
        <v/>
      </c>
      <c r="BJ33" s="124" t="str">
        <f t="shared" ca="1" si="10"/>
        <v/>
      </c>
      <c r="BK33" s="124" t="str">
        <f t="shared" ca="1" si="10"/>
        <v/>
      </c>
      <c r="BL33" s="124" t="str">
        <f t="shared" ca="1" si="10"/>
        <v/>
      </c>
      <c r="BM33" s="27"/>
    </row>
    <row r="34" spans="1:65" s="1" customFormat="1" ht="40" customHeight="1" x14ac:dyDescent="0.2">
      <c r="A34" s="9"/>
      <c r="B34" s="25" t="s">
        <v>2</v>
      </c>
      <c r="C34" s="21"/>
      <c r="D34" s="21"/>
      <c r="E34" s="22"/>
      <c r="F34" s="23"/>
      <c r="G34" s="24"/>
      <c r="H34" s="19"/>
      <c r="I34" s="123" t="str">
        <f t="shared" ca="1" si="12"/>
        <v/>
      </c>
      <c r="J34" s="124" t="str">
        <f t="shared" ca="1" si="12"/>
        <v/>
      </c>
      <c r="K34" s="124" t="str">
        <f t="shared" ca="1" si="12"/>
        <v/>
      </c>
      <c r="L34" s="124" t="str">
        <f t="shared" ca="1" si="12"/>
        <v/>
      </c>
      <c r="M34" s="124" t="str">
        <f t="shared" ca="1" si="12"/>
        <v/>
      </c>
      <c r="N34" s="124" t="str">
        <f t="shared" ca="1" si="12"/>
        <v/>
      </c>
      <c r="O34" s="124" t="str">
        <f t="shared" ca="1" si="12"/>
        <v/>
      </c>
      <c r="P34" s="124" t="str">
        <f t="shared" ca="1" si="12"/>
        <v/>
      </c>
      <c r="Q34" s="124" t="str">
        <f t="shared" ca="1" si="12"/>
        <v/>
      </c>
      <c r="R34" s="124" t="str">
        <f t="shared" ca="1" si="12"/>
        <v/>
      </c>
      <c r="S34" s="124" t="str">
        <f t="shared" ca="1" si="12"/>
        <v/>
      </c>
      <c r="T34" s="124" t="str">
        <f t="shared" ca="1" si="12"/>
        <v/>
      </c>
      <c r="U34" s="124" t="str">
        <f t="shared" ca="1" si="12"/>
        <v/>
      </c>
      <c r="V34" s="124" t="str">
        <f t="shared" ca="1" si="12"/>
        <v/>
      </c>
      <c r="W34" s="124" t="str">
        <f t="shared" ca="1" si="12"/>
        <v/>
      </c>
      <c r="X34" s="124" t="str">
        <f t="shared" ca="1" si="12"/>
        <v/>
      </c>
      <c r="Y34" s="124" t="str">
        <f t="shared" ca="1" si="11"/>
        <v/>
      </c>
      <c r="Z34" s="124" t="str">
        <f t="shared" ca="1" si="11"/>
        <v/>
      </c>
      <c r="AA34" s="124" t="str">
        <f t="shared" ca="1" si="11"/>
        <v/>
      </c>
      <c r="AB34" s="124" t="str">
        <f t="shared" ca="1" si="11"/>
        <v/>
      </c>
      <c r="AC34" s="124" t="str">
        <f t="shared" ca="1" si="11"/>
        <v/>
      </c>
      <c r="AD34" s="124" t="str">
        <f t="shared" ca="1" si="11"/>
        <v/>
      </c>
      <c r="AE34" s="124" t="str">
        <f t="shared" ca="1" si="11"/>
        <v/>
      </c>
      <c r="AF34" s="124" t="str">
        <f t="shared" ca="1" si="11"/>
        <v/>
      </c>
      <c r="AG34" s="124" t="str">
        <f t="shared" ca="1" si="11"/>
        <v/>
      </c>
      <c r="AH34" s="124" t="str">
        <f t="shared" ca="1" si="11"/>
        <v/>
      </c>
      <c r="AI34" s="124" t="str">
        <f t="shared" ca="1" si="11"/>
        <v/>
      </c>
      <c r="AJ34" s="124" t="str">
        <f t="shared" ca="1" si="11"/>
        <v/>
      </c>
      <c r="AK34" s="124" t="str">
        <f t="shared" ca="1" si="11"/>
        <v/>
      </c>
      <c r="AL34" s="124" t="str">
        <f t="shared" ca="1" si="11"/>
        <v/>
      </c>
      <c r="AM34" s="124" t="str">
        <f t="shared" ca="1" si="11"/>
        <v/>
      </c>
      <c r="AN34" s="124" t="str">
        <f t="shared" ca="1" si="9"/>
        <v/>
      </c>
      <c r="AO34" s="124" t="str">
        <f t="shared" ca="1" si="9"/>
        <v/>
      </c>
      <c r="AP34" s="124" t="str">
        <f t="shared" ca="1" si="9"/>
        <v/>
      </c>
      <c r="AQ34" s="124" t="str">
        <f t="shared" ca="1" si="9"/>
        <v/>
      </c>
      <c r="AR34" s="124" t="str">
        <f t="shared" ca="1" si="9"/>
        <v/>
      </c>
      <c r="AS34" s="124" t="str">
        <f t="shared" ca="1" si="9"/>
        <v/>
      </c>
      <c r="AT34" s="124" t="str">
        <f t="shared" ca="1" si="9"/>
        <v/>
      </c>
      <c r="AU34" s="124" t="str">
        <f t="shared" ca="1" si="9"/>
        <v/>
      </c>
      <c r="AV34" s="124" t="str">
        <f t="shared" ca="1" si="9"/>
        <v/>
      </c>
      <c r="AW34" s="124" t="str">
        <f t="shared" ca="1" si="9"/>
        <v/>
      </c>
      <c r="AX34" s="124" t="str">
        <f t="shared" ca="1" si="9"/>
        <v/>
      </c>
      <c r="AY34" s="124" t="str">
        <f t="shared" ca="1" si="9"/>
        <v/>
      </c>
      <c r="AZ34" s="124" t="str">
        <f t="shared" ca="1" si="9"/>
        <v/>
      </c>
      <c r="BA34" s="124" t="str">
        <f t="shared" ca="1" si="9"/>
        <v/>
      </c>
      <c r="BB34" s="124" t="str">
        <f t="shared" ca="1" si="9"/>
        <v/>
      </c>
      <c r="BC34" s="124" t="str">
        <f t="shared" ca="1" si="9"/>
        <v/>
      </c>
      <c r="BD34" s="124" t="str">
        <f t="shared" ca="1" si="10"/>
        <v/>
      </c>
      <c r="BE34" s="124" t="str">
        <f t="shared" ca="1" si="10"/>
        <v/>
      </c>
      <c r="BF34" s="124" t="str">
        <f t="shared" ca="1" si="10"/>
        <v/>
      </c>
      <c r="BG34" s="124" t="str">
        <f t="shared" ca="1" si="10"/>
        <v/>
      </c>
      <c r="BH34" s="124" t="str">
        <f t="shared" ca="1" si="10"/>
        <v/>
      </c>
      <c r="BI34" s="124" t="str">
        <f t="shared" ca="1" si="10"/>
        <v/>
      </c>
      <c r="BJ34" s="124" t="str">
        <f t="shared" ca="1" si="10"/>
        <v/>
      </c>
      <c r="BK34" s="124" t="str">
        <f t="shared" ca="1" si="10"/>
        <v/>
      </c>
      <c r="BL34" s="124" t="str">
        <f t="shared" ca="1" si="10"/>
        <v/>
      </c>
      <c r="BM34" s="27"/>
    </row>
    <row r="35" spans="1:65" s="1" customFormat="1" ht="40" customHeight="1" x14ac:dyDescent="0.2">
      <c r="A35" s="9"/>
      <c r="B35" s="25"/>
      <c r="C35" s="21"/>
      <c r="D35" s="21"/>
      <c r="E35" s="22"/>
      <c r="F35" s="23"/>
      <c r="G35" s="24"/>
      <c r="H35" s="19"/>
      <c r="I35" s="123" t="str">
        <f t="shared" ca="1" si="12"/>
        <v/>
      </c>
      <c r="J35" s="124" t="str">
        <f t="shared" ca="1" si="12"/>
        <v/>
      </c>
      <c r="K35" s="124" t="str">
        <f t="shared" ca="1" si="12"/>
        <v/>
      </c>
      <c r="L35" s="124" t="str">
        <f t="shared" ca="1" si="12"/>
        <v/>
      </c>
      <c r="M35" s="124" t="str">
        <f t="shared" ca="1" si="12"/>
        <v/>
      </c>
      <c r="N35" s="124" t="str">
        <f t="shared" ca="1" si="12"/>
        <v/>
      </c>
      <c r="O35" s="124" t="str">
        <f t="shared" ca="1" si="12"/>
        <v/>
      </c>
      <c r="P35" s="124" t="str">
        <f t="shared" ca="1" si="12"/>
        <v/>
      </c>
      <c r="Q35" s="124" t="str">
        <f t="shared" ca="1" si="12"/>
        <v/>
      </c>
      <c r="R35" s="124" t="str">
        <f t="shared" ca="1" si="12"/>
        <v/>
      </c>
      <c r="S35" s="124" t="str">
        <f t="shared" ca="1" si="12"/>
        <v/>
      </c>
      <c r="T35" s="124" t="str">
        <f t="shared" ca="1" si="12"/>
        <v/>
      </c>
      <c r="U35" s="124" t="str">
        <f t="shared" ca="1" si="12"/>
        <v/>
      </c>
      <c r="V35" s="124" t="str">
        <f t="shared" ca="1" si="12"/>
        <v/>
      </c>
      <c r="W35" s="124" t="str">
        <f t="shared" ca="1" si="12"/>
        <v/>
      </c>
      <c r="X35" s="124" t="str">
        <f t="shared" ca="1" si="12"/>
        <v/>
      </c>
      <c r="Y35" s="124" t="str">
        <f t="shared" ca="1" si="11"/>
        <v/>
      </c>
      <c r="Z35" s="124" t="str">
        <f t="shared" ca="1" si="11"/>
        <v/>
      </c>
      <c r="AA35" s="124" t="str">
        <f t="shared" ca="1" si="11"/>
        <v/>
      </c>
      <c r="AB35" s="124" t="str">
        <f t="shared" ca="1" si="11"/>
        <v/>
      </c>
      <c r="AC35" s="124" t="str">
        <f t="shared" ca="1" si="11"/>
        <v/>
      </c>
      <c r="AD35" s="124" t="str">
        <f t="shared" ca="1" si="11"/>
        <v/>
      </c>
      <c r="AE35" s="124" t="str">
        <f t="shared" ca="1" si="11"/>
        <v/>
      </c>
      <c r="AF35" s="124" t="str">
        <f t="shared" ca="1" si="11"/>
        <v/>
      </c>
      <c r="AG35" s="124" t="str">
        <f t="shared" ca="1" si="11"/>
        <v/>
      </c>
      <c r="AH35" s="124" t="str">
        <f t="shared" ca="1" si="11"/>
        <v/>
      </c>
      <c r="AI35" s="124" t="str">
        <f t="shared" ca="1" si="11"/>
        <v/>
      </c>
      <c r="AJ35" s="124" t="str">
        <f t="shared" ca="1" si="11"/>
        <v/>
      </c>
      <c r="AK35" s="124" t="str">
        <f t="shared" ca="1" si="11"/>
        <v/>
      </c>
      <c r="AL35" s="124" t="str">
        <f t="shared" ca="1" si="11"/>
        <v/>
      </c>
      <c r="AM35" s="124" t="str">
        <f t="shared" ca="1" si="11"/>
        <v/>
      </c>
      <c r="AN35" s="124" t="str">
        <f t="shared" ca="1" si="9"/>
        <v/>
      </c>
      <c r="AO35" s="124" t="str">
        <f t="shared" ca="1" si="9"/>
        <v/>
      </c>
      <c r="AP35" s="124" t="str">
        <f t="shared" ca="1" si="9"/>
        <v/>
      </c>
      <c r="AQ35" s="124" t="str">
        <f t="shared" ca="1" si="9"/>
        <v/>
      </c>
      <c r="AR35" s="124" t="str">
        <f t="shared" ca="1" si="9"/>
        <v/>
      </c>
      <c r="AS35" s="124" t="str">
        <f t="shared" ca="1" si="9"/>
        <v/>
      </c>
      <c r="AT35" s="124" t="str">
        <f t="shared" ca="1" si="9"/>
        <v/>
      </c>
      <c r="AU35" s="124" t="str">
        <f t="shared" ca="1" si="9"/>
        <v/>
      </c>
      <c r="AV35" s="124" t="str">
        <f t="shared" ca="1" si="9"/>
        <v/>
      </c>
      <c r="AW35" s="124" t="str">
        <f t="shared" ca="1" si="9"/>
        <v/>
      </c>
      <c r="AX35" s="124" t="str">
        <f t="shared" ca="1" si="9"/>
        <v/>
      </c>
      <c r="AY35" s="124" t="str">
        <f t="shared" ca="1" si="9"/>
        <v/>
      </c>
      <c r="AZ35" s="124" t="str">
        <f t="shared" ca="1" si="9"/>
        <v/>
      </c>
      <c r="BA35" s="124" t="str">
        <f t="shared" ca="1" si="9"/>
        <v/>
      </c>
      <c r="BB35" s="124" t="str">
        <f t="shared" ca="1" si="9"/>
        <v/>
      </c>
      <c r="BC35" s="124" t="str">
        <f t="shared" ca="1" si="9"/>
        <v/>
      </c>
      <c r="BD35" s="124" t="str">
        <f t="shared" ca="1" si="10"/>
        <v/>
      </c>
      <c r="BE35" s="124" t="str">
        <f t="shared" ca="1" si="10"/>
        <v/>
      </c>
      <c r="BF35" s="124" t="str">
        <f t="shared" ca="1" si="10"/>
        <v/>
      </c>
      <c r="BG35" s="124" t="str">
        <f t="shared" ca="1" si="10"/>
        <v/>
      </c>
      <c r="BH35" s="124" t="str">
        <f t="shared" ca="1" si="10"/>
        <v/>
      </c>
      <c r="BI35" s="124" t="str">
        <f t="shared" ca="1" si="10"/>
        <v/>
      </c>
      <c r="BJ35" s="124" t="str">
        <f t="shared" ca="1" si="10"/>
        <v/>
      </c>
      <c r="BK35" s="124" t="str">
        <f t="shared" ca="1" si="10"/>
        <v/>
      </c>
      <c r="BL35" s="124" t="str">
        <f t="shared" ca="1" si="10"/>
        <v/>
      </c>
      <c r="BM35" s="64"/>
    </row>
    <row r="36" spans="1:65" s="1" customFormat="1" ht="40" customHeight="1" x14ac:dyDescent="0.2">
      <c r="A36" s="10"/>
      <c r="B36" s="113"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2" priority="4">
      <formula>I$7&lt;=EOMONTH($I$7,0)</formula>
    </cfRule>
  </conditionalFormatting>
  <conditionalFormatting sqref="I6:BL6">
    <cfRule type="expression" dxfId="21" priority="2">
      <formula>AND(I$7&lt;=EOMONTH($I$7,1),I$7&gt;EOMONTH($I$7,0))</formula>
    </cfRule>
  </conditionalFormatting>
  <conditionalFormatting sqref="I7:BL36">
    <cfRule type="expression" dxfId="20" priority="1">
      <formula>AND(TODAY()&gt;=I$7,TODAY()&lt;J$7)</formula>
    </cfRule>
  </conditionalFormatting>
  <conditionalFormatting sqref="I10:BL35">
    <cfRule type="expression" dxfId="19" priority="9" stopIfTrue="1">
      <formula>AND($C10="On Track",I$7&gt;=$F10,I$7&lt;=$F10+$G10-1)</formula>
    </cfRule>
    <cfRule type="expression" dxfId="18" priority="7" stopIfTrue="1">
      <formula>AND($C10="Low Risk",I$7&gt;=$F10,I$7&lt;=$F10+$G10-1)</formula>
    </cfRule>
    <cfRule type="expression" dxfId="17" priority="8" stopIfTrue="1">
      <formula>AND($C10="High Risk",I$7&gt;=$F10,I$7&lt;=$F10+$G10-1)</formula>
    </cfRule>
    <cfRule type="expression" dxfId="16" priority="11" stopIfTrue="1">
      <formula>AND(LEN($C10)=0,I$7&gt;=$F10,I$7&lt;=$F10+$G10-1)</formula>
    </cfRule>
    <cfRule type="expression" dxfId="15" priority="10" stopIfTrue="1">
      <formula>AND($C10="Med Risk",I$7&gt;=$F10,I$7&lt;=$F10+$G10-1)</formula>
    </cfRule>
  </conditionalFormatting>
  <conditionalFormatting sqref="I36:BL36">
    <cfRule type="expression" dxfId="14" priority="13" stopIfTrue="1">
      <formula>AND(#REF!="Low Risk",I$7&gt;=#REF!,I$7&lt;=#REF!+#REF!-1)</formula>
    </cfRule>
    <cfRule type="expression" dxfId="13" priority="14" stopIfTrue="1">
      <formula>AND(#REF!="High Risk",I$7&gt;=#REF!,I$7&lt;=#REF!+#REF!-1)</formula>
    </cfRule>
    <cfRule type="expression" dxfId="12" priority="15" stopIfTrue="1">
      <formula>AND(#REF!="On Track",I$7&gt;=#REF!,I$7&lt;=#REF!+#REF!-1)</formula>
    </cfRule>
    <cfRule type="expression" dxfId="11" priority="16" stopIfTrue="1">
      <formula>AND(#REF!="Med Risk",I$7&gt;=#REF!,I$7&lt;=#REF!+#REF!-1)</formula>
    </cfRule>
    <cfRule type="expression" dxfId="10" priority="17" stopIfTrue="1">
      <formula>AND(LEN(#REF!)=0,I$7&gt;=#REF!,I$7&lt;=#REF!+#REF!-1)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AE21"/>
  <sheetViews>
    <sheetView showGridLines="0" tabSelected="1" showRuler="0" zoomScale="150" zoomScaleNormal="150" zoomScalePageLayoutView="70" workbookViewId="0">
      <selection activeCell="F8" sqref="F8"/>
    </sheetView>
  </sheetViews>
  <sheetFormatPr baseColWidth="10" defaultColWidth="8.83203125" defaultRowHeight="30" customHeight="1" x14ac:dyDescent="0.2"/>
  <cols>
    <col min="1" max="1" width="4.83203125" style="9" customWidth="1"/>
    <col min="2" max="2" width="30.83203125" customWidth="1"/>
    <col min="3" max="3" width="15.83203125" customWidth="1"/>
    <col min="4" max="4" width="10.5" style="2" customWidth="1"/>
    <col min="5" max="5" width="10.5" customWidth="1"/>
    <col min="6" max="6" width="2.6640625" customWidth="1"/>
    <col min="7" max="31" width="3.5" customWidth="1"/>
  </cols>
  <sheetData>
    <row r="1" spans="1:31" ht="25" customHeight="1" x14ac:dyDescent="0.2"/>
    <row r="2" spans="1:31" ht="68" customHeight="1" x14ac:dyDescent="0.2">
      <c r="A2" s="10"/>
      <c r="B2" s="166" t="s">
        <v>70</v>
      </c>
      <c r="C2" s="166"/>
      <c r="D2" s="166"/>
      <c r="E2" s="166"/>
      <c r="F2" s="166"/>
      <c r="G2" s="166"/>
      <c r="H2" s="166"/>
      <c r="I2" s="166"/>
      <c r="J2" s="166"/>
      <c r="K2" s="166"/>
      <c r="L2" s="166"/>
      <c r="M2" s="166"/>
      <c r="N2" s="166"/>
      <c r="O2" s="166"/>
      <c r="P2" s="166"/>
      <c r="Q2" s="166"/>
      <c r="R2" s="166"/>
      <c r="S2" s="166"/>
      <c r="T2" s="166"/>
      <c r="U2" s="166"/>
      <c r="V2" s="166"/>
      <c r="W2" s="166"/>
      <c r="X2" s="166"/>
      <c r="Y2" s="166"/>
      <c r="Z2" s="166"/>
      <c r="AA2" s="166"/>
      <c r="AB2" s="166"/>
      <c r="AC2" s="166"/>
      <c r="AD2" s="166"/>
      <c r="AE2" s="166"/>
    </row>
    <row r="3" spans="1:31" ht="20" customHeight="1" x14ac:dyDescent="0.2">
      <c r="A3" s="10"/>
      <c r="B3" s="66"/>
      <c r="C3" s="68"/>
      <c r="D3" s="69"/>
      <c r="E3" s="68"/>
      <c r="F3" s="68"/>
      <c r="G3" s="81"/>
      <c r="H3" s="1"/>
      <c r="I3" s="1"/>
      <c r="J3" s="1"/>
    </row>
    <row r="4" spans="1:31" ht="30" customHeight="1" x14ac:dyDescent="0.2">
      <c r="A4" s="10"/>
      <c r="B4" s="126" t="s">
        <v>63</v>
      </c>
      <c r="C4" s="73"/>
      <c r="D4" s="74"/>
      <c r="E4" s="75" t="s">
        <v>64</v>
      </c>
      <c r="F4" s="73"/>
      <c r="G4" s="153" t="s">
        <v>61</v>
      </c>
      <c r="H4" s="153"/>
      <c r="I4" s="153"/>
      <c r="J4" s="153"/>
      <c r="L4" s="170" t="s">
        <v>62</v>
      </c>
      <c r="M4" s="170"/>
      <c r="N4" s="170"/>
      <c r="O4" s="170"/>
      <c r="Q4" s="171" t="s">
        <v>88</v>
      </c>
      <c r="R4" s="171"/>
      <c r="S4" s="171"/>
      <c r="T4" s="171"/>
      <c r="U4" s="125"/>
      <c r="V4" s="168" t="s">
        <v>89</v>
      </c>
      <c r="W4" s="168"/>
      <c r="X4" s="168"/>
      <c r="Y4" s="168"/>
      <c r="Z4" s="125"/>
      <c r="AA4" s="169"/>
      <c r="AB4" s="169"/>
      <c r="AC4" s="169"/>
      <c r="AD4" s="169"/>
    </row>
    <row r="5" spans="1:31" ht="30" customHeight="1" x14ac:dyDescent="0.2">
      <c r="A5" s="10"/>
      <c r="B5" s="126" t="s">
        <v>78</v>
      </c>
      <c r="C5" s="73"/>
      <c r="D5" s="74"/>
      <c r="E5" s="73"/>
      <c r="F5" s="73"/>
    </row>
    <row r="6" spans="1:31" ht="30" customHeight="1" x14ac:dyDescent="0.2">
      <c r="A6" s="10"/>
      <c r="B6" s="126" t="s">
        <v>77</v>
      </c>
      <c r="C6" s="73"/>
      <c r="D6" s="74"/>
      <c r="E6" s="73"/>
      <c r="F6" s="73"/>
      <c r="G6" s="167" t="s">
        <v>65</v>
      </c>
      <c r="H6" s="167"/>
      <c r="I6" s="167"/>
      <c r="J6" s="167"/>
      <c r="K6" s="167"/>
      <c r="L6" s="167" t="s">
        <v>66</v>
      </c>
      <c r="M6" s="167"/>
      <c r="N6" s="167"/>
      <c r="O6" s="167"/>
      <c r="P6" s="167"/>
      <c r="Q6" s="167" t="s">
        <v>67</v>
      </c>
      <c r="R6" s="167"/>
      <c r="S6" s="167"/>
      <c r="T6" s="167"/>
      <c r="U6" s="167"/>
      <c r="V6" s="167" t="s">
        <v>68</v>
      </c>
      <c r="W6" s="167"/>
      <c r="X6" s="167"/>
      <c r="Y6" s="167"/>
      <c r="Z6" s="167"/>
      <c r="AA6" s="167" t="s">
        <v>69</v>
      </c>
      <c r="AB6" s="167"/>
      <c r="AC6" s="167"/>
      <c r="AD6" s="167"/>
      <c r="AE6" s="167"/>
    </row>
    <row r="7" spans="1:31" ht="20" customHeight="1" x14ac:dyDescent="0.2">
      <c r="A7" s="10"/>
      <c r="B7" s="126"/>
      <c r="C7" s="73"/>
      <c r="D7" s="73"/>
      <c r="E7" s="73"/>
      <c r="F7" s="80"/>
      <c r="G7" s="160" t="s">
        <v>76</v>
      </c>
      <c r="H7" s="161"/>
      <c r="I7" s="161"/>
      <c r="J7" s="161"/>
      <c r="K7" s="162"/>
      <c r="L7" s="163" t="s">
        <v>76</v>
      </c>
      <c r="M7" s="161"/>
      <c r="N7" s="161"/>
      <c r="O7" s="161"/>
      <c r="P7" s="162"/>
      <c r="Q7" s="163" t="s">
        <v>76</v>
      </c>
      <c r="R7" s="161"/>
      <c r="S7" s="161"/>
      <c r="T7" s="161"/>
      <c r="U7" s="162"/>
      <c r="V7" s="163" t="s">
        <v>76</v>
      </c>
      <c r="W7" s="161"/>
      <c r="X7" s="161"/>
      <c r="Y7" s="161"/>
      <c r="Z7" s="162"/>
      <c r="AA7" s="164" t="s">
        <v>76</v>
      </c>
      <c r="AB7" s="164"/>
      <c r="AC7" s="164"/>
      <c r="AD7" s="164"/>
      <c r="AE7" s="165"/>
    </row>
    <row r="8" spans="1:31" ht="40" customHeight="1" x14ac:dyDescent="0.2">
      <c r="A8" s="10"/>
      <c r="B8" s="118" t="s">
        <v>18</v>
      </c>
      <c r="C8" s="119" t="s">
        <v>73</v>
      </c>
      <c r="D8" s="119" t="s">
        <v>74</v>
      </c>
      <c r="E8" s="119" t="s">
        <v>75</v>
      </c>
      <c r="F8" s="85"/>
      <c r="G8" s="102">
        <v>1</v>
      </c>
      <c r="H8" s="102">
        <v>2</v>
      </c>
      <c r="I8" s="102">
        <v>3</v>
      </c>
      <c r="J8" s="102">
        <v>4</v>
      </c>
      <c r="K8" s="133">
        <v>5</v>
      </c>
      <c r="L8" s="137">
        <v>1</v>
      </c>
      <c r="M8" s="102">
        <v>2</v>
      </c>
      <c r="N8" s="102">
        <v>3</v>
      </c>
      <c r="O8" s="102">
        <v>4</v>
      </c>
      <c r="P8" s="133">
        <v>5</v>
      </c>
      <c r="Q8" s="137">
        <v>1</v>
      </c>
      <c r="R8" s="102">
        <v>2</v>
      </c>
      <c r="S8" s="102">
        <v>3</v>
      </c>
      <c r="T8" s="102">
        <v>4</v>
      </c>
      <c r="U8" s="133">
        <v>5</v>
      </c>
      <c r="V8" s="137">
        <v>1</v>
      </c>
      <c r="W8" s="102">
        <v>2</v>
      </c>
      <c r="X8" s="102">
        <v>3</v>
      </c>
      <c r="Y8" s="102">
        <v>4</v>
      </c>
      <c r="Z8" s="133">
        <v>5</v>
      </c>
      <c r="AA8" s="130">
        <v>1</v>
      </c>
      <c r="AB8" s="102">
        <v>2</v>
      </c>
      <c r="AC8" s="102">
        <v>3</v>
      </c>
      <c r="AD8" s="102">
        <v>4</v>
      </c>
      <c r="AE8" s="102">
        <v>5</v>
      </c>
    </row>
    <row r="9" spans="1:31" ht="30" hidden="1" customHeight="1" x14ac:dyDescent="0.2">
      <c r="B9" s="16"/>
      <c r="C9" s="13"/>
      <c r="D9" s="14"/>
      <c r="E9" s="15"/>
      <c r="G9" s="35"/>
      <c r="H9" s="35"/>
      <c r="I9" s="35"/>
      <c r="J9" s="35"/>
      <c r="K9" s="134"/>
      <c r="L9" s="138"/>
      <c r="M9" s="35"/>
      <c r="N9" s="35"/>
      <c r="O9" s="35"/>
      <c r="P9" s="134"/>
      <c r="Q9" s="138"/>
      <c r="R9" s="35"/>
      <c r="S9" s="35"/>
      <c r="T9" s="35"/>
      <c r="U9" s="134"/>
      <c r="V9" s="138"/>
      <c r="W9" s="35"/>
      <c r="X9" s="35"/>
      <c r="Y9" s="35"/>
      <c r="Z9" s="134"/>
      <c r="AA9" s="131"/>
      <c r="AB9" s="35"/>
      <c r="AC9" s="35"/>
      <c r="AD9" s="35"/>
      <c r="AE9" s="35"/>
    </row>
    <row r="10" spans="1:31" s="1" customFormat="1" ht="23" customHeight="1" x14ac:dyDescent="0.2">
      <c r="A10" s="10"/>
      <c r="B10" s="112" t="s">
        <v>72</v>
      </c>
      <c r="C10" s="58"/>
      <c r="D10" s="59"/>
      <c r="E10" s="60"/>
      <c r="F10" s="57"/>
      <c r="G10" s="26"/>
      <c r="H10" s="26"/>
      <c r="I10" s="26"/>
      <c r="J10" s="26"/>
      <c r="K10" s="135"/>
      <c r="L10" s="139"/>
      <c r="M10" s="26"/>
      <c r="N10" s="26"/>
      <c r="O10" s="26"/>
      <c r="P10" s="135"/>
      <c r="Q10" s="139"/>
      <c r="R10" s="26"/>
      <c r="S10" s="26"/>
      <c r="T10" s="26"/>
      <c r="U10" s="135"/>
      <c r="V10" s="139"/>
      <c r="W10" s="26"/>
      <c r="X10" s="26"/>
      <c r="Y10" s="26"/>
      <c r="Z10" s="135"/>
      <c r="AA10" s="132"/>
      <c r="AB10" s="26"/>
      <c r="AC10" s="26"/>
      <c r="AD10" s="26"/>
      <c r="AE10" s="26"/>
    </row>
    <row r="11" spans="1:31" s="1" customFormat="1" ht="40" customHeight="1" x14ac:dyDescent="0.2">
      <c r="A11" s="10"/>
      <c r="B11" s="61" t="s">
        <v>79</v>
      </c>
      <c r="C11" s="58">
        <v>0.5</v>
      </c>
      <c r="D11" s="59">
        <v>45514</v>
      </c>
      <c r="E11" s="60">
        <v>15</v>
      </c>
      <c r="F11" s="57"/>
      <c r="G11" s="26"/>
      <c r="H11" s="128"/>
      <c r="I11" s="128"/>
      <c r="J11" s="128"/>
      <c r="K11" s="135"/>
      <c r="L11" s="139"/>
      <c r="M11" s="26"/>
      <c r="N11" s="26"/>
      <c r="O11" s="26"/>
      <c r="P11" s="135"/>
      <c r="Q11" s="139"/>
      <c r="R11" s="26"/>
      <c r="S11" s="26"/>
      <c r="T11" s="26"/>
      <c r="U11" s="135"/>
      <c r="V11" s="139"/>
      <c r="W11" s="26"/>
      <c r="X11" s="26"/>
      <c r="Y11" s="26"/>
      <c r="Z11" s="135"/>
      <c r="AA11" s="132"/>
      <c r="AB11" s="26"/>
      <c r="AC11" s="26"/>
      <c r="AD11" s="26"/>
      <c r="AE11" s="26"/>
    </row>
    <row r="12" spans="1:31" s="1" customFormat="1" ht="40" customHeight="1" x14ac:dyDescent="0.2">
      <c r="A12" s="10"/>
      <c r="B12" s="61" t="s">
        <v>80</v>
      </c>
      <c r="C12" s="58">
        <v>0.4</v>
      </c>
      <c r="D12" s="59">
        <v>45514</v>
      </c>
      <c r="E12" s="60">
        <v>28</v>
      </c>
      <c r="F12" s="57"/>
      <c r="G12" s="26"/>
      <c r="H12" s="26"/>
      <c r="I12" s="128"/>
      <c r="J12" s="128"/>
      <c r="K12" s="136"/>
      <c r="L12" s="140"/>
      <c r="M12" s="26"/>
      <c r="N12" s="26"/>
      <c r="O12" s="26"/>
      <c r="P12" s="135"/>
      <c r="Q12" s="139"/>
      <c r="R12" s="26"/>
      <c r="S12" s="26"/>
      <c r="T12" s="26"/>
      <c r="U12" s="135"/>
      <c r="V12" s="139"/>
      <c r="W12" s="26"/>
      <c r="X12" s="26"/>
      <c r="Y12" s="26"/>
      <c r="Z12" s="135"/>
      <c r="AA12" s="132"/>
      <c r="AB12" s="26"/>
      <c r="AC12" s="26"/>
      <c r="AD12" s="26"/>
      <c r="AE12" s="26"/>
    </row>
    <row r="13" spans="1:31" s="1" customFormat="1" ht="40" customHeight="1" x14ac:dyDescent="0.2">
      <c r="A13" s="9"/>
      <c r="B13" s="61" t="s">
        <v>81</v>
      </c>
      <c r="C13" s="58">
        <v>0.05</v>
      </c>
      <c r="D13" s="59">
        <v>45524</v>
      </c>
      <c r="E13" s="60">
        <v>10</v>
      </c>
      <c r="F13" s="57"/>
      <c r="G13" s="26"/>
      <c r="H13" s="26"/>
      <c r="I13" s="26"/>
      <c r="J13" s="129"/>
      <c r="K13" s="135"/>
      <c r="L13" s="142"/>
      <c r="M13" s="26"/>
      <c r="N13" s="129"/>
      <c r="O13" s="26"/>
      <c r="P13" s="141"/>
      <c r="Q13" s="139"/>
      <c r="R13" s="129"/>
      <c r="S13" s="26"/>
      <c r="T13" s="129"/>
      <c r="U13" s="135"/>
      <c r="V13" s="142"/>
      <c r="W13" s="26"/>
      <c r="X13" s="129"/>
      <c r="Y13" s="26"/>
      <c r="Z13" s="141"/>
      <c r="AA13" s="132"/>
      <c r="AB13" s="26"/>
      <c r="AC13" s="26"/>
      <c r="AD13" s="26"/>
      <c r="AE13" s="26"/>
    </row>
    <row r="14" spans="1:31" s="1" customFormat="1" ht="23" customHeight="1" x14ac:dyDescent="0.2">
      <c r="A14" s="10"/>
      <c r="B14" s="112" t="s">
        <v>71</v>
      </c>
      <c r="C14" s="58"/>
      <c r="D14" s="59"/>
      <c r="E14" s="60"/>
      <c r="F14" s="57"/>
      <c r="G14" s="26"/>
      <c r="H14" s="26"/>
      <c r="I14" s="26"/>
      <c r="J14" s="26"/>
      <c r="K14" s="135"/>
      <c r="L14" s="139"/>
      <c r="M14" s="26"/>
      <c r="N14" s="26"/>
      <c r="O14" s="26"/>
      <c r="P14" s="135"/>
      <c r="Q14" s="139"/>
      <c r="R14" s="26"/>
      <c r="S14" s="26"/>
      <c r="T14" s="26"/>
      <c r="U14" s="135"/>
      <c r="V14" s="139"/>
      <c r="W14" s="26"/>
      <c r="X14" s="26"/>
      <c r="Y14" s="26"/>
      <c r="Z14" s="135"/>
      <c r="AA14" s="132"/>
      <c r="AB14" s="26"/>
      <c r="AC14" s="26"/>
      <c r="AD14" s="26"/>
      <c r="AE14" s="26"/>
    </row>
    <row r="15" spans="1:31" s="1" customFormat="1" ht="40" customHeight="1" x14ac:dyDescent="0.2">
      <c r="A15" s="10"/>
      <c r="B15" s="61" t="s">
        <v>78</v>
      </c>
      <c r="C15" s="58">
        <v>1</v>
      </c>
      <c r="D15" s="59">
        <v>45519</v>
      </c>
      <c r="E15" s="60">
        <v>2</v>
      </c>
      <c r="F15" s="57"/>
      <c r="G15" s="26"/>
      <c r="H15" s="26"/>
      <c r="I15" s="127"/>
      <c r="J15" s="26"/>
      <c r="K15" s="135"/>
      <c r="L15" s="139"/>
      <c r="M15" s="26"/>
      <c r="N15" s="26"/>
      <c r="O15" s="26"/>
      <c r="P15" s="135"/>
      <c r="Q15" s="139"/>
      <c r="R15" s="26"/>
      <c r="S15" s="26"/>
      <c r="T15" s="26"/>
      <c r="U15" s="135"/>
      <c r="V15" s="139"/>
      <c r="W15" s="26"/>
      <c r="X15" s="26"/>
      <c r="Y15" s="26"/>
      <c r="Z15" s="135"/>
      <c r="AA15" s="132"/>
      <c r="AB15" s="26"/>
      <c r="AC15" s="26"/>
      <c r="AD15" s="26"/>
      <c r="AE15" s="26"/>
    </row>
    <row r="16" spans="1:31" s="1" customFormat="1" ht="40" customHeight="1" x14ac:dyDescent="0.2">
      <c r="A16" s="9"/>
      <c r="B16" s="61" t="s">
        <v>82</v>
      </c>
      <c r="C16" s="58">
        <v>0.5</v>
      </c>
      <c r="D16" s="59">
        <v>45519</v>
      </c>
      <c r="E16" s="60">
        <v>28</v>
      </c>
      <c r="F16" s="57"/>
      <c r="G16" s="26"/>
      <c r="H16" s="26"/>
      <c r="I16" s="128"/>
      <c r="J16" s="128"/>
      <c r="K16" s="136"/>
      <c r="L16" s="140"/>
      <c r="M16" s="26"/>
      <c r="N16" s="26"/>
      <c r="O16" s="26"/>
      <c r="P16" s="135"/>
      <c r="Q16" s="139"/>
      <c r="R16" s="26"/>
      <c r="S16" s="26"/>
      <c r="T16" s="26"/>
      <c r="U16" s="135"/>
      <c r="V16" s="139"/>
      <c r="W16" s="26"/>
      <c r="X16" s="26"/>
      <c r="Y16" s="26"/>
      <c r="Z16" s="135"/>
      <c r="AA16" s="132"/>
      <c r="AB16" s="26"/>
      <c r="AC16" s="26"/>
      <c r="AD16" s="26"/>
      <c r="AE16" s="26"/>
    </row>
    <row r="17" spans="1:31" s="1" customFormat="1" ht="40" customHeight="1" x14ac:dyDescent="0.2">
      <c r="A17" s="9"/>
      <c r="B17" s="61" t="s">
        <v>83</v>
      </c>
      <c r="C17" s="58">
        <v>0</v>
      </c>
      <c r="D17" s="59">
        <v>45545</v>
      </c>
      <c r="E17" s="60">
        <v>42</v>
      </c>
      <c r="F17" s="57"/>
      <c r="G17" s="26"/>
      <c r="H17" s="26"/>
      <c r="I17" s="26"/>
      <c r="J17" s="26"/>
      <c r="K17" s="135"/>
      <c r="L17" s="139"/>
      <c r="M17" s="129"/>
      <c r="N17" s="129"/>
      <c r="O17" s="129"/>
      <c r="P17" s="141"/>
      <c r="Q17" s="142"/>
      <c r="R17" s="129"/>
      <c r="S17" s="26"/>
      <c r="T17" s="26"/>
      <c r="U17" s="135"/>
      <c r="V17" s="139"/>
      <c r="W17" s="26"/>
      <c r="X17" s="26"/>
      <c r="Y17" s="26"/>
      <c r="Z17" s="135"/>
      <c r="AA17" s="132"/>
      <c r="AB17" s="26"/>
      <c r="AC17" s="26"/>
      <c r="AD17" s="26"/>
      <c r="AE17" s="26"/>
    </row>
    <row r="18" spans="1:31" s="1" customFormat="1" ht="40" customHeight="1" x14ac:dyDescent="0.2">
      <c r="A18" s="9"/>
      <c r="B18" s="61" t="s">
        <v>84</v>
      </c>
      <c r="C18" s="58">
        <v>0</v>
      </c>
      <c r="D18" s="59">
        <v>45572</v>
      </c>
      <c r="E18" s="60">
        <v>7</v>
      </c>
      <c r="F18" s="57"/>
      <c r="G18" s="26"/>
      <c r="H18" s="26"/>
      <c r="I18" s="26"/>
      <c r="J18" s="26"/>
      <c r="K18" s="135"/>
      <c r="L18" s="139"/>
      <c r="M18" s="26"/>
      <c r="N18" s="26"/>
      <c r="O18" s="26"/>
      <c r="P18" s="135"/>
      <c r="Q18" s="139"/>
      <c r="R18" s="143"/>
      <c r="S18" s="143"/>
      <c r="T18" s="26"/>
      <c r="U18" s="135"/>
      <c r="V18" s="139"/>
      <c r="W18" s="26"/>
      <c r="X18" s="26"/>
      <c r="Y18" s="26"/>
      <c r="Z18" s="135"/>
      <c r="AA18" s="132"/>
      <c r="AB18" s="26"/>
      <c r="AC18" s="26"/>
      <c r="AD18" s="26"/>
      <c r="AE18" s="26"/>
    </row>
    <row r="19" spans="1:31" s="1" customFormat="1" ht="40" customHeight="1" x14ac:dyDescent="0.2">
      <c r="A19" s="9"/>
      <c r="B19" s="61" t="s">
        <v>85</v>
      </c>
      <c r="C19" s="58">
        <v>0</v>
      </c>
      <c r="D19" s="59">
        <v>45579</v>
      </c>
      <c r="E19" s="60">
        <v>21</v>
      </c>
      <c r="F19" s="57"/>
      <c r="G19" s="26"/>
      <c r="H19" s="26"/>
      <c r="I19" s="26"/>
      <c r="J19" s="26"/>
      <c r="K19" s="135"/>
      <c r="L19" s="139"/>
      <c r="M19" s="26"/>
      <c r="N19" s="26"/>
      <c r="O19" s="26"/>
      <c r="P19" s="135"/>
      <c r="Q19" s="139"/>
      <c r="R19" s="26"/>
      <c r="S19" s="129"/>
      <c r="T19" s="129"/>
      <c r="U19" s="141"/>
      <c r="V19" s="139"/>
      <c r="W19" s="26"/>
      <c r="X19" s="26"/>
      <c r="Y19" s="26"/>
      <c r="Z19" s="135"/>
      <c r="AA19" s="132"/>
      <c r="AB19" s="26"/>
      <c r="AC19" s="26"/>
      <c r="AD19" s="26"/>
      <c r="AE19" s="26"/>
    </row>
    <row r="20" spans="1:31" s="1" customFormat="1" ht="40" customHeight="1" x14ac:dyDescent="0.2">
      <c r="A20" s="9"/>
      <c r="B20" s="61" t="s">
        <v>86</v>
      </c>
      <c r="C20" s="58">
        <v>0</v>
      </c>
      <c r="D20" s="59">
        <v>45600</v>
      </c>
      <c r="E20" s="60">
        <v>28</v>
      </c>
      <c r="F20" s="57"/>
      <c r="G20" s="26"/>
      <c r="H20" s="26"/>
      <c r="I20" s="26"/>
      <c r="J20" s="26"/>
      <c r="K20" s="135"/>
      <c r="L20" s="139"/>
      <c r="M20" s="26"/>
      <c r="N20" s="26"/>
      <c r="O20" s="26"/>
      <c r="P20" s="135"/>
      <c r="Q20" s="139"/>
      <c r="R20" s="26"/>
      <c r="S20" s="26"/>
      <c r="T20" s="26"/>
      <c r="U20" s="135"/>
      <c r="V20" s="142"/>
      <c r="W20" s="129"/>
      <c r="X20" s="129"/>
      <c r="Y20" s="129"/>
      <c r="Z20" s="135"/>
      <c r="AA20" s="132"/>
      <c r="AB20" s="26"/>
      <c r="AC20" s="26"/>
      <c r="AD20" s="26"/>
      <c r="AE20" s="26"/>
    </row>
    <row r="21" spans="1:31" s="1" customFormat="1" ht="40" customHeight="1" x14ac:dyDescent="0.2">
      <c r="A21" s="9"/>
      <c r="B21" s="61" t="s">
        <v>87</v>
      </c>
      <c r="C21" s="58">
        <v>0</v>
      </c>
      <c r="D21" s="59">
        <v>45621</v>
      </c>
      <c r="E21" s="60">
        <v>7</v>
      </c>
      <c r="F21" s="57"/>
      <c r="G21" s="26"/>
      <c r="H21" s="26"/>
      <c r="I21" s="26"/>
      <c r="J21" s="26"/>
      <c r="K21" s="135"/>
      <c r="L21" s="139"/>
      <c r="M21" s="26"/>
      <c r="N21" s="26"/>
      <c r="O21" s="26"/>
      <c r="P21" s="135"/>
      <c r="Q21" s="139"/>
      <c r="R21" s="26"/>
      <c r="S21" s="26"/>
      <c r="T21" s="26"/>
      <c r="U21" s="135"/>
      <c r="V21" s="139"/>
      <c r="W21" s="26"/>
      <c r="X21" s="26"/>
      <c r="Y21" s="26"/>
      <c r="Z21" s="144"/>
      <c r="AA21" s="145"/>
      <c r="AB21" s="26"/>
      <c r="AC21" s="26"/>
      <c r="AD21" s="26"/>
      <c r="AE21" s="26"/>
    </row>
  </sheetData>
  <mergeCells count="16">
    <mergeCell ref="B2:AE2"/>
    <mergeCell ref="G6:K6"/>
    <mergeCell ref="L6:P6"/>
    <mergeCell ref="Q6:U6"/>
    <mergeCell ref="V6:Z6"/>
    <mergeCell ref="AA6:AE6"/>
    <mergeCell ref="V4:Y4"/>
    <mergeCell ref="AA4:AD4"/>
    <mergeCell ref="G4:J4"/>
    <mergeCell ref="L4:O4"/>
    <mergeCell ref="Q4:T4"/>
    <mergeCell ref="G7:K7"/>
    <mergeCell ref="L7:P7"/>
    <mergeCell ref="Q7:U7"/>
    <mergeCell ref="V7:Z7"/>
    <mergeCell ref="AA7:AE7"/>
  </mergeCells>
  <phoneticPr fontId="36" type="noConversion"/>
  <conditionalFormatting sqref="C8:C21">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G6 L6 Q6 V6 AA6">
    <cfRule type="expression" dxfId="8" priority="33">
      <formula>#REF!&lt;=EOMONTH(#REF!,0)</formula>
    </cfRule>
    <cfRule type="expression" dxfId="7" priority="32">
      <formula>AND(#REF!&lt;=EOMONTH(#REF!,1),#REF!&gt;EOMONTH(#REF!,0))</formula>
    </cfRule>
  </conditionalFormatting>
  <conditionalFormatting sqref="G8:AD21">
    <cfRule type="expression" dxfId="6" priority="1">
      <formula>AND(TODAY()&gt;=#REF!,TODAY()&lt;#REF!)</formula>
    </cfRule>
  </conditionalFormatting>
  <conditionalFormatting sqref="G9:AE21">
    <cfRule type="expression" dxfId="5" priority="73" stopIfTrue="1">
      <formula>AND(#REF!="Low Risk",#REF!&gt;=$D9,#REF!&lt;=$D9+$E9-1)</formula>
    </cfRule>
    <cfRule type="expression" dxfId="4" priority="74" stopIfTrue="1">
      <formula>AND(#REF!="High Risk",#REF!&gt;=$D9,#REF!&lt;=$D9+$E9-1)</formula>
    </cfRule>
    <cfRule type="expression" dxfId="3" priority="75" stopIfTrue="1">
      <formula>AND(#REF!="On Track",#REF!&gt;=$D9,#REF!&lt;=$D9+$E9-1)</formula>
    </cfRule>
    <cfRule type="expression" dxfId="2" priority="76" stopIfTrue="1">
      <formula>AND(#REF!="Med Risk",#REF!&gt;=$D9,#REF!&lt;=$D9+$E9-1)</formula>
    </cfRule>
    <cfRule type="expression" dxfId="1" priority="77" stopIfTrue="1">
      <formula>AND(LEN(#REF!)=0,#REF!&gt;=$D9,#REF!&lt;=$D9+$E9-1)</formula>
    </cfRule>
  </conditionalFormatting>
  <conditionalFormatting sqref="AE8:AE21">
    <cfRule type="expression" dxfId="0" priority="19">
      <formula>AND(TODAY()&gt;=#REF!,TODAY()&lt;#REF!)</formula>
    </cfRule>
  </conditionalFormatting>
  <dataValidations count="7">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0"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8"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7" xr:uid="{74A0C51E-7215-45D6-BD24-C245B7BE27E3}"/>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C8:C21</xm:sqref>
        </x14:conditionalFormatting>
        <x14:conditionalFormatting xmlns:xm="http://schemas.microsoft.com/office/excel/2006/main">
          <x14:cfRule type="iconSet" priority="72"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G9:AE21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2.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7</vt:i4>
      </vt:variant>
    </vt:vector>
  </HeadingPairs>
  <TitlesOfParts>
    <vt:vector size="11" baseType="lpstr">
      <vt:lpstr>About</vt:lpstr>
      <vt:lpstr>Light</vt:lpstr>
      <vt:lpstr>Dark</vt:lpstr>
      <vt:lpstr>Color</vt:lpstr>
      <vt:lpstr>Dark!Project_Start</vt:lpstr>
      <vt:lpstr>Light!Project_Start</vt:lpstr>
      <vt:lpstr>Dark!Scrolling_Increment</vt:lpstr>
      <vt:lpstr>Light!Scrolling_Increment</vt:lpstr>
      <vt:lpstr>Color!Títulos_a_imprimir</vt:lpstr>
      <vt:lpstr>Dark!Títulos_a_imprimir</vt:lpstr>
      <vt:lpstr>Light!Títulos_a_imprimir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2024-08-29T18:13:41Z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