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L44" i="9"/>
  <c r="L35" i="9"/>
  <c r="L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L33" i="9"/>
  <c r="L24" i="9"/>
  <c r="L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 r="E44" i="9" l="1"/>
  <c r="E35" i="9"/>
  <c r="E26" i="9"/>
  <c r="E17" i="9"/>
  <c r="D8" i="9" l="1"/>
  <c r="J17" i="9" s="1"/>
  <c r="J15" i="9" s="1"/>
  <c r="J35" i="9" l="1"/>
  <c r="J33" i="9" s="1"/>
  <c r="J26" i="9"/>
  <c r="J24" i="9" s="1"/>
  <c r="J44" i="9"/>
  <c r="J42" i="9" s="1"/>
</calcChain>
</file>

<file path=xl/sharedStrings.xml><?xml version="1.0" encoding="utf-8"?>
<sst xmlns="http://schemas.openxmlformats.org/spreadsheetml/2006/main" count="2317" uniqueCount="977">
  <si>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</si>
  <si>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</si>
  <si>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</si>
  <si>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</si>
  <si>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</si>
  <si>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</si>
  <si>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</si>
  <si>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</si>
  <si>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</si>
  <si>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</si>
  <si>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</si>
  <si>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</si>
  <si>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</si>
  <si>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</si>
  <si>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</si>
  <si>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</si>
  <si>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</si>
  <si>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</si>
  <si>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</si>
  <si>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</si>
  <si>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</si>
  <si>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</si>
  <si>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</si>
  <si>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</si>
  <si>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</si>
  <si>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</si>
  <si>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</si>
  <si>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</si>
  <si>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</si>
  <si>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</si>
  <si>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</si>
  <si>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</si>
  <si>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</si>
  <si>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</si>
  <si>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</si>
  <si>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</si>
  <si>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</si>
  <si>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</si>
  <si>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</si>
  <si>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</si>
  <si>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</si>
  <si>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</si>
  <si>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</si>
  <si>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</si>
  <si>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</si>
  <si>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</si>
  <si>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</si>
  <si>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</si>
  <si>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</si>
  <si>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</si>
  <si>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</si>
  <si>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</si>
  <si>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</si>
  <si>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</si>
  <si>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</si>
  <si>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</si>
  <si>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</si>
  <si>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</si>
  <si>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</si>
  <si>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</si>
  <si>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</si>
  <si>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</si>
  <si>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</si>
  <si>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</si>
  <si>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</si>
  <si>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</si>
  <si>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</si>
  <si>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</si>
  <si>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</si>
  <si>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</si>
  <si>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</si>
  <si>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</si>
  <si>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</si>
  <si>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</si>
  <si>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</si>
  <si>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</si>
  <si>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</si>
  <si>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</si>
  <si>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</si>
  <si>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</si>
  <si>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</si>
  <si>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</si>
  <si>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</si>
  <si>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</si>
  <si>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</si>
  <si>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</si>
  <si>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</si>
  <si>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</si>
  <si>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</si>
  <si>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</si>
  <si>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</si>
  <si>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</si>
  <si>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</si>
  <si>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</si>
  <si>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</si>
  <si>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</si>
  <si>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</si>
  <si>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</si>
  <si>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</si>
  <si>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</si>
  <si>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</si>
  <si>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</si>
  <si>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</si>
  <si>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</si>
  <si>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</si>
  <si>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</si>
  <si>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</si>
  <si>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</si>
  <si>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</si>
  <si>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</si>
  <si>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</si>
  <si>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</si>
  <si>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</si>
  <si>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</si>
  <si>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</si>
  <si>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</si>
  <si>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</si>
  <si>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</si>
  <si>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</si>
  <si>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</si>
  <si>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</si>
  <si>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</si>
  <si>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</si>
  <si>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</si>
  <si>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</si>
  <si>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</si>
  <si>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</si>
  <si>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</si>
  <si>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</si>
  <si>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</si>
  <si>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</si>
  <si>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</si>
  <si>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</si>
  <si>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</si>
  <si>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</si>
  <si>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</si>
  <si>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</si>
  <si>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</si>
  <si>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</si>
  <si>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</si>
  <si>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</si>
  <si>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</si>
  <si>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</si>
  <si>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</si>
  <si>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</si>
  <si>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</si>
  <si>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</si>
  <si>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</si>
  <si>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</si>
  <si>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</si>
  <si>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</si>
  <si>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</si>
  <si>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</si>
  <si>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</si>
  <si>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</si>
  <si>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</si>
  <si>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</si>
  <si>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</si>
  <si>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</si>
  <si>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</si>
  <si>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</si>
  <si>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</si>
  <si>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</si>
  <si>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</si>
  <si>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</si>
  <si>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</si>
  <si>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</si>
  <si>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</si>
  <si>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</si>
  <si>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</si>
  <si>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</si>
  <si>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</si>
  <si>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</si>
  <si>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</si>
  <si>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</si>
  <si>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</si>
  <si>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</si>
  <si>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</si>
  <si>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</si>
  <si>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</si>
  <si>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</si>
  <si>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</si>
  <si>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</si>
  <si>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</si>
  <si>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</si>
  <si>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</si>
  <si>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</si>
  <si>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</si>
  <si>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</si>
  <si>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</si>
  <si>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</si>
  <si>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</si>
  <si>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</si>
  <si>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</si>
  <si>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</si>
  <si>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</si>
  <si>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</si>
  <si>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</si>
  <si>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</si>
  <si>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</si>
  <si>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</si>
  <si>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</si>
  <si>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</si>
  <si>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</si>
  <si>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</si>
  <si>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</si>
  <si>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</si>
  <si>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</si>
  <si>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</si>
  <si>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</si>
  <si>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</si>
  <si>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</si>
  <si>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</si>
  <si>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</si>
  <si>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</si>
  <si>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</si>
  <si>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</si>
  <si>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</si>
  <si>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</si>
  <si>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</si>
  <si>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</si>
  <si>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</si>
  <si>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</si>
  <si>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</si>
  <si>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</si>
  <si>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</si>
  <si>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</si>
  <si>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</si>
  <si>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</si>
  <si>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</si>
  <si>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</si>
  <si>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</si>
  <si>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</si>
  <si>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</si>
  <si>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</si>
  <si>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</si>
  <si>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</si>
  <si>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</si>
  <si>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</si>
  <si>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</si>
  <si>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</si>
  <si>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</si>
  <si>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</si>
  <si>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</si>
  <si>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</si>
  <si>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</si>
  <si>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</si>
  <si>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</si>
  <si>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</si>
  <si>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</si>
  <si>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</si>
  <si>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</si>
  <si>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</si>
  <si>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</si>
  <si>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</si>
  <si>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</si>
  <si>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</si>
  <si>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</si>
  <si>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</si>
  <si>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</si>
  <si>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</si>
  <si>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</si>
  <si>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</si>
  <si>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</si>
  <si>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</si>
  <si>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</si>
  <si>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</si>
  <si>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</si>
  <si>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</si>
  <si>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</si>
  <si>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</si>
  <si>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</si>
  <si>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</si>
  <si>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</si>
  <si>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</si>
  <si>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</si>
  <si>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</si>
  <si>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</si>
  <si>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</si>
  <si>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</si>
  <si>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</si>
  <si>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</si>
  <si>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</si>
  <si>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</si>
  <si>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</si>
  <si>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</si>
  <si>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</si>
  <si>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</si>
  <si>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</si>
  <si>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</si>
  <si>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</si>
  <si>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</si>
  <si>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</si>
  <si>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</si>
  <si>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</si>
  <si>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</si>
  <si>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</si>
  <si>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</si>
  <si>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</si>
  <si>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</si>
  <si>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</si>
  <si>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</si>
  <si>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</si>
  <si>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</si>
  <si>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</si>
  <si>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</si>
  <si>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</si>
  <si>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</si>
  <si>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</si>
  <si>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</si>
  <si>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</si>
  <si>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</si>
  <si>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</si>
  <si>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</si>
  <si>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</si>
  <si>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</si>
  <si>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</si>
  <si>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</si>
  <si>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</si>
  <si>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</si>
  <si>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</si>
  <si>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</si>
  <si>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</si>
  <si>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</si>
  <si>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</si>
  <si>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</si>
  <si>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</si>
  <si>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</si>
  <si>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</si>
  <si>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</si>
  <si>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</si>
  <si>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</si>
  <si>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</si>
  <si>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</si>
  <si>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</si>
  <si>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</si>
  <si>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</si>
  <si>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</si>
  <si>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</si>
  <si>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</si>
  <si>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</si>
  <si>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</si>
  <si>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</si>
  <si>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</si>
  <si>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</si>
  <si>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</si>
  <si>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</si>
  <si>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</si>
  <si>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</si>
  <si>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</si>
  <si>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</si>
  <si>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</si>
  <si>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</si>
  <si>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</si>
  <si>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</si>
  <si>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</si>
  <si>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</si>
  <si>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</si>
  <si>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</si>
  <si>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</si>
  <si>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</si>
  <si>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</si>
  <si>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</si>
  <si>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</si>
  <si>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</si>
  <si>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</si>
  <si>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</si>
  <si>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</si>
  <si>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</si>
  <si>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</si>
  <si>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</si>
  <si>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</si>
  <si>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</si>
  <si>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</si>
  <si>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</si>
  <si>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</si>
  <si>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</si>
  <si>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</si>
  <si>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</si>
  <si>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</si>
  <si>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</si>
  <si>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</si>
  <si>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</si>
  <si>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</si>
  <si>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</si>
  <si>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</si>
  <si>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</si>
  <si>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</si>
  <si>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</si>
  <si>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</si>
  <si>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</si>
  <si>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</si>
  <si>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</si>
  <si>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</si>
  <si>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</si>
  <si>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</si>
  <si>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</si>
  <si>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</si>
  <si>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</si>
  <si>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</si>
  <si>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</si>
  <si>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</si>
  <si>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</si>
  <si>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</si>
  <si>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</si>
  <si>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</si>
  <si>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</si>
  <si>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</si>
  <si>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</si>
  <si>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</si>
  <si>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</si>
  <si>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</si>
  <si>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</si>
  <si>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</si>
  <si>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</si>
  <si>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</si>
  <si>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</si>
  <si>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</si>
  <si>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</si>
  <si>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</si>
  <si>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</si>
  <si>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</si>
  <si>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</si>
  <si>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</si>
  <si>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</si>
  <si>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</si>
  <si>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</si>
  <si>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</si>
  <si>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</si>
  <si>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</si>
  <si>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</si>
  <si>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</si>
  <si>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</si>
  <si>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</si>
  <si>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</si>
  <si>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</si>
  <si>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</si>
  <si>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</si>
  <si>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</si>
  <si>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</si>
  <si>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</si>
  <si>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</si>
  <si>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</si>
  <si>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</si>
  <si>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</si>
  <si>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</si>
  <si>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</si>
  <si>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</si>
  <si>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</si>
  <si>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</si>
  <si>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</si>
  <si>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</si>
  <si>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</si>
  <si>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</si>
  <si>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</si>
  <si>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</si>
  <si>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</si>
  <si>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</si>
  <si>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</si>
  <si>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</si>
  <si>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</si>
  <si>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</si>
  <si>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</si>
  <si>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</si>
  <si>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</si>
  <si>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</si>
  <si>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</si>
  <si>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</si>
  <si>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</si>
  <si>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</si>
  <si>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</si>
  <si>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</si>
  <si>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</si>
  <si>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</si>
  <si>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</si>
  <si>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</si>
  <si>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</si>
  <si>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</si>
  <si>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</si>
  <si>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</si>
  <si>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</si>
  <si>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</si>
  <si>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</si>
  <si>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</si>
  <si>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</si>
  <si>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</si>
  <si>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</si>
  <si>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</si>
  <si>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</si>
  <si>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</si>
  <si>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</si>
  <si>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</si>
  <si>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</si>
  <si>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</si>
  <si>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</si>
  <si>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</si>
  <si>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</si>
  <si>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</si>
  <si>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</si>
  <si>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</si>
  <si>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</si>
  <si>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</si>
  <si>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</si>
  <si>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</si>
  <si>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</si>
  <si>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</si>
  <si>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</si>
  <si>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</si>
  <si>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</si>
  <si>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</si>
  <si>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</si>
  <si>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</si>
  <si>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</si>
  <si>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</si>
  <si>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</si>
  <si>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</si>
  <si>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</si>
  <si>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</si>
  <si>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</si>
  <si>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</si>
  <si>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</si>
  <si>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</si>
  <si>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</si>
  <si>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</si>
  <si>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</si>
  <si>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</si>
  <si>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</si>
  <si>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</si>
  <si>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</si>
  <si>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</si>
  <si>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</si>
  <si>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</si>
  <si>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</si>
  <si>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</si>
  <si>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</si>
  <si>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</si>
  <si>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</si>
  <si>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</si>
  <si>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</si>
  <si>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</si>
  <si>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</si>
  <si>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</si>
  <si>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</si>
  <si>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</si>
  <si>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</si>
  <si>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</si>
  <si>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</si>
  <si>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</si>
  <si>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</si>
  <si>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</si>
  <si>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</si>
  <si>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</si>
  <si>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</si>
  <si>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</si>
  <si>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</si>
  <si>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</si>
  <si>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</si>
  <si>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</si>
  <si>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</si>
  <si>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</si>
  <si>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</si>
  <si>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</si>
  <si>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</si>
  <si>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</si>
  <si>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</si>
  <si>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</si>
  <si>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</si>
  <si>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</si>
  <si>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</si>
  <si>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</si>
  <si>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</si>
  <si>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</si>
  <si>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</si>
  <si>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</si>
  <si>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</si>
  <si>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</si>
  <si>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</si>
  <si>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</si>
  <si>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</si>
  <si>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</si>
  <si>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</si>
  <si>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</si>
  <si>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</si>
  <si>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</si>
  <si>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</si>
  <si>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</si>
  <si>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</si>
  <si>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</si>
  <si>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</si>
  <si>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</si>
  <si>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</si>
  <si>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</si>
  <si>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</si>
  <si>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</si>
  <si>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</si>
  <si>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</si>
  <si>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</si>
  <si>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</si>
  <si>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</si>
  <si>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</si>
  <si>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</si>
  <si>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</si>
  <si>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</si>
  <si>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</si>
  <si>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</si>
  <si>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</si>
  <si>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</si>
  <si>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</si>
  <si>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</si>
  <si>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</si>
  <si>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</si>
  <si>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</si>
  <si>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</si>
  <si>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</si>
  <si>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</si>
  <si>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</si>
  <si>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</si>
  <si>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</si>
  <si>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</si>
  <si>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</si>
  <si>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</si>
  <si>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</si>
  <si>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</si>
  <si>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</si>
  <si>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</si>
  <si>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</si>
  <si>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</si>
  <si>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</si>
  <si>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</si>
  <si>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</si>
  <si>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</si>
  <si>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</si>
  <si>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</si>
  <si>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</si>
  <si>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</si>
  <si>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</si>
  <si>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</si>
  <si>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</si>
  <si>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</si>
  <si>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</si>
  <si>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</si>
  <si>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</si>
  <si>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</si>
  <si>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</si>
  <si>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</si>
  <si>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</si>
  <si>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</si>
  <si>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</si>
  <si>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</si>
  <si>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</si>
  <si>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</si>
  <si>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</si>
  <si>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</si>
  <si>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</si>
  <si>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</si>
  <si>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</si>
  <si>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</si>
  <si>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</si>
  <si>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</si>
  <si>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</si>
  <si>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</si>
  <si>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</si>
  <si>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</si>
  <si>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</si>
  <si>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</si>
  <si>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</si>
  <si>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</si>
  <si>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</si>
  <si>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</si>
  <si>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</si>
  <si>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</si>
  <si>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</si>
  <si>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</si>
  <si>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</si>
  <si>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</si>
  <si>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</si>
  <si>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</si>
  <si>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</si>
  <si>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</si>
  <si>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</si>
  <si>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</si>
  <si>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</si>
  <si>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</si>
  <si>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</si>
  <si>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</si>
  <si>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</si>
  <si>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</si>
  <si>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</si>
  <si>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</si>
  <si>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</si>
  <si>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</si>
  <si>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</si>
  <si>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</si>
  <si>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</si>
  <si>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</si>
  <si>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</si>
  <si>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</si>
  <si>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</si>
  <si>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</si>
  <si>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</si>
  <si>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</si>
  <si>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</si>
  <si>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</si>
  <si>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</si>
  <si>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</si>
  <si>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</si>
  <si>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</si>
  <si>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</si>
  <si>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</si>
  <si>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</si>
  <si>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</si>
  <si>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</si>
  <si>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</si>
  <si>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</si>
  <si>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</si>
  <si>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</si>
  <si>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</si>
  <si>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</si>
  <si>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</si>
  <si>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</si>
  <si>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</si>
  <si>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</si>
  <si>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</si>
  <si>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</si>
  <si>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</si>
  <si>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</si>
  <si>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</si>
  <si>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</si>
  <si>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</si>
  <si>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</si>
  <si>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</si>
  <si>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</si>
  <si>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</si>
  <si>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</si>
  <si>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</si>
  <si>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</si>
  <si>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</si>
  <si>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</si>
  <si>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</si>
  <si>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</si>
  <si>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</si>
  <si>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</si>
  <si>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</si>
  <si>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</si>
  <si>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</si>
  <si>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</si>
  <si>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</si>
  <si>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</si>
  <si>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</si>
  <si>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</si>
  <si>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</si>
  <si>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</si>
  <si>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</si>
  <si>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</si>
  <si>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</si>
  <si>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</si>
  <si>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</si>
  <si>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</si>
  <si>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</si>
  <si>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</si>
  <si>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</si>
  <si>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</si>
  <si>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</si>
  <si>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</si>
  <si>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</si>
  <si>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</si>
  <si>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</si>
  <si>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</si>
  <si>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</si>
  <si>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</si>
  <si>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</si>
  <si>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</si>
  <si>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</si>
  <si>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</si>
  <si>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</si>
  <si>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</si>
  <si>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</si>
  <si>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</si>
  <si>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</si>
  <si>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</si>
  <si>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</si>
  <si>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</si>
  <si>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</si>
  <si>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</si>
  <si>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</si>
  <si>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</si>
  <si>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</si>
  <si>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</si>
  <si>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</si>
  <si>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</si>
  <si>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</si>
  <si>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</si>
  <si>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</si>
  <si>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</si>
  <si>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</si>
  <si>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</si>
  <si>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</si>
  <si>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</si>
  <si>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</si>
  <si>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</si>
  <si>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</si>
  <si>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</si>
  <si>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</si>
  <si>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</si>
  <si>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</si>
  <si>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</si>
  <si>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</si>
  <si>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</si>
  <si>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</si>
  <si>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</si>
  <si>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</si>
  <si>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</si>
  <si>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</si>
  <si>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</si>
  <si>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</si>
  <si>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</si>
  <si>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</si>
  <si>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</si>
  <si>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</si>
  <si>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</si>
  <si>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</si>
  <si>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</si>
  <si>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</si>
  <si>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</si>
  <si>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</si>
  <si>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</si>
  <si>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</si>
  <si>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</si>
  <si>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</si>
  <si>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</si>
  <si>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</si>
  <si>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</si>
  <si>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</si>
  <si>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</si>
  <si>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</si>
  <si>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</si>
  <si>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</si>
  <si>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</si>
  <si>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</si>
  <si>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</si>
  <si>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</si>
  <si>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</si>
  <si>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</si>
  <si>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</si>
  <si>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</si>
  <si>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</si>
  <si>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</si>
  <si>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</si>
  <si>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</si>
  <si>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</si>
  <si>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</si>
  <si>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</si>
  <si>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</si>
  <si>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</si>
  <si>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</si>
  <si>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</si>
  <si>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</si>
  <si>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</si>
  <si>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</si>
  <si>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</si>
  <si>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</si>
  <si>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</si>
  <si>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</si>
  <si>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</si>
  <si>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</si>
  <si>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</si>
  <si>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</si>
  <si>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</si>
  <si>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</si>
  <si>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</si>
  <si>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</si>
  <si>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</si>
  <si>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</si>
  <si>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</si>
  <si>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</si>
  <si>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</si>
  <si>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</si>
  <si>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</si>
  <si>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</si>
  <si>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</si>
  <si>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</si>
  <si>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</si>
  <si>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</si>
  <si>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</si>
  <si>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</si>
  <si>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</si>
  <si>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</si>
  <si>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</si>
  <si>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</si>
  <si>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</si>
  <si>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</si>
  <si>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</si>
  <si>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</si>
  <si>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</si>
  <si>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</si>
  <si>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</si>
  <si>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</si>
  <si>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</si>
  <si>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</si>
  <si>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</si>
  <si>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</si>
  <si>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</si>
  <si>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</si>
  <si>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</si>
  <si>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</si>
  <si>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</si>
  <si>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</si>
  <si>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</si>
  <si>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</si>
  <si>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</si>
  <si>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</si>
  <si>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</si>
  <si>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</si>
  <si>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</si>
  <si>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</si>
  <si>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</si>
  <si>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</si>
  <si>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</si>
  <si>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</si>
  <si>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</si>
  <si>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</si>
  <si>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</si>
  <si>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</si>
  <si>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</si>
  <si>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</si>
  <si>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</si>
  <si>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</si>
  <si>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</si>
  <si>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</si>
  <si>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</si>
  <si>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</si>
  <si>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</si>
  <si>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</si>
  <si>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</si>
  <si>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</si>
  <si>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</si>
  <si>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</si>
  <si>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</si>
  <si>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</si>
  <si>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</si>
  <si>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</si>
  <si>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</si>
  <si>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</si>
  <si>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</si>
  <si>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</si>
  <si>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</si>
  <si>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</si>
  <si>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</si>
  <si>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</si>
  <si>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</si>
  <si>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</si>
  <si>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</si>
  <si>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</si>
  <si>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</si>
  <si>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</si>
  <si>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</si>
  <si>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</si>
  <si>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</si>
  <si>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</si>
  <si>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</si>
  <si>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</si>
  <si>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</si>
  <si>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</si>
  <si>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</si>
  <si>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</si>
  <si>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</si>
  <si>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</si>
  <si>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</si>
  <si>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</si>
  <si>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</si>
  <si>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</si>
  <si>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</si>
  <si>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Ending</t>
  </si>
  <si>
    <t xml:space="preserve">Discovery, Catharsis, Sensation </t>
  </si>
  <si>
    <t>Rocket credits</t>
  </si>
  <si>
    <t xml:space="preserve">End Credits theme </t>
  </si>
  <si>
    <t>Presented in humerous way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</si>
</sst>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c r="G7" s="157"/>
      <c r="H7" s="157"/>
      <c r="I7" s="157"/>
      <c r="J7" s="158"/>
      <c r="K7" s="104"/>
      <c r="L7" s="154"/>
      <c r="M7" s="105"/>
    </row>
    <row r="8" spans="1:13" ht="14.1" customHeight="1" thickBot="1">
      <c r="A8" s="144" t="s">
        <v>4</v>
      </c>
      <c r="B8" s="145"/>
      <c r="C8" s="145"/>
      <c r="D8" s="146"/>
      <c r="E8" s="103"/>
      <c r="F8" s="156"/>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6"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0.29000000000000004</v>
      </c>
      <c r="E8" s="215"/>
      <c r="F8" s="5"/>
      <c r="G8" s="214">
        <f>H17+H26+H35+H44+H53</f>
        <v>0</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220"/>
      <c r="K12" s="220"/>
      <c r="L12" s="22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218">
        <f>MAX(0,MIN(1,IF($J17 &lt;= 0.95, ROUND($J17,2), FLOOR((0.95+($J17-0.95)/5),0.01))))</f>
        <v>0.84</v>
      </c>
      <c r="L15" s="21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3.3750000000000002E-2</v>
      </c>
      <c r="F17" s="43"/>
      <c r="G17" s="22" t="s">
        <v>16</v>
      </c>
      <c r="H17" s="41">
        <f>SUM(H11:H16)</f>
        <v>0</v>
      </c>
      <c r="J17" s="87">
        <f>$A$7+$E17+IF($D$8-$E17 &gt; 0, ($D$8-$E17)/2, $D$8-$E17)+$G$5</f>
        <v>0.84187500000000015</v>
      </c>
      <c r="L17" s="87">
        <f>$A$7+$H17+IF($G$8 &gt; 0, ($G$8-$H17)/2, $G$8-$H17)+$G$5</f>
        <v>0.68</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10</v>
      </c>
      <c r="E23" s="47">
        <f t="shared" si="2"/>
        <v>0.05</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218">
        <f>MAX(0,MIN(1,IF($J26 &lt;= 0.95, ROUND($J26,2), FLOOR((0.95+($J26-0.95)/5),0.01))))</f>
        <v>0.86</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219"/>
      <c r="L25" s="219"/>
      <c r="M25" s="84"/>
    </row>
    <row r="26" spans="1:13" ht="14.1" customHeight="1">
      <c r="A26" s="2"/>
      <c r="B26" s="5"/>
      <c r="C26" s="43"/>
      <c r="D26" s="22" t="s">
        <v>16</v>
      </c>
      <c r="E26" s="41">
        <f>SUM(E20:E25)</f>
        <v>8.8750000000000009E-2</v>
      </c>
      <c r="F26" s="43"/>
      <c r="G26" s="22" t="s">
        <v>16</v>
      </c>
      <c r="H26" s="41">
        <f>SUM(H20:H25)</f>
        <v>0</v>
      </c>
      <c r="J26" s="87">
        <f>$A$7+MIN(MAX($E26*2,$E26),$D$8)</f>
        <v>0.85750000000000004</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218">
        <f>MAX(0,MIN(1,IF($J35 &lt;= 0.95, ROUND($J35,2), FLOOR((0.95+($J35-0.95)/5),0.01))))</f>
        <v>0.88</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219"/>
      <c r="L34" s="21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218">
        <f>MAX(0,MIN(1,IF($J44 &lt;= 0.95, ROUND($J44,2), FLOOR((0.95+($J44-0.95)/5),0.01))))</f>
        <v>0.73</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43" workbookViewId="0">
      <selection activeCell="E113" sqref="E1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11</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58</v>
      </c>
      <c r="F22" s="4" t="s">
        <v>52</v>
      </c>
      <c r="G22" s="11"/>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963</v>
      </c>
      <c r="E78" s="4" t="s">
        <v>58</v>
      </c>
      <c r="F78" s="4" t="s">
        <v>52</v>
      </c>
      <c r="G78" s="11"/>
    </row>
    <row r="79" spans="1:7" ht="51.75" thickBot="1">
      <c r="A79" s="17" t="s">
        <v>70</v>
      </c>
      <c r="B79" s="11" t="s">
        <v>542</v>
      </c>
      <c r="C79" s="11" t="s">
        <v>750</v>
      </c>
      <c r="D79" s="11" t="s">
        <v>956</v>
      </c>
      <c r="E79" s="4" t="s">
        <v>58</v>
      </c>
      <c r="F79" s="4" t="s">
        <v>52</v>
      </c>
      <c r="G79" s="11"/>
    </row>
    <row r="80" spans="1:7" ht="39" thickBot="1">
      <c r="A80" s="19" t="s">
        <v>101</v>
      </c>
      <c r="B80" s="11" t="s">
        <v>543</v>
      </c>
      <c r="C80" s="11" t="s">
        <v>749</v>
      </c>
      <c r="D80" s="11"/>
      <c r="E80" s="4" t="s">
        <v>54</v>
      </c>
      <c r="F80" s="4" t="s">
        <v>52</v>
      </c>
      <c r="G80" s="11"/>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962</v>
      </c>
      <c r="E86" s="4" t="s">
        <v>58</v>
      </c>
      <c r="F86" s="4" t="s">
        <v>52</v>
      </c>
      <c r="G86" s="11"/>
    </row>
    <row r="87" spans="1:7" ht="39" thickBot="1">
      <c r="A87" s="19" t="s">
        <v>101</v>
      </c>
      <c r="B87" s="11" t="s">
        <v>545</v>
      </c>
      <c r="C87" s="11" t="s">
        <v>745</v>
      </c>
      <c r="D87" s="11"/>
      <c r="E87" s="4" t="s">
        <v>54</v>
      </c>
      <c r="F87" s="4" t="s">
        <v>52</v>
      </c>
      <c r="G87" s="11"/>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t="s">
        <v>969</v>
      </c>
      <c r="E89" s="4" t="s">
        <v>58</v>
      </c>
      <c r="F89" s="4" t="s">
        <v>52</v>
      </c>
      <c r="G89" s="11"/>
    </row>
    <row r="90" spans="1:7" ht="26.25" thickBot="1">
      <c r="A90" s="16" t="s">
        <v>68</v>
      </c>
      <c r="B90" s="11" t="s">
        <v>441</v>
      </c>
      <c r="C90" s="11" t="s">
        <v>741</v>
      </c>
      <c r="D90" s="11" t="s">
        <v>970</v>
      </c>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971</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58</v>
      </c>
      <c r="F113" s="4" t="s">
        <v>52</v>
      </c>
      <c r="G113" s="11"/>
    </row>
    <row r="114" spans="1:7" ht="26.25" thickBot="1">
      <c r="A114" s="18" t="s">
        <v>80</v>
      </c>
      <c r="B114" s="11" t="s">
        <v>147</v>
      </c>
      <c r="C114" s="11" t="s">
        <v>148</v>
      </c>
      <c r="D114" s="11"/>
      <c r="E114" s="4" t="s">
        <v>58</v>
      </c>
      <c r="F114" s="4" t="s">
        <v>52</v>
      </c>
      <c r="G114" s="11"/>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77" workbookViewId="0">
      <selection activeCell="B92" sqref="B9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967</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968</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976</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973</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972</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1" sqref="E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974</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975</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5"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2016-04-12T15:52:38Z</dcterms:modified>
</cp:coreProperties>
</file>