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thew\Downloads\"/>
    </mc:Choice>
  </mc:AlternateContent>
  <bookViews>
    <workbookView xWindow="0" yWindow="0" windowWidth="21600" windowHeight="9735"/>
  </bookViews>
  <sheets>
    <sheet name="Fusion Funding" sheetId="3" r:id="rId1"/>
  </sheets>
  <definedNames>
    <definedName name="_xlnm.Print_Area" localSheetId="0">'Fusion Funding'!$C$7:$T$125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3" l="1"/>
  <c r="D63" i="3"/>
  <c r="D62" i="3"/>
  <c r="D29" i="3"/>
  <c r="D25" i="3"/>
  <c r="D69" i="3" l="1"/>
</calcChain>
</file>

<file path=xl/sharedStrings.xml><?xml version="1.0" encoding="utf-8"?>
<sst xmlns="http://schemas.openxmlformats.org/spreadsheetml/2006/main" count="488" uniqueCount="160">
  <si>
    <t>Helion</t>
  </si>
  <si>
    <t>General Fusion</t>
  </si>
  <si>
    <t>Radiant Matter Research</t>
  </si>
  <si>
    <t>Tri Alpha Energy</t>
  </si>
  <si>
    <t>EMCC</t>
  </si>
  <si>
    <t>Mark Suppes</t>
  </si>
  <si>
    <t>Phoenix Nuclear Labs</t>
  </si>
  <si>
    <t>FPGeneration</t>
  </si>
  <si>
    <t>Sources:</t>
  </si>
  <si>
    <t xml:space="preserve">Convergent Scientific </t>
  </si>
  <si>
    <t>Amount</t>
  </si>
  <si>
    <t>Source</t>
  </si>
  <si>
    <t>Entity</t>
  </si>
  <si>
    <t xml:space="preserve">Carl Grienger </t>
  </si>
  <si>
    <t>Founded</t>
  </si>
  <si>
    <t>Ended</t>
  </si>
  <si>
    <t>Award Date</t>
  </si>
  <si>
    <t>N/A</t>
  </si>
  <si>
    <t>Founder</t>
  </si>
  <si>
    <t>Himself</t>
  </si>
  <si>
    <t>Alex Klien</t>
  </si>
  <si>
    <t>Promethus Fusion Perfection</t>
  </si>
  <si>
    <t>1994 to 2001</t>
  </si>
  <si>
    <t>2009 to 2011</t>
  </si>
  <si>
    <t>NASA's JPL</t>
  </si>
  <si>
    <t>Eric Lerner</t>
  </si>
  <si>
    <t>Abell Foundation</t>
  </si>
  <si>
    <t>70 People</t>
  </si>
  <si>
    <t>2001 to 2009</t>
  </si>
  <si>
    <t>Found to 10/22/2013</t>
  </si>
  <si>
    <t>MSNW</t>
  </si>
  <si>
    <t>U.S. DOE</t>
  </si>
  <si>
    <t>Y Combinator, Mithril</t>
  </si>
  <si>
    <t>Iran Polywell Effort</t>
  </si>
  <si>
    <t>Iran Government</t>
  </si>
  <si>
    <t>Series C</t>
  </si>
  <si>
    <t>Goldman, Vulcan, Venrock</t>
  </si>
  <si>
    <t>Norman Rostoker</t>
  </si>
  <si>
    <t>Unknown</t>
  </si>
  <si>
    <t>RUSNANO</t>
  </si>
  <si>
    <t>Pre 2/23/2001</t>
  </si>
  <si>
    <t xml:space="preserve"> Undisclosed, Venrock</t>
  </si>
  <si>
    <t xml:space="preserve"> 5/21/2007 to 6/16/2010</t>
  </si>
  <si>
    <t>NSE Canada</t>
  </si>
  <si>
    <t>Michel Laberge</t>
  </si>
  <si>
    <t>Series E</t>
  </si>
  <si>
    <t>Series B</t>
  </si>
  <si>
    <t xml:space="preserve"> 5/5/2011</t>
  </si>
  <si>
    <t>Series A SDT Canada, Chrysalix, GrowthWorks,Braemer</t>
  </si>
  <si>
    <t>Chrysalix</t>
  </si>
  <si>
    <t>2002 to 1/2/2014</t>
  </si>
  <si>
    <t>18125000 - Unknown</t>
  </si>
  <si>
    <t>Greg Piefer</t>
  </si>
  <si>
    <t>Army Contract -neutron radio</t>
  </si>
  <si>
    <t>angel investors</t>
  </si>
  <si>
    <t>October 2014</t>
  </si>
  <si>
    <t>First Sale - UE Nuclear Control</t>
  </si>
  <si>
    <t>Feb 25,2014</t>
  </si>
  <si>
    <t>private equity funding</t>
  </si>
  <si>
    <t>Wisconsin Economic Development</t>
  </si>
  <si>
    <t xml:space="preserve"> Feb 25, 2014</t>
  </si>
  <si>
    <t>Devlin Baker</t>
  </si>
  <si>
    <t>2010 to Present</t>
  </si>
  <si>
    <t>DOE/NNSA - Agreement</t>
  </si>
  <si>
    <t>Deerfield Equity</t>
  </si>
  <si>
    <t>State of Wisconsin</t>
  </si>
  <si>
    <t>John Slough</t>
  </si>
  <si>
    <t>SBIR - LaRC - ISS Launch Cubesat</t>
  </si>
  <si>
    <t xml:space="preserve">SBIR - JPL - Propulsion for ISRU </t>
  </si>
  <si>
    <t>SBIR - Propulsion with Scaling</t>
  </si>
  <si>
    <t>SBIR - JPL - Plasmoid Thruster</t>
  </si>
  <si>
    <t xml:space="preserve">NIAC - Phase I - Dave Kirtley </t>
  </si>
  <si>
    <t xml:space="preserve">NIAC - Phase II - John Slough </t>
  </si>
  <si>
    <t>Unknown to 9/25/13</t>
  </si>
  <si>
    <t>DOE Investment</t>
  </si>
  <si>
    <t>Indegogo - 2,211 People</t>
  </si>
  <si>
    <t>Lockheed Martin</t>
  </si>
  <si>
    <t>Bussard</t>
  </si>
  <si>
    <t>NAVY</t>
  </si>
  <si>
    <t>Founding to 10/2008</t>
  </si>
  <si>
    <t>Various (HEPS, ECT..)</t>
  </si>
  <si>
    <t>Office of Naval Research</t>
  </si>
  <si>
    <t>V Damideh</t>
  </si>
  <si>
    <t>Tom McGuire</t>
  </si>
  <si>
    <t>Pre 2/14/2011</t>
  </si>
  <si>
    <t>Alan Sykes</t>
  </si>
  <si>
    <t>8/2012 to 3/2014</t>
  </si>
  <si>
    <t>UK SMART award #720161</t>
  </si>
  <si>
    <t>10/5/2012 to 10/16/2014</t>
  </si>
  <si>
    <t>University of York - KTP #9004</t>
  </si>
  <si>
    <t>ITER diagnostics for neutrons &amp; power Contract</t>
  </si>
  <si>
    <t>SBRI - Technology Strategy Board</t>
  </si>
  <si>
    <t>Two Other Knowledge transfer projects</t>
  </si>
  <si>
    <t>Unkown</t>
  </si>
  <si>
    <t>Tokamak Solutions</t>
  </si>
  <si>
    <t>Midven Ltd, Rainbow Seed Fund</t>
  </si>
  <si>
    <t>Rambonnet &amp; de Lange</t>
  </si>
  <si>
    <t>Donations - TU Delft, Octavio project</t>
  </si>
  <si>
    <t>Shine Medical</t>
  </si>
  <si>
    <t>US Army SBIR Phase II IED Dectect</t>
  </si>
  <si>
    <t>Army SBIR I Nuetrons For White Sands</t>
  </si>
  <si>
    <t>DOE SBIR Phase II H-Ion Source</t>
  </si>
  <si>
    <t>DOD, SBIR I, Neutrons for Measuring Stress</t>
  </si>
  <si>
    <t>USAF, SBIR I, Alternative Neutron Source</t>
  </si>
  <si>
    <t>SBIR I, H- Ion Source</t>
  </si>
  <si>
    <t>SBIR I, PET Isotopes Production</t>
  </si>
  <si>
    <t>SBIR II Army, neutrons for radiography</t>
  </si>
  <si>
    <t>SBIR I, Army - Neutrons for radiography</t>
  </si>
  <si>
    <t>SBIR II, Army, neutrons for radiography</t>
  </si>
  <si>
    <t>STTR I, NASA - Non-ambipolar Electron Source</t>
  </si>
  <si>
    <t>NNSA Agreement, WIFD, moly-99 production</t>
  </si>
  <si>
    <t>NNSA Grant for Moly-99 Production</t>
  </si>
  <si>
    <t>Polywell</t>
  </si>
  <si>
    <t>Fusor</t>
  </si>
  <si>
    <t>Dense Focus</t>
  </si>
  <si>
    <t>Field Reversed</t>
  </si>
  <si>
    <t>Magnetized Target</t>
  </si>
  <si>
    <t>Root Technology:</t>
  </si>
  <si>
    <t>multimillion</t>
  </si>
  <si>
    <t>Tokamak</t>
  </si>
  <si>
    <t>The Woods, Rainbow Fund, Oxford Ins &amp; invest network</t>
  </si>
  <si>
    <t>Lawrenceville PP</t>
  </si>
  <si>
    <t>Northwest Nuclear Consortium</t>
  </si>
  <si>
    <t>http://thepolywellblog.blogspot.com/2015/01/an-industry-emerges.html</t>
  </si>
  <si>
    <t>72.    Moses, Edward I. "The National Ignition Facility: Exploring ICF Burning Plasmas In the Laboratory." Presentation to the American Association for the Advancement of Science. Washington DC. 18 Feb. 2005. Slide 29.  Lecture.</t>
  </si>
  <si>
    <t>73.    Sengbusch, Evan. "Phoenix Nuclear Labs Makes First Commercial Neutron Generator Sale Closes Financing Round Comments." Phoenix Nuclear Labs. Phoenix Nuclear Labs, 25 Feb. 2014. Web. 10 Dec. 2014.</t>
  </si>
  <si>
    <t>74.    "Phoenix Nuclear Labs Raises $590,500 from Angel Investors." Http://www.jsonline.com/. Milwaukee Wisconsin, Journal Sentinel, 10 Dec. 2014. Web. 10 Dec. 2014.</t>
  </si>
  <si>
    <t>75.    Boulton, Guy. "Phoenix Nuclear Labs Wins $3 Million Army Contract." Milwaukee Wisconsin, Journal Sentinel. Milwaukee Wisconsin, Journal Sentinel, 6 Oct. 2011. Web. 10 Dec. 2014.</t>
  </si>
  <si>
    <t>76.    Sengbusch, Evan. "Phoenix Nuclear Labs Makes Its First Commercial Sale - Phoenix Nuclear Labs." Phoenix Nuclear Labs. Phoenix Nuclear Labs, 25 Feb. 2014. Web. 10 Dec. 2014.</t>
  </si>
  <si>
    <t>77.    Klein, Alex. "Beam Fusion." Technology (FPGeneration). Beam Fusion, n.d. Web. 04 Apr. 2013.</t>
  </si>
  <si>
    <t>78.    "How Many People Worked at FPGeneration." Message to Alex Klien. 5 Dec. 2014. E-mail.</t>
  </si>
  <si>
    <t>79.    Newman, Judy. "Phoenix Nuclear Labs Gets 2 Army Contracts: wall street journal" Madison.com. Wisconsin State Journal, 23 Oct. 2012. Web. 10 Dec. 2014.</t>
  </si>
  <si>
    <t>80.    Gallaher, Kathleen. "Madison Groups Win Funding for Isotope Work." Milwaukee Wisconsin, Journal Sentinel. Milwaukee Wisconsin, Journal Sentinel, 4 Oct. 2010. Web. 10 Dec. 2014.</t>
  </si>
  <si>
    <t>81.    LaMonica, Martin. "How to Fund an Atomic Startup | Xconomy." Xconomy RSS. Xconomy RSS, 14 Aug. 2014. Web. 10 Dec. 2014.</t>
  </si>
  <si>
    <t>82.    Chang, Kenneth. "Practical Fusion, or Just a Bubble?" The New York Times. The New York Times, 26 Feb. 2007. Web. 10 Dec. 2014.</t>
  </si>
  <si>
    <t>83.    Lerner, Eric. "FOCUS FUSION: EmPOWERtheWORLD." Indiegogo. Indiegogo, 5 July 2014. Web. 10 Dec. 2014.</t>
  </si>
  <si>
    <t>84.    Jafarov, Isayev. "Iran to Build Nuclear Fusion Producing Plant." Trend. Trend Iran, 13 Nov. 2012. Web. 10 Dec. 2014.</t>
  </si>
  <si>
    <t>85.    Laberge, Michel. "General Fusion Closes First Series A Funding with Support from Sustainable Development Technology Canada." General Fusion Completes US$9M Series a Funding (2009): n. page. Http://www.generalfusion.com. General Fusion, 4 Aug. 2009. Web. 10 Dec. 2014.</t>
  </si>
  <si>
    <t>86.    Laberge, Michel. "General Fusion." Crunch Base. Crunch Base, n.d. Web. 10 Dec. 2014.</t>
  </si>
  <si>
    <t>87.    Bartel, Mario. "Where Are They Now? General Fusion Gets Closer to the Sun - Burnaby News Leader." Burnaby News Leader. Burnaby News Leader, 2 Jan. 2014. Web. 10 Dec. 2014.</t>
  </si>
  <si>
    <t>88.    "Tri Alpha Energy." Crunch Base. Tri Alpha Energy, n.d. Web. 10 Dec. 2014.</t>
  </si>
  <si>
    <t>89.    Simmons, Gerald, and Dale Prouty. "Tri Alpha Energy - Notice of Sale of Securities - $646,710." Www.sec.gov. US Security and Exchange Commission, 23 Feb. 2001. Web. 10 Dec. 2014.</t>
  </si>
  <si>
    <t>90.    "How Much Total Investment Has LXXP Received?" Focus Fusion Society Forum. N.P., 22 Nov. 2014. Web. 10 Dec. 2014.</t>
  </si>
  <si>
    <t>91.    Frisbee, Robert. "THE NASA-JPL ADVANCED PROPULS1ON PROGRAM." (1997) page. Web. 10 Dec. 2014. http://trs-new.jpl.nasa.gov/dspace/bitstream/2014/23572/1/96-0007.pdf</t>
  </si>
  <si>
    <t>92.    Du Bois, Dennis. "Congratulations to Cleantech Open 2013 Regional Finalists - Energy Priorities." Energy Priorities. Energy Priorities, 22 Oct. 2013. Web. 11 Dec. 2014. .</t>
  </si>
  <si>
    <t>93.    Slough, John. "FISO: MSNW LLC and "the First Realistic Approach to Fusion-based Propulsion"" Space for All. Http://hobbyspace.com/, 26 Sept. 2013. Web. 11 Dec. 2014. .</t>
  </si>
  <si>
    <t>94.    Slough, John. "MSNW, LLC." NASA SBIR &amp; STTR Program Homepage. NASA SBIR Program, n.d. Web. 11 Dec. 2014. .</t>
  </si>
  <si>
    <t>95.    Slough, John. "NIAC 2012 Phase I &amp; Phase II Awards Announcement." NASA NIAC. NASA, 2012. Web. 10 Dec. 2014. .</t>
  </si>
  <si>
    <t>96.    Westenhaus, Brian. "Funding Continues for Bussards’ Fusion Reactor." Funding Continues for Bussards’ Fusion Reactor. New Energy and Fuel, 23 Aug. 2007. Web. 11 Dec. 2014. .</t>
  </si>
  <si>
    <t>97.    Henry, Margaret. "Tokamak Solutions Secures Funding to Develop Powerful Neutron Source." UK Business Angels Association. UK Business Angels, 14 Feb. 2011. Web. 11 Dec. 2014. .</t>
  </si>
  <si>
    <t>98.    Sykes, Alan. "Tokamak Solutions." Crunch Base. Tokamak Solutions, n.d. Web. 11 Dec. 2014. .</t>
  </si>
  <si>
    <t>99.    "Tokamak Solutions UK Ltd." Http://pseps.com/. PSEPS, n.d. Web. 10 Dec. 2014. .</t>
  </si>
  <si>
    <t>100.    Research Councils UK. "Development of a Small Tokamak with High Temperature Superconducting Magnets for Sale as a Fusion Research Instrument." Tokamak Solutions UK Ltd, Apr. 2012. Web. 11 Dec. 2014. .</t>
  </si>
  <si>
    <t>101.    Sykes, Alan. "Tokamak Energy – About Us." Tokamak Solutions. Tokamak Solutions, 2014. Web. 11 Dec. 2014. .</t>
  </si>
  <si>
    <t>102.    "Technology Strategy Board." Technology Strategy Board. Grants over 25K, April 2014, Apr. 2014. Web. 10 Dec. 2014. .</t>
  </si>
  <si>
    <t>103.    Lerner, Eric. "Funding." Focus Fusion. Lawrenceville Plasma Physics, 2014. Web. 11 Dec. 2014. .</t>
  </si>
  <si>
    <t>104.    Rambonnet, Martijn. "Introduction." Fusor Forum. Fusor.net, 17 Mar. 2011. Web. 11 Dec. 2014. .</t>
  </si>
  <si>
    <t>105.    Syed, Asher, and Micheal Ten. "Quora." What Are the Best Companies Right Now in Fusion Energy? Quora, 10 July 2014. Web. 11 Dec. 2014. .</t>
  </si>
  <si>
    <t xml:space="preserve">© 2014, The Polywell Guy - At The Polywell Blog </t>
  </si>
  <si>
    <t xml:space="preserve">Numbers good as of December 2014.   Sources at the bottom.  For more information go to: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</si>
</sst>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m/d/yyyy;@"/>
    <numFmt numFmtId="165" formatCode="m/d/yy;@"/>
  </numFmts>
  <fonts count="1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252525"/>
      <name val="Arial"/>
      <family val="2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C9EF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Fill="1"/>
    <xf numFmtId="0" fontId="4" fillId="0" borderId="0" xfId="0" applyFont="1"/>
    <xf numFmtId="0" fontId="4" fillId="2" borderId="0" xfId="0" applyFont="1" applyFill="1"/>
    <xf numFmtId="3" fontId="4" fillId="2" borderId="0" xfId="0" applyNumberFormat="1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14" fontId="4" fillId="2" borderId="0" xfId="0" applyNumberFormat="1" applyFont="1" applyFill="1" applyAlignment="1">
      <alignment horizontal="right"/>
    </xf>
    <xf numFmtId="42" fontId="4" fillId="2" borderId="0" xfId="0" applyNumberFormat="1" applyFont="1" applyFill="1"/>
    <xf numFmtId="1" fontId="4" fillId="2" borderId="0" xfId="0" applyNumberFormat="1" applyFont="1" applyFill="1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1" fontId="4" fillId="0" borderId="0" xfId="0" applyNumberFormat="1" applyFont="1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  <xf numFmtId="14" fontId="4" fillId="3" borderId="0" xfId="0" applyNumberFormat="1" applyFont="1" applyFill="1" applyAlignment="1">
      <alignment horizontal="right"/>
    </xf>
    <xf numFmtId="0" fontId="6" fillId="3" borderId="0" xfId="0" applyFont="1" applyFill="1"/>
    <xf numFmtId="15" fontId="4" fillId="3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right"/>
    </xf>
    <xf numFmtId="14" fontId="6" fillId="3" borderId="0" xfId="0" applyNumberFormat="1" applyFont="1" applyFill="1" applyAlignment="1">
      <alignment horizontal="right"/>
    </xf>
    <xf numFmtId="42" fontId="4" fillId="3" borderId="0" xfId="0" applyNumberFormat="1" applyFont="1" applyFill="1"/>
    <xf numFmtId="3" fontId="4" fillId="3" borderId="0" xfId="0" applyNumberFormat="1" applyFont="1" applyFill="1"/>
    <xf numFmtId="0" fontId="5" fillId="3" borderId="0" xfId="0" applyFont="1" applyFill="1" applyAlignment="1">
      <alignment horizontal="right"/>
    </xf>
    <xf numFmtId="17" fontId="4" fillId="3" borderId="0" xfId="0" applyNumberFormat="1" applyFont="1" applyFill="1"/>
    <xf numFmtId="164" fontId="4" fillId="3" borderId="0" xfId="0" quotePrefix="1" applyNumberFormat="1" applyFont="1" applyFill="1" applyAlignment="1">
      <alignment horizontal="right"/>
    </xf>
    <xf numFmtId="1" fontId="4" fillId="3" borderId="0" xfId="0" applyNumberFormat="1" applyFont="1" applyFill="1"/>
    <xf numFmtId="0" fontId="5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2" fontId="4" fillId="2" borderId="0" xfId="0" applyNumberFormat="1" applyFont="1" applyFill="1" applyAlignment="1">
      <alignment horizontal="right" vertical="top"/>
    </xf>
    <xf numFmtId="42" fontId="4" fillId="3" borderId="0" xfId="0" applyNumberFormat="1" applyFont="1" applyFill="1" applyAlignment="1">
      <alignment horizontal="right" vertical="top"/>
    </xf>
    <xf numFmtId="42" fontId="6" fillId="3" borderId="0" xfId="0" applyNumberFormat="1" applyFont="1" applyFill="1" applyAlignment="1">
      <alignment horizontal="right" vertical="top"/>
    </xf>
    <xf numFmtId="3" fontId="4" fillId="3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horizontal="right" vertical="top"/>
    </xf>
    <xf numFmtId="42" fontId="5" fillId="2" borderId="0" xfId="0" applyNumberFormat="1" applyFont="1" applyFill="1" applyAlignment="1">
      <alignment horizontal="right" vertical="top"/>
    </xf>
    <xf numFmtId="0" fontId="8" fillId="2" borderId="0" xfId="0" applyFont="1" applyFill="1" applyAlignment="1">
      <alignment horizontal="left"/>
    </xf>
    <xf numFmtId="42" fontId="5" fillId="2" borderId="0" xfId="0" applyNumberFormat="1" applyFont="1" applyFill="1"/>
    <xf numFmtId="42" fontId="4" fillId="0" borderId="0" xfId="0" applyNumberFormat="1" applyFont="1" applyFill="1" applyAlignment="1">
      <alignment horizontal="right" vertical="top"/>
    </xf>
    <xf numFmtId="0" fontId="8" fillId="3" borderId="0" xfId="0" applyFont="1" applyFill="1"/>
    <xf numFmtId="0" fontId="1" fillId="0" borderId="0" xfId="0" applyFont="1" applyFill="1"/>
    <xf numFmtId="0" fontId="8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7" fillId="3" borderId="0" xfId="0" applyFont="1" applyFill="1"/>
    <xf numFmtId="0" fontId="5" fillId="3" borderId="0" xfId="0" applyFont="1" applyFill="1" applyAlignment="1">
      <alignment horizontal="right" vertical="top"/>
    </xf>
    <xf numFmtId="0" fontId="5" fillId="2" borderId="0" xfId="0" applyFont="1" applyFill="1" applyAlignment="1">
      <alignment horizontal="right" vertical="top"/>
    </xf>
    <xf numFmtId="0" fontId="7" fillId="2" borderId="0" xfId="0" applyFont="1" applyFill="1"/>
    <xf numFmtId="0" fontId="1" fillId="4" borderId="0" xfId="0" applyFont="1" applyFill="1"/>
    <xf numFmtId="42" fontId="9" fillId="3" borderId="0" xfId="0" applyNumberFormat="1" applyFont="1" applyFill="1" applyAlignment="1">
      <alignment horizontal="right" vertical="top"/>
    </xf>
    <xf numFmtId="42" fontId="9" fillId="2" borderId="0" xfId="0" applyNumberFormat="1" applyFont="1" applyFill="1" applyAlignment="1">
      <alignment horizontal="right" vertical="top"/>
    </xf>
    <xf numFmtId="14" fontId="8" fillId="3" borderId="0" xfId="0" applyNumberFormat="1" applyFont="1" applyFill="1" applyAlignment="1">
      <alignment horizontal="right"/>
    </xf>
    <xf numFmtId="14" fontId="8" fillId="2" borderId="0" xfId="0" applyNumberFormat="1" applyFont="1" applyFill="1" applyAlignment="1">
      <alignment horizontal="right"/>
    </xf>
    <xf numFmtId="165" fontId="8" fillId="2" borderId="0" xfId="0" quotePrefix="1" applyNumberFormat="1" applyFont="1" applyFill="1" applyAlignment="1">
      <alignment horizontal="right"/>
    </xf>
    <xf numFmtId="0" fontId="10" fillId="3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14" fontId="10" fillId="3" borderId="0" xfId="0" applyNumberFormat="1" applyFont="1" applyFill="1" applyAlignment="1">
      <alignment horizontal="right"/>
    </xf>
    <xf numFmtId="0" fontId="10" fillId="3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3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6699FF"/>
      <color rgb="FFDFC9EF"/>
      <color rgb="FFC59EE2"/>
      <color rgb="FF9F5FC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H132"/>
  <sheetViews>
    <sheetView tabSelected="1" zoomScaleNormal="100" workbookViewId="0">
      <selection activeCell="B3" sqref="B3"/>
    </sheetView>
  </sheetViews>
  <sheetFormatPr defaultRowHeight="15" x14ac:dyDescent="0.25"/>
  <cols>
    <col min="1" max="1" width="9.140625" customWidth="1"/>
    <col min="2" max="2" width="18" customWidth="1"/>
    <col min="3" max="3" width="25.7109375" customWidth="1"/>
    <col min="4" max="5" width="15" customWidth="1"/>
    <col min="6" max="6" width="35.140625" customWidth="1"/>
    <col min="7" max="7" width="20.85546875" customWidth="1"/>
    <col min="8" max="9" width="12" customWidth="1"/>
    <col min="10" max="11" width="14.42578125" customWidth="1"/>
  </cols>
  <sheetData>
    <row r="2" spans="1:9" ht="18.75" x14ac:dyDescent="0.3">
      <c r="B2" s="68" t="s">
        <v>159</v>
      </c>
    </row>
    <row r="3" spans="1:9" ht="18.75" x14ac:dyDescent="0.3">
      <c r="B3" s="68" t="s">
        <v>123</v>
      </c>
    </row>
    <row r="4" spans="1:9" ht="18.75" x14ac:dyDescent="0.3">
      <c r="B4" s="68" t="s">
        <v>158</v>
      </c>
    </row>
    <row r="7" spans="1:9" x14ac:dyDescent="0.25">
      <c r="A7" s="6"/>
      <c r="B7" s="6"/>
      <c r="C7" s="6"/>
      <c r="D7" s="1"/>
      <c r="E7" s="6"/>
      <c r="F7" s="6"/>
      <c r="G7" s="6"/>
      <c r="H7" s="6"/>
      <c r="I7" s="6"/>
    </row>
    <row r="8" spans="1:9" x14ac:dyDescent="0.25">
      <c r="A8" s="15"/>
      <c r="B8" s="54" t="s">
        <v>117</v>
      </c>
      <c r="C8" s="54" t="s">
        <v>12</v>
      </c>
      <c r="D8" s="54" t="s">
        <v>10</v>
      </c>
      <c r="E8" s="54" t="s">
        <v>18</v>
      </c>
      <c r="F8" s="54" t="s">
        <v>11</v>
      </c>
      <c r="G8" s="54" t="s">
        <v>16</v>
      </c>
      <c r="H8" s="54" t="s">
        <v>14</v>
      </c>
      <c r="I8" s="54" t="s">
        <v>15</v>
      </c>
    </row>
    <row r="9" spans="1:9" x14ac:dyDescent="0.25">
      <c r="A9" s="15"/>
      <c r="B9" s="7" t="s">
        <v>112</v>
      </c>
      <c r="C9" s="53" t="s">
        <v>21</v>
      </c>
      <c r="D9" s="37">
        <v>40000</v>
      </c>
      <c r="E9" s="9" t="s">
        <v>5</v>
      </c>
      <c r="F9" s="9" t="s">
        <v>19</v>
      </c>
      <c r="G9" s="11"/>
      <c r="H9" s="7">
        <v>2008</v>
      </c>
      <c r="I9" s="11">
        <v>2013</v>
      </c>
    </row>
    <row r="10" spans="1:9" x14ac:dyDescent="0.25">
      <c r="A10" s="15"/>
      <c r="B10" s="19" t="s">
        <v>113</v>
      </c>
      <c r="C10" s="50" t="s">
        <v>122</v>
      </c>
      <c r="D10" s="38">
        <v>100000</v>
      </c>
      <c r="E10" s="20" t="s">
        <v>13</v>
      </c>
      <c r="F10" s="20" t="s">
        <v>19</v>
      </c>
      <c r="G10" s="21"/>
      <c r="H10" s="19">
        <v>2010</v>
      </c>
      <c r="I10" s="21" t="s">
        <v>17</v>
      </c>
    </row>
    <row r="11" spans="1:9" x14ac:dyDescent="0.25">
      <c r="A11" s="15"/>
      <c r="B11" s="7" t="s">
        <v>113</v>
      </c>
      <c r="C11" s="7" t="s">
        <v>7</v>
      </c>
      <c r="D11" s="37">
        <v>3000000</v>
      </c>
      <c r="E11" s="9" t="s">
        <v>20</v>
      </c>
      <c r="F11" s="35" t="s">
        <v>38</v>
      </c>
      <c r="G11" s="11" t="s">
        <v>23</v>
      </c>
      <c r="H11" s="7">
        <v>2005</v>
      </c>
      <c r="I11" s="7">
        <v>2011</v>
      </c>
    </row>
    <row r="12" spans="1:9" x14ac:dyDescent="0.25">
      <c r="A12" s="15"/>
      <c r="B12" s="19" t="s">
        <v>114</v>
      </c>
      <c r="C12" s="19" t="s">
        <v>121</v>
      </c>
      <c r="D12" s="38">
        <v>300000</v>
      </c>
      <c r="E12" s="20" t="s">
        <v>25</v>
      </c>
      <c r="F12" s="20" t="s">
        <v>24</v>
      </c>
      <c r="G12" s="21" t="s">
        <v>22</v>
      </c>
      <c r="H12" s="19">
        <v>1974</v>
      </c>
      <c r="I12" s="21" t="s">
        <v>17</v>
      </c>
    </row>
    <row r="13" spans="1:9" x14ac:dyDescent="0.25">
      <c r="A13" s="15"/>
      <c r="B13" s="19" t="s">
        <v>114</v>
      </c>
      <c r="C13" s="19" t="s">
        <v>121</v>
      </c>
      <c r="D13" s="38">
        <v>1200000</v>
      </c>
      <c r="E13" s="20" t="s">
        <v>25</v>
      </c>
      <c r="F13" s="20" t="s">
        <v>26</v>
      </c>
      <c r="G13" s="22">
        <v>40104</v>
      </c>
      <c r="H13" s="19">
        <v>1974</v>
      </c>
      <c r="I13" s="21" t="s">
        <v>17</v>
      </c>
    </row>
    <row r="14" spans="1:9" x14ac:dyDescent="0.25">
      <c r="A14" s="15"/>
      <c r="B14" s="19" t="s">
        <v>114</v>
      </c>
      <c r="C14" s="19" t="s">
        <v>121</v>
      </c>
      <c r="D14" s="38">
        <v>2800000</v>
      </c>
      <c r="E14" s="20" t="s">
        <v>25</v>
      </c>
      <c r="F14" s="20" t="s">
        <v>27</v>
      </c>
      <c r="G14" s="21" t="s">
        <v>28</v>
      </c>
      <c r="H14" s="19">
        <v>1974</v>
      </c>
      <c r="I14" s="21" t="s">
        <v>17</v>
      </c>
    </row>
    <row r="15" spans="1:9" x14ac:dyDescent="0.25">
      <c r="A15" s="15"/>
      <c r="B15" s="19" t="s">
        <v>114</v>
      </c>
      <c r="C15" s="19" t="s">
        <v>121</v>
      </c>
      <c r="D15" s="38">
        <v>180279</v>
      </c>
      <c r="E15" s="20" t="s">
        <v>25</v>
      </c>
      <c r="F15" s="26" t="s">
        <v>75</v>
      </c>
      <c r="G15" s="24">
        <v>41825</v>
      </c>
      <c r="H15" s="19">
        <v>1974</v>
      </c>
      <c r="I15" s="21" t="s">
        <v>17</v>
      </c>
    </row>
    <row r="16" spans="1:9" x14ac:dyDescent="0.25">
      <c r="A16" s="15"/>
      <c r="B16" s="9" t="s">
        <v>115</v>
      </c>
      <c r="C16" s="7" t="s">
        <v>0</v>
      </c>
      <c r="D16" s="37">
        <v>5000000</v>
      </c>
      <c r="E16" s="25" t="s">
        <v>66</v>
      </c>
      <c r="F16" s="9" t="s">
        <v>31</v>
      </c>
      <c r="G16" s="62" t="s">
        <v>29</v>
      </c>
      <c r="H16" s="11">
        <v>2010</v>
      </c>
      <c r="I16" s="11" t="s">
        <v>17</v>
      </c>
    </row>
    <row r="17" spans="1:9" x14ac:dyDescent="0.25">
      <c r="A17" s="15"/>
      <c r="B17" s="9" t="s">
        <v>115</v>
      </c>
      <c r="C17" s="7" t="s">
        <v>0</v>
      </c>
      <c r="D17" s="37">
        <v>1500000</v>
      </c>
      <c r="E17" s="25" t="s">
        <v>66</v>
      </c>
      <c r="F17" s="9" t="s">
        <v>32</v>
      </c>
      <c r="G17" s="12">
        <v>41903</v>
      </c>
      <c r="H17" s="11">
        <v>2010</v>
      </c>
      <c r="I17" s="11" t="s">
        <v>17</v>
      </c>
    </row>
    <row r="18" spans="1:9" x14ac:dyDescent="0.25">
      <c r="A18" s="15"/>
      <c r="B18" s="20" t="s">
        <v>115</v>
      </c>
      <c r="C18" s="23" t="s">
        <v>30</v>
      </c>
      <c r="D18" s="39">
        <v>124999</v>
      </c>
      <c r="E18" s="26" t="s">
        <v>66</v>
      </c>
      <c r="F18" s="26" t="s">
        <v>67</v>
      </c>
      <c r="G18" s="27">
        <v>2014</v>
      </c>
      <c r="H18" s="27">
        <v>1994</v>
      </c>
      <c r="I18" s="27" t="s">
        <v>17</v>
      </c>
    </row>
    <row r="19" spans="1:9" x14ac:dyDescent="0.25">
      <c r="A19" s="15"/>
      <c r="B19" s="20" t="s">
        <v>115</v>
      </c>
      <c r="C19" s="23" t="s">
        <v>30</v>
      </c>
      <c r="D19" s="39">
        <v>125000</v>
      </c>
      <c r="E19" s="26" t="s">
        <v>66</v>
      </c>
      <c r="F19" s="26" t="s">
        <v>68</v>
      </c>
      <c r="G19" s="27">
        <v>2014</v>
      </c>
      <c r="H19" s="27">
        <v>1994</v>
      </c>
      <c r="I19" s="27" t="s">
        <v>17</v>
      </c>
    </row>
    <row r="20" spans="1:9" x14ac:dyDescent="0.25">
      <c r="A20" s="15"/>
      <c r="B20" s="20" t="s">
        <v>115</v>
      </c>
      <c r="C20" s="23" t="s">
        <v>30</v>
      </c>
      <c r="D20" s="39">
        <v>99999</v>
      </c>
      <c r="E20" s="26" t="s">
        <v>66</v>
      </c>
      <c r="F20" s="26" t="s">
        <v>69</v>
      </c>
      <c r="G20" s="27">
        <v>2010</v>
      </c>
      <c r="H20" s="27">
        <v>1994</v>
      </c>
      <c r="I20" s="27" t="s">
        <v>17</v>
      </c>
    </row>
    <row r="21" spans="1:9" x14ac:dyDescent="0.25">
      <c r="A21" s="15"/>
      <c r="B21" s="20" t="s">
        <v>115</v>
      </c>
      <c r="C21" s="23" t="s">
        <v>30</v>
      </c>
      <c r="D21" s="39">
        <v>100000</v>
      </c>
      <c r="E21" s="26" t="s">
        <v>66</v>
      </c>
      <c r="F21" s="26" t="s">
        <v>70</v>
      </c>
      <c r="G21" s="27">
        <v>2009</v>
      </c>
      <c r="H21" s="27">
        <v>1994</v>
      </c>
      <c r="I21" s="27" t="s">
        <v>17</v>
      </c>
    </row>
    <row r="22" spans="1:9" x14ac:dyDescent="0.25">
      <c r="A22" s="15"/>
      <c r="B22" s="20" t="s">
        <v>115</v>
      </c>
      <c r="C22" s="23" t="s">
        <v>30</v>
      </c>
      <c r="D22" s="39">
        <v>599987</v>
      </c>
      <c r="E22" s="26" t="s">
        <v>66</v>
      </c>
      <c r="F22" s="26" t="s">
        <v>70</v>
      </c>
      <c r="G22" s="27">
        <v>2009</v>
      </c>
      <c r="H22" s="27">
        <v>1994</v>
      </c>
      <c r="I22" s="27" t="s">
        <v>17</v>
      </c>
    </row>
    <row r="23" spans="1:9" x14ac:dyDescent="0.25">
      <c r="A23" s="15"/>
      <c r="B23" s="20" t="s">
        <v>115</v>
      </c>
      <c r="C23" s="23" t="s">
        <v>30</v>
      </c>
      <c r="D23" s="39">
        <v>100000</v>
      </c>
      <c r="E23" s="26" t="s">
        <v>66</v>
      </c>
      <c r="F23" s="26" t="s">
        <v>71</v>
      </c>
      <c r="G23" s="28">
        <v>41122</v>
      </c>
      <c r="H23" s="27">
        <v>1994</v>
      </c>
      <c r="I23" s="27" t="s">
        <v>17</v>
      </c>
    </row>
    <row r="24" spans="1:9" x14ac:dyDescent="0.25">
      <c r="A24" s="15"/>
      <c r="B24" s="20" t="s">
        <v>115</v>
      </c>
      <c r="C24" s="23" t="s">
        <v>30</v>
      </c>
      <c r="D24" s="39">
        <v>500000</v>
      </c>
      <c r="E24" s="26" t="s">
        <v>66</v>
      </c>
      <c r="F24" s="26" t="s">
        <v>72</v>
      </c>
      <c r="G24" s="28">
        <v>41122</v>
      </c>
      <c r="H24" s="27">
        <v>1994</v>
      </c>
      <c r="I24" s="27" t="s">
        <v>17</v>
      </c>
    </row>
    <row r="25" spans="1:9" x14ac:dyDescent="0.25">
      <c r="A25" s="15"/>
      <c r="B25" s="20" t="s">
        <v>115</v>
      </c>
      <c r="C25" s="23" t="s">
        <v>30</v>
      </c>
      <c r="D25" s="38">
        <f>5000000-SUM(D18:D24)</f>
        <v>3350015</v>
      </c>
      <c r="E25" s="26" t="s">
        <v>66</v>
      </c>
      <c r="F25" s="26" t="s">
        <v>74</v>
      </c>
      <c r="G25" s="64" t="s">
        <v>73</v>
      </c>
      <c r="H25" s="27">
        <v>1994</v>
      </c>
      <c r="I25" s="27" t="s">
        <v>17</v>
      </c>
    </row>
    <row r="26" spans="1:9" x14ac:dyDescent="0.25">
      <c r="A26" s="15"/>
      <c r="B26" s="9" t="s">
        <v>112</v>
      </c>
      <c r="C26" s="7" t="s">
        <v>33</v>
      </c>
      <c r="D26" s="37">
        <v>8000000</v>
      </c>
      <c r="E26" s="35" t="s">
        <v>82</v>
      </c>
      <c r="F26" s="9" t="s">
        <v>34</v>
      </c>
      <c r="G26" s="11">
        <v>2010</v>
      </c>
      <c r="H26" s="7">
        <v>2010</v>
      </c>
      <c r="I26" s="11" t="s">
        <v>17</v>
      </c>
    </row>
    <row r="27" spans="1:9" x14ac:dyDescent="0.25">
      <c r="A27" s="15"/>
      <c r="B27" s="20" t="s">
        <v>115</v>
      </c>
      <c r="C27" s="30" t="s">
        <v>3</v>
      </c>
      <c r="D27" s="40">
        <v>646710</v>
      </c>
      <c r="E27" s="49" t="s">
        <v>37</v>
      </c>
      <c r="F27" s="31" t="s">
        <v>38</v>
      </c>
      <c r="G27" s="21" t="s">
        <v>40</v>
      </c>
      <c r="H27" s="32">
        <v>35886</v>
      </c>
      <c r="I27" s="21" t="s">
        <v>17</v>
      </c>
    </row>
    <row r="28" spans="1:9" x14ac:dyDescent="0.25">
      <c r="A28" s="15"/>
      <c r="B28" s="20" t="s">
        <v>115</v>
      </c>
      <c r="C28" s="30" t="s">
        <v>3</v>
      </c>
      <c r="D28" s="38">
        <v>40000000</v>
      </c>
      <c r="E28" s="49" t="s">
        <v>37</v>
      </c>
      <c r="F28" s="20" t="s">
        <v>36</v>
      </c>
      <c r="G28" s="22">
        <v>39223</v>
      </c>
      <c r="H28" s="32">
        <v>35886</v>
      </c>
      <c r="I28" s="21" t="s">
        <v>17</v>
      </c>
    </row>
    <row r="29" spans="1:9" x14ac:dyDescent="0.25">
      <c r="A29" s="15"/>
      <c r="B29" s="20" t="s">
        <v>115</v>
      </c>
      <c r="C29" s="30" t="s">
        <v>3</v>
      </c>
      <c r="D29" s="38">
        <f>10000000-646710</f>
        <v>9353290</v>
      </c>
      <c r="E29" s="49" t="s">
        <v>37</v>
      </c>
      <c r="F29" s="20" t="s">
        <v>41</v>
      </c>
      <c r="G29" s="63" t="s">
        <v>42</v>
      </c>
      <c r="H29" s="32">
        <v>35886</v>
      </c>
      <c r="I29" s="21" t="s">
        <v>17</v>
      </c>
    </row>
    <row r="30" spans="1:9" x14ac:dyDescent="0.25">
      <c r="A30" s="15"/>
      <c r="B30" s="20" t="s">
        <v>115</v>
      </c>
      <c r="C30" s="30" t="s">
        <v>3</v>
      </c>
      <c r="D30" s="38">
        <v>90000000</v>
      </c>
      <c r="E30" s="49" t="s">
        <v>37</v>
      </c>
      <c r="F30" s="31" t="s">
        <v>38</v>
      </c>
      <c r="G30" s="31" t="s">
        <v>38</v>
      </c>
      <c r="H30" s="32">
        <v>35886</v>
      </c>
      <c r="I30" s="21" t="s">
        <v>17</v>
      </c>
    </row>
    <row r="31" spans="1:9" x14ac:dyDescent="0.25">
      <c r="A31" s="15"/>
      <c r="B31" s="20" t="s">
        <v>115</v>
      </c>
      <c r="C31" s="30" t="s">
        <v>3</v>
      </c>
      <c r="D31" s="41" t="s">
        <v>38</v>
      </c>
      <c r="E31" s="49" t="s">
        <v>37</v>
      </c>
      <c r="F31" s="20" t="s">
        <v>39</v>
      </c>
      <c r="G31" s="22">
        <v>41344</v>
      </c>
      <c r="H31" s="32">
        <v>35886</v>
      </c>
      <c r="I31" s="21" t="s">
        <v>17</v>
      </c>
    </row>
    <row r="32" spans="1:9" x14ac:dyDescent="0.25">
      <c r="A32" s="15"/>
      <c r="B32" s="9" t="s">
        <v>116</v>
      </c>
      <c r="C32" s="8" t="s">
        <v>1</v>
      </c>
      <c r="D32" s="42">
        <v>300000</v>
      </c>
      <c r="E32" s="66" t="s">
        <v>44</v>
      </c>
      <c r="F32" s="9" t="s">
        <v>19</v>
      </c>
      <c r="G32" s="11">
        <v>2002</v>
      </c>
      <c r="H32" s="14">
        <v>2002</v>
      </c>
      <c r="I32" s="11" t="s">
        <v>17</v>
      </c>
    </row>
    <row r="33" spans="1:19" x14ac:dyDescent="0.25">
      <c r="A33" s="15"/>
      <c r="B33" s="9" t="s">
        <v>116</v>
      </c>
      <c r="C33" s="8" t="s">
        <v>1</v>
      </c>
      <c r="D33" s="37">
        <v>1200000</v>
      </c>
      <c r="E33" s="66" t="s">
        <v>44</v>
      </c>
      <c r="F33" s="9" t="s">
        <v>49</v>
      </c>
      <c r="G33" s="11">
        <v>2007</v>
      </c>
      <c r="H33" s="14">
        <v>2002</v>
      </c>
      <c r="I33" s="11" t="s">
        <v>17</v>
      </c>
    </row>
    <row r="34" spans="1:19" x14ac:dyDescent="0.25">
      <c r="A34" s="15"/>
      <c r="B34" s="9" t="s">
        <v>116</v>
      </c>
      <c r="C34" s="8" t="s">
        <v>1</v>
      </c>
      <c r="D34" s="37">
        <v>13750000</v>
      </c>
      <c r="E34" s="66" t="s">
        <v>44</v>
      </c>
      <c r="F34" s="65" t="s">
        <v>48</v>
      </c>
      <c r="G34" s="12">
        <v>40029</v>
      </c>
      <c r="H34" s="14">
        <v>2002</v>
      </c>
      <c r="I34" s="11" t="s">
        <v>17</v>
      </c>
    </row>
    <row r="35" spans="1:19" x14ac:dyDescent="0.25">
      <c r="A35" s="15"/>
      <c r="B35" s="9" t="s">
        <v>116</v>
      </c>
      <c r="C35" s="8" t="s">
        <v>1</v>
      </c>
      <c r="D35" s="37">
        <v>19500000</v>
      </c>
      <c r="E35" s="66" t="s">
        <v>44</v>
      </c>
      <c r="F35" s="9" t="s">
        <v>46</v>
      </c>
      <c r="G35" s="12" t="s">
        <v>47</v>
      </c>
      <c r="H35" s="14">
        <v>2002</v>
      </c>
      <c r="I35" s="11" t="s">
        <v>17</v>
      </c>
    </row>
    <row r="36" spans="1:19" x14ac:dyDescent="0.25">
      <c r="A36" s="15"/>
      <c r="B36" s="9" t="s">
        <v>116</v>
      </c>
      <c r="C36" s="8" t="s">
        <v>1</v>
      </c>
      <c r="D36" s="52" t="s">
        <v>38</v>
      </c>
      <c r="E36" s="66" t="s">
        <v>44</v>
      </c>
      <c r="F36" s="9" t="s">
        <v>35</v>
      </c>
      <c r="G36" s="12">
        <v>41486</v>
      </c>
      <c r="H36" s="14">
        <v>2002</v>
      </c>
      <c r="I36" s="11" t="s">
        <v>17</v>
      </c>
    </row>
    <row r="37" spans="1:19" x14ac:dyDescent="0.25">
      <c r="A37" s="15"/>
      <c r="B37" s="9" t="s">
        <v>116</v>
      </c>
      <c r="C37" s="8" t="s">
        <v>1</v>
      </c>
      <c r="D37" s="37">
        <v>2100000</v>
      </c>
      <c r="E37" s="66" t="s">
        <v>44</v>
      </c>
      <c r="F37" s="9" t="s">
        <v>45</v>
      </c>
      <c r="G37" s="12">
        <v>41696</v>
      </c>
      <c r="H37" s="14">
        <v>2002</v>
      </c>
      <c r="I37" s="11" t="s">
        <v>17</v>
      </c>
    </row>
    <row r="38" spans="1:19" x14ac:dyDescent="0.25">
      <c r="A38" s="15"/>
      <c r="B38" s="9" t="s">
        <v>116</v>
      </c>
      <c r="C38" s="8" t="s">
        <v>1</v>
      </c>
      <c r="D38" s="37">
        <v>25000</v>
      </c>
      <c r="E38" s="66" t="s">
        <v>44</v>
      </c>
      <c r="F38" s="9" t="s">
        <v>43</v>
      </c>
      <c r="G38" s="12">
        <v>41435</v>
      </c>
      <c r="H38" s="14">
        <v>2002</v>
      </c>
      <c r="I38" s="11" t="s">
        <v>17</v>
      </c>
    </row>
    <row r="39" spans="1:19" x14ac:dyDescent="0.25">
      <c r="A39" s="15"/>
      <c r="B39" s="9" t="s">
        <v>116</v>
      </c>
      <c r="C39" s="8" t="s">
        <v>1</v>
      </c>
      <c r="D39" s="56" t="s">
        <v>51</v>
      </c>
      <c r="E39" s="66" t="s">
        <v>44</v>
      </c>
      <c r="F39" s="10" t="s">
        <v>38</v>
      </c>
      <c r="G39" s="58" t="s">
        <v>50</v>
      </c>
      <c r="H39" s="14">
        <v>2002</v>
      </c>
      <c r="I39" s="11" t="s">
        <v>17</v>
      </c>
    </row>
    <row r="40" spans="1:19" x14ac:dyDescent="0.25">
      <c r="B40" s="20" t="s">
        <v>113</v>
      </c>
      <c r="C40" s="23" t="s">
        <v>6</v>
      </c>
      <c r="D40" s="29">
        <v>500000</v>
      </c>
      <c r="E40" s="20" t="s">
        <v>52</v>
      </c>
      <c r="F40" s="19" t="s">
        <v>111</v>
      </c>
      <c r="G40" s="22">
        <v>40455</v>
      </c>
      <c r="H40" s="34">
        <v>2005</v>
      </c>
      <c r="I40" s="21" t="s">
        <v>17</v>
      </c>
    </row>
    <row r="41" spans="1:19" x14ac:dyDescent="0.25">
      <c r="B41" s="20" t="s">
        <v>113</v>
      </c>
      <c r="C41" s="23" t="s">
        <v>6</v>
      </c>
      <c r="D41" s="29">
        <v>20600000</v>
      </c>
      <c r="E41" s="20" t="s">
        <v>52</v>
      </c>
      <c r="F41" s="46" t="s">
        <v>110</v>
      </c>
      <c r="G41" s="22">
        <v>41055</v>
      </c>
      <c r="H41" s="34">
        <v>2005</v>
      </c>
      <c r="I41" s="21" t="s">
        <v>17</v>
      </c>
    </row>
    <row r="42" spans="1:19" x14ac:dyDescent="0.25">
      <c r="B42" s="20" t="s">
        <v>113</v>
      </c>
      <c r="C42" s="23" t="s">
        <v>6</v>
      </c>
      <c r="D42" s="29">
        <v>879000</v>
      </c>
      <c r="E42" s="20" t="s">
        <v>52</v>
      </c>
      <c r="F42" s="19" t="s">
        <v>99</v>
      </c>
      <c r="G42" s="22">
        <v>41204</v>
      </c>
      <c r="H42" s="34">
        <v>2005</v>
      </c>
      <c r="I42" s="21" t="s">
        <v>17</v>
      </c>
    </row>
    <row r="43" spans="1:19" x14ac:dyDescent="0.25">
      <c r="B43" s="20" t="s">
        <v>113</v>
      </c>
      <c r="C43" s="23" t="s">
        <v>6</v>
      </c>
      <c r="D43" s="29">
        <v>100000</v>
      </c>
      <c r="E43" s="20" t="s">
        <v>52</v>
      </c>
      <c r="F43" s="46" t="s">
        <v>100</v>
      </c>
      <c r="G43" s="22">
        <v>41204</v>
      </c>
      <c r="H43" s="34">
        <v>2005</v>
      </c>
      <c r="I43" s="21" t="s">
        <v>17</v>
      </c>
    </row>
    <row r="44" spans="1:19" x14ac:dyDescent="0.25">
      <c r="A44" s="15"/>
      <c r="B44" s="20" t="s">
        <v>113</v>
      </c>
      <c r="C44" s="23" t="s">
        <v>6</v>
      </c>
      <c r="D44" s="38">
        <v>3000000</v>
      </c>
      <c r="E44" s="20" t="s">
        <v>52</v>
      </c>
      <c r="F44" s="20" t="s">
        <v>53</v>
      </c>
      <c r="G44" s="33" t="s">
        <v>55</v>
      </c>
      <c r="H44" s="34">
        <v>2005</v>
      </c>
      <c r="I44" s="21" t="s">
        <v>17</v>
      </c>
      <c r="Q44" s="3"/>
    </row>
    <row r="45" spans="1:19" x14ac:dyDescent="0.25">
      <c r="A45" s="15"/>
      <c r="B45" s="20" t="s">
        <v>113</v>
      </c>
      <c r="C45" s="23" t="s">
        <v>6</v>
      </c>
      <c r="D45" s="38">
        <v>590500</v>
      </c>
      <c r="E45" s="20" t="s">
        <v>52</v>
      </c>
      <c r="F45" s="20" t="s">
        <v>54</v>
      </c>
      <c r="G45" s="22">
        <v>41055</v>
      </c>
      <c r="H45" s="34">
        <v>2005</v>
      </c>
      <c r="I45" s="21" t="s">
        <v>17</v>
      </c>
    </row>
    <row r="46" spans="1:19" x14ac:dyDescent="0.25">
      <c r="A46" s="15"/>
      <c r="B46" s="20" t="s">
        <v>113</v>
      </c>
      <c r="C46" s="23" t="s">
        <v>6</v>
      </c>
      <c r="D46" s="55" t="s">
        <v>118</v>
      </c>
      <c r="E46" s="20" t="s">
        <v>52</v>
      </c>
      <c r="F46" s="20" t="s">
        <v>56</v>
      </c>
      <c r="G46" s="21" t="s">
        <v>57</v>
      </c>
      <c r="H46" s="34">
        <v>2005</v>
      </c>
      <c r="I46" s="21" t="s">
        <v>17</v>
      </c>
      <c r="S46" s="4"/>
    </row>
    <row r="47" spans="1:19" x14ac:dyDescent="0.25">
      <c r="A47" s="15"/>
      <c r="B47" s="20" t="s">
        <v>113</v>
      </c>
      <c r="C47" s="23" t="s">
        <v>6</v>
      </c>
      <c r="D47" s="38">
        <v>1150000</v>
      </c>
      <c r="E47" s="20" t="s">
        <v>52</v>
      </c>
      <c r="F47" s="20" t="s">
        <v>58</v>
      </c>
      <c r="G47" s="21" t="s">
        <v>60</v>
      </c>
      <c r="H47" s="34">
        <v>2005</v>
      </c>
      <c r="I47" s="21" t="s">
        <v>17</v>
      </c>
    </row>
    <row r="48" spans="1:19" x14ac:dyDescent="0.25">
      <c r="A48" s="15"/>
      <c r="B48" s="20" t="s">
        <v>113</v>
      </c>
      <c r="C48" s="23" t="s">
        <v>6</v>
      </c>
      <c r="D48" s="38">
        <v>250000</v>
      </c>
      <c r="E48" s="20" t="s">
        <v>52</v>
      </c>
      <c r="F48" s="20" t="s">
        <v>59</v>
      </c>
      <c r="G48" s="21" t="s">
        <v>60</v>
      </c>
      <c r="H48" s="34">
        <v>2005</v>
      </c>
      <c r="I48" s="21" t="s">
        <v>17</v>
      </c>
    </row>
    <row r="49" spans="1:9" x14ac:dyDescent="0.25">
      <c r="A49" s="15"/>
      <c r="B49" s="20" t="s">
        <v>113</v>
      </c>
      <c r="C49" s="23" t="s">
        <v>6</v>
      </c>
      <c r="D49" s="38">
        <v>998134</v>
      </c>
      <c r="E49" s="20" t="s">
        <v>52</v>
      </c>
      <c r="F49" s="20" t="s">
        <v>101</v>
      </c>
      <c r="G49" s="21">
        <v>2014</v>
      </c>
      <c r="H49" s="34">
        <v>2005</v>
      </c>
      <c r="I49" s="21" t="s">
        <v>17</v>
      </c>
    </row>
    <row r="50" spans="1:9" x14ac:dyDescent="0.25">
      <c r="A50" s="15"/>
      <c r="B50" s="20" t="s">
        <v>113</v>
      </c>
      <c r="C50" s="23" t="s">
        <v>6</v>
      </c>
      <c r="D50" s="38">
        <v>149182</v>
      </c>
      <c r="E50" s="20" t="s">
        <v>52</v>
      </c>
      <c r="F50" s="48" t="s">
        <v>102</v>
      </c>
      <c r="G50" s="21">
        <v>2013</v>
      </c>
      <c r="H50" s="34">
        <v>2005</v>
      </c>
      <c r="I50" s="21" t="s">
        <v>17</v>
      </c>
    </row>
    <row r="51" spans="1:9" x14ac:dyDescent="0.25">
      <c r="A51" s="15"/>
      <c r="B51" s="20" t="s">
        <v>113</v>
      </c>
      <c r="C51" s="23" t="s">
        <v>6</v>
      </c>
      <c r="D51" s="38">
        <v>99857</v>
      </c>
      <c r="E51" s="20" t="s">
        <v>52</v>
      </c>
      <c r="F51" s="48" t="s">
        <v>103</v>
      </c>
      <c r="G51" s="21">
        <v>2013</v>
      </c>
      <c r="H51" s="34">
        <v>2005</v>
      </c>
      <c r="I51" s="21" t="s">
        <v>17</v>
      </c>
    </row>
    <row r="52" spans="1:9" x14ac:dyDescent="0.25">
      <c r="A52" s="15"/>
      <c r="B52" s="20" t="s">
        <v>113</v>
      </c>
      <c r="C52" s="23" t="s">
        <v>6</v>
      </c>
      <c r="D52" s="38">
        <v>149509</v>
      </c>
      <c r="E52" s="20" t="s">
        <v>52</v>
      </c>
      <c r="F52" s="49" t="s">
        <v>104</v>
      </c>
      <c r="G52" s="21">
        <v>2013</v>
      </c>
      <c r="H52" s="34">
        <v>2005</v>
      </c>
      <c r="I52" s="21" t="s">
        <v>17</v>
      </c>
    </row>
    <row r="53" spans="1:9" x14ac:dyDescent="0.25">
      <c r="A53" s="15"/>
      <c r="B53" s="20" t="s">
        <v>113</v>
      </c>
      <c r="C53" s="23" t="s">
        <v>6</v>
      </c>
      <c r="D53" s="38">
        <v>174928</v>
      </c>
      <c r="E53" s="20" t="s">
        <v>52</v>
      </c>
      <c r="F53" s="49" t="s">
        <v>105</v>
      </c>
      <c r="G53" s="21">
        <v>2010</v>
      </c>
      <c r="H53" s="34">
        <v>2005</v>
      </c>
      <c r="I53" s="21" t="s">
        <v>17</v>
      </c>
    </row>
    <row r="54" spans="1:9" x14ac:dyDescent="0.25">
      <c r="A54" s="15"/>
      <c r="B54" s="20" t="s">
        <v>113</v>
      </c>
      <c r="C54" s="23" t="s">
        <v>6</v>
      </c>
      <c r="D54" s="38">
        <v>2333084</v>
      </c>
      <c r="E54" s="20" t="s">
        <v>52</v>
      </c>
      <c r="F54" s="49" t="s">
        <v>108</v>
      </c>
      <c r="G54" s="21">
        <v>2009</v>
      </c>
      <c r="H54" s="34">
        <v>2005</v>
      </c>
      <c r="I54" s="21" t="s">
        <v>17</v>
      </c>
    </row>
    <row r="55" spans="1:9" x14ac:dyDescent="0.25">
      <c r="A55" s="15"/>
      <c r="B55" s="20" t="s">
        <v>113</v>
      </c>
      <c r="C55" s="23" t="s">
        <v>6</v>
      </c>
      <c r="D55" s="38">
        <v>729988</v>
      </c>
      <c r="E55" s="20" t="s">
        <v>52</v>
      </c>
      <c r="F55" s="49" t="s">
        <v>106</v>
      </c>
      <c r="G55" s="21">
        <v>2009</v>
      </c>
      <c r="H55" s="34">
        <v>2005</v>
      </c>
      <c r="I55" s="21" t="s">
        <v>17</v>
      </c>
    </row>
    <row r="56" spans="1:9" x14ac:dyDescent="0.25">
      <c r="A56" s="15"/>
      <c r="B56" s="20" t="s">
        <v>113</v>
      </c>
      <c r="C56" s="23" t="s">
        <v>6</v>
      </c>
      <c r="D56" s="38">
        <v>70000</v>
      </c>
      <c r="E56" s="20" t="s">
        <v>52</v>
      </c>
      <c r="F56" s="49" t="s">
        <v>107</v>
      </c>
      <c r="G56" s="21">
        <v>2007</v>
      </c>
      <c r="H56" s="34">
        <v>2005</v>
      </c>
      <c r="I56" s="21" t="s">
        <v>17</v>
      </c>
    </row>
    <row r="57" spans="1:9" x14ac:dyDescent="0.25">
      <c r="A57" s="15"/>
      <c r="B57" s="20" t="s">
        <v>113</v>
      </c>
      <c r="C57" s="23" t="s">
        <v>6</v>
      </c>
      <c r="D57" s="38">
        <v>100000</v>
      </c>
      <c r="E57" s="20" t="s">
        <v>52</v>
      </c>
      <c r="F57" s="60" t="s">
        <v>109</v>
      </c>
      <c r="G57" s="21">
        <v>2006</v>
      </c>
      <c r="H57" s="34">
        <v>2005</v>
      </c>
      <c r="I57" s="21" t="s">
        <v>17</v>
      </c>
    </row>
    <row r="58" spans="1:9" x14ac:dyDescent="0.25">
      <c r="A58" s="15"/>
      <c r="B58" s="9" t="s">
        <v>113</v>
      </c>
      <c r="C58" s="7" t="s">
        <v>98</v>
      </c>
      <c r="D58" s="37">
        <v>2400000</v>
      </c>
      <c r="E58" s="9" t="s">
        <v>52</v>
      </c>
      <c r="F58" s="9" t="s">
        <v>65</v>
      </c>
      <c r="G58" s="12">
        <v>41885</v>
      </c>
      <c r="H58" s="14">
        <v>2010</v>
      </c>
      <c r="I58" s="11" t="s">
        <v>17</v>
      </c>
    </row>
    <row r="59" spans="1:9" x14ac:dyDescent="0.25">
      <c r="A59" s="15"/>
      <c r="B59" s="9" t="s">
        <v>113</v>
      </c>
      <c r="C59" s="7" t="s">
        <v>98</v>
      </c>
      <c r="D59" s="37">
        <v>125000000</v>
      </c>
      <c r="E59" s="9" t="s">
        <v>52</v>
      </c>
      <c r="F59" s="9" t="s">
        <v>64</v>
      </c>
      <c r="G59" s="12">
        <v>41921</v>
      </c>
      <c r="H59" s="14">
        <v>2010</v>
      </c>
      <c r="I59" s="11" t="s">
        <v>17</v>
      </c>
    </row>
    <row r="60" spans="1:9" x14ac:dyDescent="0.25">
      <c r="A60" s="15"/>
      <c r="B60" s="9" t="s">
        <v>113</v>
      </c>
      <c r="C60" s="7" t="s">
        <v>98</v>
      </c>
      <c r="D60" s="37">
        <v>6600000</v>
      </c>
      <c r="E60" s="9" t="s">
        <v>52</v>
      </c>
      <c r="F60" s="9" t="s">
        <v>63</v>
      </c>
      <c r="G60" s="12">
        <v>41960</v>
      </c>
      <c r="H60" s="14">
        <v>2010</v>
      </c>
      <c r="I60" s="11" t="s">
        <v>17</v>
      </c>
    </row>
    <row r="61" spans="1:9" x14ac:dyDescent="0.25">
      <c r="A61" s="15"/>
      <c r="B61" s="20" t="s">
        <v>112</v>
      </c>
      <c r="C61" s="19" t="s">
        <v>9</v>
      </c>
      <c r="D61" s="38">
        <v>120000</v>
      </c>
      <c r="E61" s="20" t="s">
        <v>61</v>
      </c>
      <c r="F61" s="36" t="s">
        <v>38</v>
      </c>
      <c r="G61" s="21" t="s">
        <v>62</v>
      </c>
      <c r="H61" s="34">
        <v>2010</v>
      </c>
      <c r="I61" s="21" t="s">
        <v>17</v>
      </c>
    </row>
    <row r="62" spans="1:9" x14ac:dyDescent="0.25">
      <c r="A62" s="15"/>
      <c r="B62" s="9" t="s">
        <v>119</v>
      </c>
      <c r="C62" s="7" t="s">
        <v>94</v>
      </c>
      <c r="D62" s="13">
        <f>1.41*(148/176)*200000</f>
        <v>237136.36363636362</v>
      </c>
      <c r="E62" s="9" t="s">
        <v>85</v>
      </c>
      <c r="F62" s="9" t="s">
        <v>95</v>
      </c>
      <c r="G62" s="11">
        <v>2010</v>
      </c>
      <c r="H62" s="14">
        <v>2009</v>
      </c>
      <c r="I62" s="11" t="s">
        <v>17</v>
      </c>
    </row>
    <row r="63" spans="1:9" x14ac:dyDescent="0.25">
      <c r="A63" s="15"/>
      <c r="B63" s="9" t="s">
        <v>119</v>
      </c>
      <c r="C63" s="7" t="s">
        <v>94</v>
      </c>
      <c r="D63" s="13">
        <f>273190</f>
        <v>273190</v>
      </c>
      <c r="E63" s="9" t="s">
        <v>85</v>
      </c>
      <c r="F63" s="61" t="s">
        <v>120</v>
      </c>
      <c r="G63" s="12">
        <v>40588</v>
      </c>
      <c r="H63" s="14">
        <v>2009</v>
      </c>
      <c r="I63" s="11" t="s">
        <v>17</v>
      </c>
    </row>
    <row r="64" spans="1:9" x14ac:dyDescent="0.25">
      <c r="A64" s="15"/>
      <c r="B64" s="9" t="s">
        <v>119</v>
      </c>
      <c r="C64" s="7" t="s">
        <v>94</v>
      </c>
      <c r="D64" s="13">
        <v>149589</v>
      </c>
      <c r="E64" s="9" t="s">
        <v>85</v>
      </c>
      <c r="F64" s="43" t="s">
        <v>90</v>
      </c>
      <c r="G64" s="11" t="s">
        <v>84</v>
      </c>
      <c r="H64" s="14">
        <v>2009</v>
      </c>
      <c r="I64" s="11" t="s">
        <v>17</v>
      </c>
    </row>
    <row r="65" spans="1:9" x14ac:dyDescent="0.25">
      <c r="A65" s="15"/>
      <c r="B65" s="9" t="s">
        <v>119</v>
      </c>
      <c r="C65" s="7" t="s">
        <v>94</v>
      </c>
      <c r="D65" s="13">
        <v>307975</v>
      </c>
      <c r="E65" s="9" t="s">
        <v>85</v>
      </c>
      <c r="F65" s="9" t="s">
        <v>87</v>
      </c>
      <c r="G65" s="59" t="s">
        <v>86</v>
      </c>
      <c r="H65" s="14">
        <v>2009</v>
      </c>
      <c r="I65" s="11" t="s">
        <v>17</v>
      </c>
    </row>
    <row r="66" spans="1:9" x14ac:dyDescent="0.25">
      <c r="A66" s="15"/>
      <c r="B66" s="9" t="s">
        <v>119</v>
      </c>
      <c r="C66" s="7" t="s">
        <v>94</v>
      </c>
      <c r="D66" s="13">
        <v>130503.1455</v>
      </c>
      <c r="E66" s="9" t="s">
        <v>85</v>
      </c>
      <c r="F66" s="9" t="s">
        <v>89</v>
      </c>
      <c r="G66" s="62" t="s">
        <v>88</v>
      </c>
      <c r="H66" s="14">
        <v>2009</v>
      </c>
      <c r="I66" s="11" t="s">
        <v>17</v>
      </c>
    </row>
    <row r="67" spans="1:9" x14ac:dyDescent="0.25">
      <c r="A67" s="15"/>
      <c r="B67" s="9" t="s">
        <v>119</v>
      </c>
      <c r="C67" s="7" t="s">
        <v>94</v>
      </c>
      <c r="D67" s="44">
        <f>800000-D66</f>
        <v>669496.85450000002</v>
      </c>
      <c r="E67" s="9" t="s">
        <v>85</v>
      </c>
      <c r="F67" s="43" t="s">
        <v>92</v>
      </c>
      <c r="G67" s="11" t="s">
        <v>93</v>
      </c>
      <c r="H67" s="14">
        <v>2009</v>
      </c>
      <c r="I67" s="11" t="s">
        <v>17</v>
      </c>
    </row>
    <row r="68" spans="1:9" x14ac:dyDescent="0.25">
      <c r="A68" s="15"/>
      <c r="B68" s="9" t="s">
        <v>119</v>
      </c>
      <c r="C68" s="7" t="s">
        <v>94</v>
      </c>
      <c r="D68" s="13">
        <v>62313.397595000002</v>
      </c>
      <c r="E68" s="9" t="s">
        <v>85</v>
      </c>
      <c r="F68" s="9" t="s">
        <v>91</v>
      </c>
      <c r="G68" s="12">
        <v>41746</v>
      </c>
      <c r="H68" s="14">
        <v>2009</v>
      </c>
      <c r="I68" s="11" t="s">
        <v>17</v>
      </c>
    </row>
    <row r="69" spans="1:9" x14ac:dyDescent="0.25">
      <c r="A69" s="15"/>
      <c r="B69" s="9" t="s">
        <v>119</v>
      </c>
      <c r="C69" s="7" t="s">
        <v>94</v>
      </c>
      <c r="D69" s="44">
        <f>10000000-SUM(D62:D68)</f>
        <v>8169796.2387686362</v>
      </c>
      <c r="E69" s="9" t="s">
        <v>85</v>
      </c>
      <c r="F69" s="35" t="s">
        <v>38</v>
      </c>
      <c r="G69" s="10" t="s">
        <v>38</v>
      </c>
      <c r="H69" s="14">
        <v>2009</v>
      </c>
      <c r="I69" s="11" t="s">
        <v>17</v>
      </c>
    </row>
    <row r="70" spans="1:9" s="5" customFormat="1" x14ac:dyDescent="0.25">
      <c r="A70" s="15"/>
      <c r="B70" s="20" t="s">
        <v>112</v>
      </c>
      <c r="C70" s="19" t="s">
        <v>2</v>
      </c>
      <c r="D70" s="51" t="s">
        <v>38</v>
      </c>
      <c r="E70" s="20" t="s">
        <v>96</v>
      </c>
      <c r="F70" s="20" t="s">
        <v>97</v>
      </c>
      <c r="G70" s="31" t="s">
        <v>38</v>
      </c>
      <c r="H70" s="19">
        <v>2010</v>
      </c>
      <c r="I70" s="21" t="s">
        <v>17</v>
      </c>
    </row>
    <row r="71" spans="1:9" x14ac:dyDescent="0.25">
      <c r="A71" s="15"/>
      <c r="B71" s="9" t="s">
        <v>112</v>
      </c>
      <c r="C71" s="7" t="s">
        <v>76</v>
      </c>
      <c r="D71" s="52" t="s">
        <v>38</v>
      </c>
      <c r="E71" s="7" t="s">
        <v>83</v>
      </c>
      <c r="F71" s="35" t="s">
        <v>38</v>
      </c>
      <c r="G71" s="10" t="s">
        <v>38</v>
      </c>
      <c r="H71" s="7"/>
      <c r="I71" s="11" t="s">
        <v>17</v>
      </c>
    </row>
    <row r="72" spans="1:9" x14ac:dyDescent="0.25">
      <c r="A72" s="15"/>
      <c r="B72" s="20" t="s">
        <v>112</v>
      </c>
      <c r="C72" s="19" t="s">
        <v>4</v>
      </c>
      <c r="D72" s="38">
        <v>99123</v>
      </c>
      <c r="E72" s="19" t="s">
        <v>77</v>
      </c>
      <c r="F72" s="20" t="s">
        <v>78</v>
      </c>
      <c r="G72" s="22">
        <v>39757</v>
      </c>
      <c r="H72" s="19">
        <v>1987</v>
      </c>
      <c r="I72" s="21" t="s">
        <v>17</v>
      </c>
    </row>
    <row r="73" spans="1:9" x14ac:dyDescent="0.25">
      <c r="A73" s="15"/>
      <c r="B73" s="20" t="s">
        <v>112</v>
      </c>
      <c r="C73" s="19" t="s">
        <v>4</v>
      </c>
      <c r="D73" s="38">
        <v>99355</v>
      </c>
      <c r="E73" s="19" t="s">
        <v>77</v>
      </c>
      <c r="F73" s="20" t="s">
        <v>78</v>
      </c>
      <c r="G73" s="22">
        <v>39790</v>
      </c>
      <c r="H73" s="19">
        <v>1987</v>
      </c>
      <c r="I73" s="21" t="s">
        <v>17</v>
      </c>
    </row>
    <row r="74" spans="1:9" x14ac:dyDescent="0.25">
      <c r="A74" s="15"/>
      <c r="B74" s="20" t="s">
        <v>112</v>
      </c>
      <c r="C74" s="19" t="s">
        <v>4</v>
      </c>
      <c r="D74" s="38">
        <v>99355</v>
      </c>
      <c r="E74" s="19" t="s">
        <v>77</v>
      </c>
      <c r="F74" s="20" t="s">
        <v>78</v>
      </c>
      <c r="G74" s="22">
        <v>39799</v>
      </c>
      <c r="H74" s="19">
        <v>1987</v>
      </c>
      <c r="I74" s="21" t="s">
        <v>17</v>
      </c>
    </row>
    <row r="75" spans="1:9" x14ac:dyDescent="0.25">
      <c r="A75" s="15"/>
      <c r="B75" s="20" t="s">
        <v>112</v>
      </c>
      <c r="C75" s="19" t="s">
        <v>4</v>
      </c>
      <c r="D75" s="38">
        <v>299843</v>
      </c>
      <c r="E75" s="19" t="s">
        <v>77</v>
      </c>
      <c r="F75" s="20" t="s">
        <v>78</v>
      </c>
      <c r="G75" s="22">
        <v>39875</v>
      </c>
      <c r="H75" s="19">
        <v>1987</v>
      </c>
      <c r="I75" s="21" t="s">
        <v>17</v>
      </c>
    </row>
    <row r="76" spans="1:9" x14ac:dyDescent="0.25">
      <c r="A76" s="15"/>
      <c r="B76" s="20" t="s">
        <v>112</v>
      </c>
      <c r="C76" s="19" t="s">
        <v>4</v>
      </c>
      <c r="D76" s="38">
        <v>331174</v>
      </c>
      <c r="E76" s="19" t="s">
        <v>77</v>
      </c>
      <c r="F76" s="20" t="s">
        <v>78</v>
      </c>
      <c r="G76" s="22">
        <v>39953</v>
      </c>
      <c r="H76" s="19">
        <v>1987</v>
      </c>
      <c r="I76" s="21" t="s">
        <v>17</v>
      </c>
    </row>
    <row r="77" spans="1:9" x14ac:dyDescent="0.25">
      <c r="A77" s="15"/>
      <c r="B77" s="20" t="s">
        <v>112</v>
      </c>
      <c r="C77" s="19" t="s">
        <v>4</v>
      </c>
      <c r="D77" s="38">
        <v>3216825</v>
      </c>
      <c r="E77" s="19" t="s">
        <v>77</v>
      </c>
      <c r="F77" s="20" t="s">
        <v>78</v>
      </c>
      <c r="G77" s="22">
        <v>40067</v>
      </c>
      <c r="H77" s="19">
        <v>1987</v>
      </c>
      <c r="I77" s="21" t="s">
        <v>17</v>
      </c>
    </row>
    <row r="78" spans="1:9" x14ac:dyDescent="0.25">
      <c r="A78" s="15"/>
      <c r="B78" s="20" t="s">
        <v>112</v>
      </c>
      <c r="C78" s="19" t="s">
        <v>4</v>
      </c>
      <c r="D78" s="38">
        <v>1350000</v>
      </c>
      <c r="E78" s="19" t="s">
        <v>77</v>
      </c>
      <c r="F78" s="20" t="s">
        <v>78</v>
      </c>
      <c r="G78" s="22">
        <v>40431</v>
      </c>
      <c r="H78" s="19">
        <v>1987</v>
      </c>
      <c r="I78" s="21" t="s">
        <v>17</v>
      </c>
    </row>
    <row r="79" spans="1:9" x14ac:dyDescent="0.25">
      <c r="A79" s="15"/>
      <c r="B79" s="20" t="s">
        <v>112</v>
      </c>
      <c r="C79" s="19" t="s">
        <v>4</v>
      </c>
      <c r="D79" s="38">
        <v>100000</v>
      </c>
      <c r="E79" s="19" t="s">
        <v>77</v>
      </c>
      <c r="F79" s="20" t="s">
        <v>78</v>
      </c>
      <c r="G79" s="22">
        <v>40671</v>
      </c>
      <c r="H79" s="19">
        <v>1987</v>
      </c>
      <c r="I79" s="21" t="s">
        <v>17</v>
      </c>
    </row>
    <row r="80" spans="1:9" x14ac:dyDescent="0.25">
      <c r="A80" s="15"/>
      <c r="B80" s="20" t="s">
        <v>112</v>
      </c>
      <c r="C80" s="19" t="s">
        <v>4</v>
      </c>
      <c r="D80" s="38">
        <v>2022678</v>
      </c>
      <c r="E80" s="19" t="s">
        <v>77</v>
      </c>
      <c r="F80" s="20" t="s">
        <v>78</v>
      </c>
      <c r="G80" s="22">
        <v>40716</v>
      </c>
      <c r="H80" s="19">
        <v>1987</v>
      </c>
      <c r="I80" s="21" t="s">
        <v>17</v>
      </c>
    </row>
    <row r="81" spans="1:34" x14ac:dyDescent="0.25">
      <c r="A81" s="15"/>
      <c r="B81" s="20" t="s">
        <v>112</v>
      </c>
      <c r="C81" s="19" t="s">
        <v>4</v>
      </c>
      <c r="D81" s="38">
        <v>1200000</v>
      </c>
      <c r="E81" s="19" t="s">
        <v>77</v>
      </c>
      <c r="F81" s="20" t="s">
        <v>78</v>
      </c>
      <c r="G81" s="22">
        <v>41032</v>
      </c>
      <c r="H81" s="19">
        <v>1987</v>
      </c>
      <c r="I81" s="21" t="s">
        <v>17</v>
      </c>
    </row>
    <row r="82" spans="1:34" x14ac:dyDescent="0.25">
      <c r="A82" s="15"/>
      <c r="B82" s="20" t="s">
        <v>112</v>
      </c>
      <c r="C82" s="19" t="s">
        <v>4</v>
      </c>
      <c r="D82" s="38">
        <v>1120000</v>
      </c>
      <c r="E82" s="19" t="s">
        <v>77</v>
      </c>
      <c r="F82" s="20" t="s">
        <v>78</v>
      </c>
      <c r="G82" s="22">
        <v>41144</v>
      </c>
      <c r="H82" s="19">
        <v>1987</v>
      </c>
      <c r="I82" s="21" t="s">
        <v>17</v>
      </c>
    </row>
    <row r="83" spans="1:34" x14ac:dyDescent="0.25">
      <c r="A83" s="15"/>
      <c r="B83" s="20" t="s">
        <v>112</v>
      </c>
      <c r="C83" s="19" t="s">
        <v>4</v>
      </c>
      <c r="D83" s="38">
        <v>1660000</v>
      </c>
      <c r="E83" s="19" t="s">
        <v>77</v>
      </c>
      <c r="F83" s="20" t="s">
        <v>78</v>
      </c>
      <c r="G83" s="22">
        <v>41162</v>
      </c>
      <c r="H83" s="19">
        <v>1987</v>
      </c>
      <c r="I83" s="21" t="s">
        <v>17</v>
      </c>
    </row>
    <row r="84" spans="1:34" x14ac:dyDescent="0.25">
      <c r="A84" s="15"/>
      <c r="B84" s="20" t="s">
        <v>112</v>
      </c>
      <c r="C84" s="19" t="s">
        <v>4</v>
      </c>
      <c r="D84" s="38">
        <v>600000</v>
      </c>
      <c r="E84" s="19" t="s">
        <v>77</v>
      </c>
      <c r="F84" s="20" t="s">
        <v>78</v>
      </c>
      <c r="G84" s="22">
        <v>41330</v>
      </c>
      <c r="H84" s="19">
        <v>1987</v>
      </c>
      <c r="I84" s="21" t="s">
        <v>17</v>
      </c>
    </row>
    <row r="85" spans="1:34" x14ac:dyDescent="0.25">
      <c r="A85" s="15"/>
      <c r="B85" s="20" t="s">
        <v>112</v>
      </c>
      <c r="C85" s="19" t="s">
        <v>4</v>
      </c>
      <c r="D85" s="38">
        <v>300000</v>
      </c>
      <c r="E85" s="19" t="s">
        <v>77</v>
      </c>
      <c r="F85" s="20" t="s">
        <v>78</v>
      </c>
      <c r="G85" s="22">
        <v>41393</v>
      </c>
      <c r="H85" s="19">
        <v>1987</v>
      </c>
      <c r="I85" s="21" t="s">
        <v>17</v>
      </c>
    </row>
    <row r="86" spans="1:34" x14ac:dyDescent="0.25">
      <c r="A86" s="15"/>
      <c r="B86" s="20" t="s">
        <v>112</v>
      </c>
      <c r="C86" s="19" t="s">
        <v>4</v>
      </c>
      <c r="D86" s="38">
        <v>780000</v>
      </c>
      <c r="E86" s="19" t="s">
        <v>77</v>
      </c>
      <c r="F86" s="20" t="s">
        <v>78</v>
      </c>
      <c r="G86" s="22">
        <v>41415</v>
      </c>
      <c r="H86" s="19">
        <v>1987</v>
      </c>
      <c r="I86" s="21" t="s">
        <v>17</v>
      </c>
    </row>
    <row r="87" spans="1:34" x14ac:dyDescent="0.25">
      <c r="A87" s="15"/>
      <c r="B87" s="20" t="s">
        <v>112</v>
      </c>
      <c r="C87" s="19" t="s">
        <v>4</v>
      </c>
      <c r="D87" s="38">
        <v>400000</v>
      </c>
      <c r="E87" s="19" t="s">
        <v>77</v>
      </c>
      <c r="F87" s="20" t="s">
        <v>78</v>
      </c>
      <c r="G87" s="22">
        <v>41775</v>
      </c>
      <c r="H87" s="19">
        <v>1987</v>
      </c>
      <c r="I87" s="21" t="s">
        <v>17</v>
      </c>
    </row>
    <row r="88" spans="1:34" x14ac:dyDescent="0.25">
      <c r="A88" s="15"/>
      <c r="B88" s="20" t="s">
        <v>112</v>
      </c>
      <c r="C88" s="19" t="s">
        <v>4</v>
      </c>
      <c r="D88" s="38">
        <v>250000</v>
      </c>
      <c r="E88" s="19" t="s">
        <v>77</v>
      </c>
      <c r="F88" s="20" t="s">
        <v>78</v>
      </c>
      <c r="G88" s="22">
        <v>41827</v>
      </c>
      <c r="H88" s="19">
        <v>1987</v>
      </c>
      <c r="I88" s="21" t="s">
        <v>17</v>
      </c>
    </row>
    <row r="89" spans="1:34" x14ac:dyDescent="0.25">
      <c r="A89" s="15"/>
      <c r="B89" s="20" t="s">
        <v>112</v>
      </c>
      <c r="C89" s="19" t="s">
        <v>4</v>
      </c>
      <c r="D89" s="38">
        <v>25100000</v>
      </c>
      <c r="E89" s="19" t="s">
        <v>77</v>
      </c>
      <c r="F89" s="20" t="s">
        <v>80</v>
      </c>
      <c r="G89" s="57" t="s">
        <v>79</v>
      </c>
      <c r="H89" s="19">
        <v>1987</v>
      </c>
      <c r="I89" s="21" t="s">
        <v>17</v>
      </c>
    </row>
    <row r="90" spans="1:34" x14ac:dyDescent="0.25">
      <c r="A90" s="15"/>
      <c r="B90" s="20" t="s">
        <v>112</v>
      </c>
      <c r="C90" s="19" t="s">
        <v>4</v>
      </c>
      <c r="D90" s="38">
        <v>1800000</v>
      </c>
      <c r="E90" s="19" t="s">
        <v>77</v>
      </c>
      <c r="F90" s="20" t="s">
        <v>78</v>
      </c>
      <c r="G90" s="22">
        <v>39317</v>
      </c>
      <c r="H90" s="19">
        <v>1987</v>
      </c>
      <c r="I90" s="21" t="s">
        <v>17</v>
      </c>
    </row>
    <row r="91" spans="1:34" x14ac:dyDescent="0.25">
      <c r="A91" s="15"/>
      <c r="B91" s="20" t="s">
        <v>112</v>
      </c>
      <c r="C91" s="19" t="s">
        <v>4</v>
      </c>
      <c r="D91" s="38">
        <v>900000</v>
      </c>
      <c r="E91" s="19" t="s">
        <v>77</v>
      </c>
      <c r="F91" s="20" t="s">
        <v>81</v>
      </c>
      <c r="G91" s="22">
        <v>38657</v>
      </c>
      <c r="H91" s="19">
        <v>1987</v>
      </c>
      <c r="I91" s="21" t="s">
        <v>17</v>
      </c>
    </row>
    <row r="92" spans="1:34" x14ac:dyDescent="0.25">
      <c r="A92" s="6"/>
      <c r="C92" s="1"/>
      <c r="D92" s="6"/>
      <c r="E92" s="6"/>
      <c r="F92" s="6"/>
      <c r="G92" s="6"/>
      <c r="H92" s="6"/>
      <c r="I92" s="6"/>
    </row>
    <row r="93" spans="1:34" x14ac:dyDescent="0.25">
      <c r="A93" s="6"/>
      <c r="D93" s="5"/>
      <c r="E93" s="5"/>
      <c r="F93" s="6"/>
      <c r="G93" s="6"/>
      <c r="H93" s="6"/>
      <c r="I93" s="6"/>
    </row>
    <row r="94" spans="1:34" x14ac:dyDescent="0.25">
      <c r="A94" s="6"/>
      <c r="F94" s="6"/>
      <c r="G94" s="6"/>
      <c r="H94" s="6"/>
      <c r="I94" s="6"/>
      <c r="AH94" s="2"/>
    </row>
    <row r="95" spans="1:34" x14ac:dyDescent="0.25">
      <c r="A95" s="6"/>
      <c r="F95" s="6"/>
      <c r="H95" s="6"/>
      <c r="I95" s="6"/>
    </row>
    <row r="96" spans="1:34" x14ac:dyDescent="0.25">
      <c r="A96" s="6"/>
      <c r="F96" s="6"/>
      <c r="G96" s="6"/>
      <c r="H96" s="6"/>
      <c r="I96" s="6"/>
    </row>
    <row r="97" spans="1:9" x14ac:dyDescent="0.25">
      <c r="A97" s="6"/>
      <c r="F97" s="6"/>
      <c r="G97" s="6"/>
      <c r="H97" s="6"/>
      <c r="I97" s="1"/>
    </row>
    <row r="98" spans="1:9" x14ac:dyDescent="0.25">
      <c r="B98" s="1" t="s">
        <v>8</v>
      </c>
    </row>
    <row r="99" spans="1:9" x14ac:dyDescent="0.25">
      <c r="B99" s="67" t="s">
        <v>124</v>
      </c>
      <c r="C99" s="1"/>
      <c r="I99" s="1"/>
    </row>
    <row r="100" spans="1:9" x14ac:dyDescent="0.25">
      <c r="B100" s="67" t="s">
        <v>125</v>
      </c>
    </row>
    <row r="101" spans="1:9" x14ac:dyDescent="0.25">
      <c r="A101" s="15"/>
      <c r="B101" s="67" t="s">
        <v>126</v>
      </c>
      <c r="D101" s="45"/>
      <c r="E101" s="16"/>
      <c r="F101" s="16"/>
      <c r="G101" s="17"/>
      <c r="H101" s="18"/>
      <c r="I101" s="17"/>
    </row>
    <row r="102" spans="1:9" x14ac:dyDescent="0.25">
      <c r="A102" s="15"/>
      <c r="B102" s="67" t="s">
        <v>127</v>
      </c>
      <c r="D102" s="45"/>
      <c r="E102" s="16"/>
      <c r="F102" s="16"/>
      <c r="G102" s="17"/>
      <c r="H102" s="18"/>
      <c r="I102" s="17"/>
    </row>
    <row r="103" spans="1:9" x14ac:dyDescent="0.25">
      <c r="A103" s="15"/>
      <c r="B103" s="67" t="s">
        <v>128</v>
      </c>
      <c r="D103" s="45"/>
      <c r="E103" s="16"/>
      <c r="F103" s="16"/>
      <c r="G103" s="17"/>
      <c r="H103" s="18"/>
      <c r="I103" s="17"/>
    </row>
    <row r="104" spans="1:9" x14ac:dyDescent="0.25">
      <c r="A104" s="15"/>
      <c r="B104" s="67" t="s">
        <v>129</v>
      </c>
      <c r="D104" s="45"/>
      <c r="E104" s="16"/>
      <c r="F104" s="16"/>
      <c r="G104" s="17"/>
      <c r="H104" s="18"/>
      <c r="I104" s="17"/>
    </row>
    <row r="105" spans="1:9" x14ac:dyDescent="0.25">
      <c r="A105" s="15"/>
      <c r="B105" s="67" t="s">
        <v>130</v>
      </c>
      <c r="D105" s="45"/>
      <c r="E105" s="16"/>
      <c r="F105" s="16"/>
      <c r="G105" s="17"/>
      <c r="H105" s="18"/>
      <c r="I105" s="17"/>
    </row>
    <row r="106" spans="1:9" x14ac:dyDescent="0.25">
      <c r="A106" s="15"/>
      <c r="B106" s="67" t="s">
        <v>131</v>
      </c>
      <c r="D106" s="45"/>
      <c r="E106" s="16"/>
      <c r="F106" s="16"/>
      <c r="G106" s="17"/>
      <c r="H106" s="18"/>
      <c r="I106" s="17"/>
    </row>
    <row r="107" spans="1:9" x14ac:dyDescent="0.25">
      <c r="A107" s="15"/>
      <c r="B107" s="67" t="s">
        <v>132</v>
      </c>
      <c r="D107" s="45"/>
      <c r="E107" s="16"/>
      <c r="F107" s="16"/>
      <c r="G107" s="17"/>
      <c r="H107" s="18"/>
      <c r="I107" s="17"/>
    </row>
    <row r="108" spans="1:9" x14ac:dyDescent="0.25">
      <c r="A108" s="15"/>
      <c r="B108" s="67" t="s">
        <v>133</v>
      </c>
      <c r="D108" s="45"/>
      <c r="E108" s="16"/>
      <c r="F108" s="16"/>
      <c r="G108" s="17"/>
      <c r="H108" s="18"/>
      <c r="I108" s="17"/>
    </row>
    <row r="109" spans="1:9" x14ac:dyDescent="0.25">
      <c r="A109" s="15"/>
      <c r="B109" s="67" t="s">
        <v>134</v>
      </c>
      <c r="D109" s="45"/>
      <c r="E109" s="16"/>
      <c r="F109" s="16"/>
      <c r="G109" s="17"/>
      <c r="H109" s="18"/>
      <c r="I109" s="17"/>
    </row>
    <row r="110" spans="1:9" x14ac:dyDescent="0.25">
      <c r="A110" s="15"/>
      <c r="B110" s="67" t="s">
        <v>135</v>
      </c>
      <c r="D110" s="45"/>
      <c r="E110" s="16"/>
      <c r="F110" s="16"/>
      <c r="G110" s="17"/>
      <c r="H110" s="18"/>
      <c r="I110" s="17"/>
    </row>
    <row r="111" spans="1:9" x14ac:dyDescent="0.25">
      <c r="B111" s="67" t="s">
        <v>136</v>
      </c>
      <c r="F111" s="5"/>
      <c r="G111" s="5"/>
      <c r="H111" s="5"/>
      <c r="I111" s="47"/>
    </row>
    <row r="112" spans="1:9" x14ac:dyDescent="0.25">
      <c r="B112" s="67" t="s">
        <v>137</v>
      </c>
    </row>
    <row r="113" spans="2:3" x14ac:dyDescent="0.25">
      <c r="B113" s="67" t="s">
        <v>138</v>
      </c>
    </row>
    <row r="114" spans="2:3" x14ac:dyDescent="0.25">
      <c r="B114" s="67" t="s">
        <v>139</v>
      </c>
    </row>
    <row r="115" spans="2:3" x14ac:dyDescent="0.25">
      <c r="B115" s="67" t="s">
        <v>140</v>
      </c>
    </row>
    <row r="116" spans="2:3" x14ac:dyDescent="0.25">
      <c r="B116" s="67" t="s">
        <v>141</v>
      </c>
    </row>
    <row r="117" spans="2:3" x14ac:dyDescent="0.25">
      <c r="B117" s="67" t="s">
        <v>142</v>
      </c>
    </row>
    <row r="118" spans="2:3" x14ac:dyDescent="0.25">
      <c r="B118" s="67" t="s">
        <v>143</v>
      </c>
    </row>
    <row r="119" spans="2:3" x14ac:dyDescent="0.25">
      <c r="B119" s="67" t="s">
        <v>144</v>
      </c>
    </row>
    <row r="120" spans="2:3" x14ac:dyDescent="0.25">
      <c r="B120" s="67" t="s">
        <v>145</v>
      </c>
    </row>
    <row r="121" spans="2:3" x14ac:dyDescent="0.25">
      <c r="B121" s="67" t="s">
        <v>146</v>
      </c>
    </row>
    <row r="122" spans="2:3" x14ac:dyDescent="0.25">
      <c r="B122" s="67" t="s">
        <v>147</v>
      </c>
    </row>
    <row r="123" spans="2:3" x14ac:dyDescent="0.25">
      <c r="B123" s="67" t="s">
        <v>148</v>
      </c>
    </row>
    <row r="124" spans="2:3" x14ac:dyDescent="0.25">
      <c r="B124" s="67" t="s">
        <v>149</v>
      </c>
    </row>
    <row r="125" spans="2:3" x14ac:dyDescent="0.25">
      <c r="B125" s="67" t="s">
        <v>150</v>
      </c>
    </row>
    <row r="126" spans="2:3" x14ac:dyDescent="0.25">
      <c r="B126" s="67" t="s">
        <v>151</v>
      </c>
      <c r="C126" s="3"/>
    </row>
    <row r="127" spans="2:3" x14ac:dyDescent="0.25">
      <c r="B127" s="67" t="s">
        <v>152</v>
      </c>
    </row>
    <row r="128" spans="2:3" x14ac:dyDescent="0.25">
      <c r="B128" s="67" t="s">
        <v>153</v>
      </c>
    </row>
    <row r="129" spans="2:2" x14ac:dyDescent="0.25">
      <c r="B129" s="67" t="s">
        <v>154</v>
      </c>
    </row>
    <row r="130" spans="2:2" x14ac:dyDescent="0.25">
      <c r="B130" s="67" t="s">
        <v>155</v>
      </c>
    </row>
    <row r="131" spans="2:2" x14ac:dyDescent="0.25">
      <c r="B131" s="67" t="s">
        <v>156</v>
      </c>
    </row>
    <row r="132" spans="2:2" x14ac:dyDescent="0.25">
      <c r="B132" s="67" t="s">
        <v>157</v>
      </c>
    </row>
  </sheetData>
  <pageMargins left="0.25" right="0.25" top="0.75" bottom="0.75" header="0.3" footer="0.3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Fusion Funding</vt:lpstr>
      <vt:lpstr>'Fusion Funding'!Print_Area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Moynihan</dc:creator>
  <cp:lastModifiedBy>Matthew Moynihan</cp:lastModifiedBy>
  <cp:lastPrinted>2014-11-23T21:01:47Z</cp:lastPrinted>
  <dcterms:created xsi:type="dcterms:W3CDTF">2014-11-18T15:36:33Z</dcterms:created>
  <dcterms:modified xsi:type="dcterms:W3CDTF">2015-02-01T21:52:40Z</dcterms:modified>
</cp:coreProperties>
</file>