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9BCE542C-95DA-45B7-B2E1-82AD025B61CF}" xr6:coauthVersionLast="47" xr6:coauthVersionMax="47" xr10:uidLastSave="{00000000-0000-0000-0000-000000000000}"/>
  <bookViews>
    <workbookView xWindow="0" yWindow="0" windowWidth="11520" windowHeight="12360" firstSheet="1" activeTab="4" xr2:uid="{D1360FA9-3365-40CC-8225-CD928C39C5E1}"/>
  </bookViews>
  <sheets>
    <sheet name="Raw(ish) age data" sheetId="1" r:id="rId1"/>
    <sheet name="Data for input into BEAST2" sheetId="2" r:id="rId2"/>
    <sheet name="Data no dupes" sheetId="3" r:id="rId3"/>
    <sheet name="Data no dupes 25" sheetId="6" r:id="rId4"/>
    <sheet name="Data no dupes All" sheetId="7" r:id="rId5"/>
    <sheet name="Only age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E33" i="7"/>
  <c r="E32" i="7"/>
  <c r="E31" i="7"/>
  <c r="E30" i="7"/>
  <c r="E29" i="7"/>
  <c r="E28" i="7"/>
  <c r="E27" i="7"/>
  <c r="H26" i="7"/>
  <c r="G26" i="7"/>
  <c r="F26" i="7"/>
  <c r="H25" i="7"/>
  <c r="G25" i="7"/>
  <c r="F25" i="7"/>
  <c r="H24" i="7"/>
  <c r="G24" i="7"/>
  <c r="F24" i="7"/>
  <c r="H23" i="7"/>
  <c r="G23" i="7"/>
  <c r="E23" i="7"/>
  <c r="F23" i="7" s="1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E8" i="7"/>
  <c r="F8" i="7" s="1"/>
  <c r="H7" i="7"/>
  <c r="G7" i="7"/>
  <c r="F7" i="7"/>
  <c r="H6" i="7"/>
  <c r="G6" i="7"/>
  <c r="F6" i="7"/>
  <c r="H5" i="7"/>
  <c r="G5" i="7"/>
  <c r="E5" i="7"/>
  <c r="F5" i="7" s="1"/>
  <c r="H4" i="7"/>
  <c r="G4" i="7"/>
  <c r="F4" i="7"/>
  <c r="H3" i="7"/>
  <c r="G3" i="7"/>
  <c r="F3" i="7"/>
  <c r="H2" i="7"/>
  <c r="G2" i="7"/>
  <c r="E2" i="7"/>
  <c r="F2" i="7" s="1"/>
  <c r="F9" i="6"/>
  <c r="H9" i="6"/>
  <c r="G9" i="6"/>
  <c r="F18" i="6"/>
  <c r="H18" i="6"/>
  <c r="G18" i="6"/>
  <c r="F26" i="6"/>
  <c r="H26" i="6"/>
  <c r="G26" i="6"/>
  <c r="F22" i="6"/>
  <c r="H22" i="6"/>
  <c r="G22" i="6"/>
  <c r="F3" i="6"/>
  <c r="H3" i="6"/>
  <c r="G3" i="6"/>
  <c r="F4" i="6"/>
  <c r="H4" i="6"/>
  <c r="G4" i="6"/>
  <c r="F20" i="6"/>
  <c r="H20" i="6"/>
  <c r="G20" i="6"/>
  <c r="F7" i="6"/>
  <c r="H7" i="6"/>
  <c r="G7" i="6"/>
  <c r="F12" i="6"/>
  <c r="H12" i="6"/>
  <c r="G12" i="6"/>
  <c r="F19" i="6"/>
  <c r="H19" i="6"/>
  <c r="G19" i="6"/>
  <c r="F25" i="6"/>
  <c r="H25" i="6"/>
  <c r="G25" i="6"/>
  <c r="F10" i="6"/>
  <c r="H10" i="6"/>
  <c r="G10" i="6"/>
  <c r="F13" i="6"/>
  <c r="H13" i="6"/>
  <c r="G13" i="6"/>
  <c r="F17" i="6"/>
  <c r="H17" i="6"/>
  <c r="G17" i="6"/>
  <c r="F11" i="6"/>
  <c r="H11" i="6"/>
  <c r="G11" i="6"/>
  <c r="F21" i="6"/>
  <c r="H21" i="6"/>
  <c r="G21" i="6"/>
  <c r="F24" i="6"/>
  <c r="H24" i="6"/>
  <c r="G24" i="6"/>
  <c r="F14" i="6"/>
  <c r="H14" i="6"/>
  <c r="G14" i="6"/>
  <c r="F16" i="6"/>
  <c r="H16" i="6"/>
  <c r="G16" i="6"/>
  <c r="F15" i="6"/>
  <c r="H15" i="6"/>
  <c r="G15" i="6"/>
  <c r="H8" i="6"/>
  <c r="G8" i="6"/>
  <c r="H2" i="6"/>
  <c r="G2" i="6"/>
  <c r="H5" i="6"/>
  <c r="G5" i="6"/>
  <c r="H23" i="6"/>
  <c r="G23" i="6"/>
  <c r="G6" i="6"/>
  <c r="H6" i="6"/>
  <c r="F6" i="6"/>
  <c r="E23" i="6"/>
  <c r="F23" i="6" s="1"/>
  <c r="E5" i="6"/>
  <c r="F5" i="6" s="1"/>
  <c r="E2" i="6"/>
  <c r="F2" i="6" s="1"/>
  <c r="E8" i="6"/>
  <c r="F8" i="6" s="1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E26" i="3"/>
  <c r="E25" i="3"/>
  <c r="E24" i="3"/>
  <c r="E23" i="3"/>
  <c r="D3" i="5"/>
  <c r="D4" i="5"/>
  <c r="D10" i="5"/>
  <c r="D2" i="5"/>
  <c r="D5" i="5"/>
  <c r="D6" i="5"/>
  <c r="D7" i="5"/>
  <c r="D8" i="5"/>
  <c r="D9" i="5"/>
  <c r="D11" i="5"/>
  <c r="D12" i="5"/>
  <c r="E42" i="1"/>
  <c r="E52" i="1"/>
  <c r="E53" i="1"/>
  <c r="E51" i="1"/>
  <c r="E54" i="1"/>
  <c r="I52" i="1"/>
  <c r="I53" i="1"/>
  <c r="I51" i="1"/>
  <c r="I54" i="1"/>
  <c r="E27" i="1"/>
  <c r="E28" i="1"/>
  <c r="E29" i="1"/>
  <c r="E32" i="1"/>
  <c r="E24" i="1"/>
  <c r="E33" i="1"/>
  <c r="E12" i="1"/>
  <c r="E37" i="1"/>
  <c r="E38" i="1"/>
  <c r="E22" i="1"/>
  <c r="E13" i="1"/>
  <c r="E14" i="1"/>
  <c r="E15" i="1"/>
  <c r="E16" i="1"/>
  <c r="E44" i="1"/>
  <c r="E45" i="1"/>
  <c r="E17" i="1"/>
  <c r="E36" i="1"/>
  <c r="E50" i="1"/>
  <c r="E46" i="1"/>
  <c r="E47" i="1"/>
  <c r="E25" i="1"/>
  <c r="E18" i="1"/>
  <c r="E9" i="1"/>
  <c r="E20" i="1"/>
  <c r="E2" i="1"/>
  <c r="E3" i="1"/>
  <c r="E43" i="1"/>
  <c r="E4" i="1"/>
  <c r="E5" i="1"/>
  <c r="E6" i="1"/>
  <c r="E7" i="1"/>
  <c r="E8" i="1"/>
  <c r="E19" i="1"/>
  <c r="E34" i="1"/>
  <c r="E48" i="1"/>
  <c r="E39" i="1"/>
  <c r="E40" i="1"/>
  <c r="E26" i="1"/>
  <c r="E30" i="1"/>
  <c r="E31" i="1"/>
  <c r="E11" i="1"/>
  <c r="E35" i="1"/>
  <c r="E10" i="1"/>
  <c r="E23" i="1"/>
  <c r="E21" i="1"/>
  <c r="E41" i="1"/>
  <c r="E49" i="1"/>
</calcChain>
</file>

<file path=xl/sharedStrings.xml><?xml version="1.0" encoding="utf-8"?>
<sst xmlns="http://schemas.openxmlformats.org/spreadsheetml/2006/main" count="643" uniqueCount="66">
  <si>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</si>
  <si>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</si>
  <si>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</si>
  <si>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</si>
  <si>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</si>
  <si>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</si>
  <si>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</si>
  <si>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</si>
  <si>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</si>
  <si>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</si>
  <si>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</si>
  <si>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</si>
  <si>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</si>
  <si>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</si>
  <si>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</si>
  <si>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</si>
  <si>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</si>
  <si>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</si>
  <si>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</si>
  <si>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</si>
  <si>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</si>
  <si>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</si>
  <si>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</si>
  <si>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</si>
  <si>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</si>
  <si>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</si>
  <si>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</si>
  <si>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</si>
  <si>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</si>
  <si>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</si>
  <si>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</si>
  <si>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</si>
  <si>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</si>
  <si>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</si>
  <si>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</si>
  <si>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</si>
  <si>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</si>
  <si>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</si>
  <si>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</si>
  <si>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</si>
  <si>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</si>
  <si>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</si>
  <si>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</si>
  <si>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</si>
  <si>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</si>
  <si>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</si>
  <si>
    <t>Campylognathoides liasicus</t>
  </si>
  <si>
    <t>Campylognathoides zitteli</t>
  </si>
  <si>
    <t>Eudimorphodon rosenfeldi</t>
  </si>
  <si>
    <t>Parapsicephalus purdoni</t>
  </si>
  <si>
    <t>Rhamphinion jenkinsi</t>
  </si>
  <si>
    <t>Earliest per</t>
  </si>
  <si>
    <t>Latest per.</t>
  </si>
  <si>
    <t>Toarcian</t>
  </si>
  <si>
    <t>Bathonian</t>
  </si>
  <si>
    <t>Middle Oxfordian</t>
  </si>
  <si>
    <t>Upper Oxfordian</t>
  </si>
  <si>
    <t>Tithonian</t>
  </si>
  <si>
    <t>Hettangian</t>
  </si>
  <si>
    <t>Late Rheatian</t>
  </si>
  <si>
    <t>Late Norian</t>
  </si>
  <si>
    <t>Early Rheatian</t>
  </si>
  <si>
    <t>Early Toarcian</t>
  </si>
  <si>
    <t>Dorygnathus wagner</t>
  </si>
  <si>
    <t>Middle Norian</t>
  </si>
  <si>
    <t>Sinemurian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</si>
</sst>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  <xf numFmtId="0" fontId="6" fillId="10" borderId="0" xfId="0" applyFont="1" applyFill="1" applyAlignment="1">
      <alignment wrapText="1"/>
    </xf>
    <xf numFmtId="0" fontId="1" fillId="4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opLeftCell="A33" workbookViewId="0">
      <selection activeCell="A51" sqref="A51:E54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6" t="s">
        <v>15</v>
      </c>
      <c r="B2" s="6" t="s">
        <v>31</v>
      </c>
      <c r="C2" s="9">
        <v>239.5</v>
      </c>
      <c r="D2" s="9">
        <v>237</v>
      </c>
      <c r="E2">
        <f t="shared" ref="E2:E41" si="0">MEDIAN(C2,D2)</f>
        <v>238.25</v>
      </c>
      <c r="F2" s="15" t="s">
        <v>37</v>
      </c>
      <c r="G2" s="22"/>
      <c r="H2" s="21"/>
      <c r="I2" s="21"/>
      <c r="J2" s="2"/>
    </row>
    <row r="3" spans="1:10">
      <c r="A3" s="6" t="s">
        <v>15</v>
      </c>
      <c r="B3" s="6" t="s">
        <v>31</v>
      </c>
      <c r="C3" s="9">
        <v>239.5</v>
      </c>
      <c r="D3" s="9">
        <v>237</v>
      </c>
      <c r="E3">
        <f t="shared" si="0"/>
        <v>238.25</v>
      </c>
      <c r="F3" s="15" t="s">
        <v>37</v>
      </c>
      <c r="G3" s="22"/>
      <c r="H3" s="21"/>
      <c r="I3" s="21"/>
      <c r="J3" s="2"/>
    </row>
    <row r="4" spans="1:10">
      <c r="A4" s="5" t="s">
        <v>17</v>
      </c>
      <c r="B4" s="5" t="s">
        <v>31</v>
      </c>
      <c r="C4" s="8">
        <v>236.7</v>
      </c>
      <c r="D4" s="8">
        <v>233.3</v>
      </c>
      <c r="E4">
        <f t="shared" si="0"/>
        <v>235</v>
      </c>
      <c r="F4" s="15" t="s">
        <v>37</v>
      </c>
      <c r="G4" s="20"/>
      <c r="H4" s="21"/>
      <c r="I4" s="21"/>
      <c r="J4" s="2"/>
    </row>
    <row r="5" spans="1:10">
      <c r="A5" s="5" t="s">
        <v>17</v>
      </c>
      <c r="B5" s="5" t="s">
        <v>31</v>
      </c>
      <c r="C5" s="8">
        <v>236.7</v>
      </c>
      <c r="D5" s="8">
        <v>233.3</v>
      </c>
      <c r="E5">
        <f t="shared" si="0"/>
        <v>235</v>
      </c>
      <c r="F5" s="15" t="s">
        <v>37</v>
      </c>
      <c r="G5" s="20"/>
      <c r="H5" s="21"/>
      <c r="I5" s="21"/>
      <c r="J5" s="2"/>
    </row>
    <row r="6" spans="1:10">
      <c r="A6" s="5" t="s">
        <v>17</v>
      </c>
      <c r="B6" s="5" t="s">
        <v>31</v>
      </c>
      <c r="C6" s="8">
        <v>236.7</v>
      </c>
      <c r="D6" s="8">
        <v>233.3</v>
      </c>
      <c r="E6">
        <f t="shared" si="0"/>
        <v>235</v>
      </c>
      <c r="F6" s="15" t="s">
        <v>37</v>
      </c>
      <c r="G6" s="20"/>
      <c r="H6" s="21"/>
      <c r="I6" s="21"/>
      <c r="J6" s="2"/>
    </row>
    <row r="7" spans="1:10">
      <c r="A7" s="5" t="s">
        <v>17</v>
      </c>
      <c r="B7" s="5" t="s">
        <v>31</v>
      </c>
      <c r="C7" s="8">
        <v>236.7</v>
      </c>
      <c r="D7" s="8">
        <v>233.3</v>
      </c>
      <c r="E7">
        <f t="shared" si="0"/>
        <v>235</v>
      </c>
      <c r="F7" s="15" t="s">
        <v>37</v>
      </c>
      <c r="G7" s="20"/>
      <c r="H7" s="21"/>
      <c r="I7" s="21"/>
      <c r="J7" s="2"/>
    </row>
    <row r="8" spans="1:10">
      <c r="A8" s="5" t="s">
        <v>17</v>
      </c>
      <c r="B8" s="5" t="s">
        <v>31</v>
      </c>
      <c r="C8" s="8">
        <v>236.7</v>
      </c>
      <c r="D8" s="8">
        <v>233.3</v>
      </c>
      <c r="E8">
        <f t="shared" si="0"/>
        <v>235</v>
      </c>
      <c r="F8" s="15" t="s">
        <v>37</v>
      </c>
      <c r="G8" s="20"/>
      <c r="H8" s="21"/>
      <c r="I8" s="21"/>
      <c r="J8" s="2"/>
    </row>
    <row r="9" spans="1:10">
      <c r="A9" s="5" t="s">
        <v>13</v>
      </c>
      <c r="B9" s="5" t="s">
        <v>31</v>
      </c>
      <c r="C9" s="8">
        <v>233.96</v>
      </c>
      <c r="D9" s="8">
        <v>232.5</v>
      </c>
      <c r="E9">
        <f t="shared" si="0"/>
        <v>233.23000000000002</v>
      </c>
      <c r="F9" s="15" t="s">
        <v>37</v>
      </c>
      <c r="G9" s="20"/>
      <c r="H9" s="21"/>
      <c r="I9" s="21"/>
      <c r="J9" s="2"/>
    </row>
    <row r="10" spans="1:10">
      <c r="A10" s="5" t="s">
        <v>25</v>
      </c>
      <c r="B10" s="5" t="s">
        <v>31</v>
      </c>
      <c r="C10" s="8">
        <v>233.96</v>
      </c>
      <c r="D10" s="8">
        <v>227</v>
      </c>
      <c r="E10">
        <f t="shared" si="0"/>
        <v>230.48000000000002</v>
      </c>
      <c r="F10" s="16" t="s">
        <v>37</v>
      </c>
      <c r="G10" s="20"/>
      <c r="H10" s="23"/>
      <c r="I10" s="23"/>
      <c r="J10" s="2"/>
    </row>
    <row r="11" spans="1:10">
      <c r="A11" s="5" t="s">
        <v>23</v>
      </c>
      <c r="B11" s="5" t="s">
        <v>31</v>
      </c>
      <c r="C11" s="8">
        <v>231.7</v>
      </c>
      <c r="D11" s="8">
        <v>227</v>
      </c>
      <c r="E11">
        <f t="shared" si="0"/>
        <v>229.35</v>
      </c>
      <c r="F11" s="16" t="s">
        <v>37</v>
      </c>
      <c r="G11" s="20"/>
      <c r="H11" s="23"/>
      <c r="I11" s="23"/>
      <c r="J11" s="2"/>
    </row>
    <row r="12" spans="1:10">
      <c r="A12" s="5" t="s">
        <v>7</v>
      </c>
      <c r="B12" s="5" t="s">
        <v>31</v>
      </c>
      <c r="C12" s="8">
        <v>227</v>
      </c>
      <c r="D12" s="8">
        <v>224</v>
      </c>
      <c r="E12">
        <f t="shared" si="0"/>
        <v>225.5</v>
      </c>
      <c r="F12" s="2"/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226</v>
      </c>
      <c r="D17" s="8">
        <v>225</v>
      </c>
      <c r="E17">
        <f t="shared" si="0"/>
        <v>225.5</v>
      </c>
      <c r="F17" s="15" t="s">
        <v>37</v>
      </c>
      <c r="G17" s="20"/>
      <c r="H17" s="21"/>
      <c r="I17" s="21"/>
      <c r="J17" s="2"/>
    </row>
    <row r="18" spans="1:10">
      <c r="A18" s="5" t="s">
        <v>12</v>
      </c>
      <c r="B18" s="5" t="s">
        <v>31</v>
      </c>
      <c r="C18" s="8">
        <v>225.79</v>
      </c>
      <c r="D18" s="8">
        <v>225.05</v>
      </c>
      <c r="E18">
        <f t="shared" si="0"/>
        <v>225.42000000000002</v>
      </c>
      <c r="F18" s="17" t="s">
        <v>37</v>
      </c>
      <c r="G18" s="20"/>
      <c r="H18" s="21"/>
      <c r="I18" s="23"/>
      <c r="J18" s="2"/>
    </row>
    <row r="19" spans="1:10">
      <c r="A19" s="12" t="s">
        <v>18</v>
      </c>
      <c r="B19" s="12" t="s">
        <v>31</v>
      </c>
      <c r="C19" s="13">
        <v>225.79</v>
      </c>
      <c r="D19" s="13">
        <v>225.05</v>
      </c>
      <c r="E19">
        <f t="shared" si="0"/>
        <v>225.42000000000002</v>
      </c>
      <c r="F19" s="17" t="s">
        <v>37</v>
      </c>
      <c r="G19" s="24"/>
      <c r="H19" s="21"/>
      <c r="I19" s="23"/>
      <c r="J19" s="2"/>
    </row>
    <row r="20" spans="1:10">
      <c r="A20" s="3" t="s">
        <v>14</v>
      </c>
      <c r="B20" s="3" t="s">
        <v>30</v>
      </c>
      <c r="C20" s="7">
        <v>224</v>
      </c>
      <c r="D20" s="7">
        <v>220</v>
      </c>
      <c r="E20">
        <f t="shared" si="0"/>
        <v>222</v>
      </c>
      <c r="F20" s="2"/>
      <c r="G20" s="20"/>
      <c r="H20" s="21"/>
      <c r="I20" s="21"/>
      <c r="J20" s="2"/>
    </row>
    <row r="21" spans="1:10">
      <c r="A21" s="3" t="s">
        <v>27</v>
      </c>
      <c r="B21" s="3" t="s">
        <v>30</v>
      </c>
      <c r="C21" s="7">
        <v>223.036</v>
      </c>
      <c r="D21" s="7">
        <v>218.08</v>
      </c>
      <c r="E21">
        <f t="shared" si="0"/>
        <v>220.55799999999999</v>
      </c>
      <c r="G21" s="20"/>
      <c r="H21" s="23"/>
      <c r="I21" s="23"/>
      <c r="J21" s="2"/>
    </row>
    <row r="22" spans="1:10">
      <c r="A22" s="5" t="s">
        <v>9</v>
      </c>
      <c r="B22" s="5" t="s">
        <v>31</v>
      </c>
      <c r="C22" s="8">
        <v>219.45</v>
      </c>
      <c r="D22" s="8">
        <v>219.23</v>
      </c>
      <c r="E22">
        <f t="shared" si="0"/>
        <v>219.33999999999997</v>
      </c>
      <c r="F22" s="15" t="s">
        <v>37</v>
      </c>
      <c r="G22" s="20"/>
      <c r="H22" s="21"/>
      <c r="I22" s="21"/>
      <c r="J22" s="2"/>
    </row>
    <row r="23" spans="1:10">
      <c r="A23" s="3" t="s">
        <v>26</v>
      </c>
      <c r="B23" s="3" t="s">
        <v>30</v>
      </c>
      <c r="C23" s="7">
        <v>219</v>
      </c>
      <c r="D23" s="7">
        <v>215.8</v>
      </c>
      <c r="E23">
        <f t="shared" si="0"/>
        <v>217.4</v>
      </c>
      <c r="F23" s="16" t="s">
        <v>37</v>
      </c>
      <c r="G23" s="20"/>
      <c r="H23" s="23"/>
      <c r="I23" s="23"/>
      <c r="J23" s="2"/>
    </row>
    <row r="24" spans="1:10">
      <c r="A24" s="3" t="s">
        <v>5</v>
      </c>
      <c r="B24" s="3" t="s">
        <v>30</v>
      </c>
      <c r="C24" s="7">
        <v>218.5</v>
      </c>
      <c r="D24" s="7">
        <v>216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3" t="s">
        <v>11</v>
      </c>
      <c r="B25" s="3" t="s">
        <v>30</v>
      </c>
      <c r="C25" s="7">
        <v>218.2</v>
      </c>
      <c r="D25" s="7">
        <v>216.3</v>
      </c>
      <c r="E25">
        <f t="shared" si="0"/>
        <v>217.25</v>
      </c>
      <c r="F25" s="15" t="s">
        <v>37</v>
      </c>
      <c r="G25" s="20"/>
      <c r="H25" s="21"/>
      <c r="I25" s="21"/>
      <c r="J25" s="2"/>
    </row>
    <row r="26" spans="1:10">
      <c r="A26" s="3" t="s">
        <v>34</v>
      </c>
      <c r="B26" s="3" t="s">
        <v>30</v>
      </c>
      <c r="C26" s="7">
        <v>218.2</v>
      </c>
      <c r="D26" s="7">
        <v>216.3</v>
      </c>
      <c r="E26">
        <f t="shared" si="0"/>
        <v>217.25</v>
      </c>
      <c r="F26" s="16" t="s">
        <v>37</v>
      </c>
      <c r="G26" s="20"/>
      <c r="H26" s="23"/>
      <c r="I26" s="23"/>
      <c r="J26" s="2"/>
    </row>
    <row r="27" spans="1:10">
      <c r="A27" s="3" t="s">
        <v>2</v>
      </c>
      <c r="B27" s="3" t="s">
        <v>30</v>
      </c>
      <c r="C27" s="3">
        <v>217.8</v>
      </c>
      <c r="D27" s="3">
        <v>215.5</v>
      </c>
      <c r="E27">
        <f t="shared" si="0"/>
        <v>216.65</v>
      </c>
      <c r="F27" s="15" t="s">
        <v>37</v>
      </c>
      <c r="G27" s="20"/>
      <c r="H27" s="21"/>
      <c r="I27" s="21"/>
      <c r="J27" s="2"/>
    </row>
    <row r="28" spans="1:10">
      <c r="A28" s="3" t="s">
        <v>2</v>
      </c>
      <c r="B28" s="3" t="s">
        <v>30</v>
      </c>
      <c r="C28" s="7">
        <v>217.8</v>
      </c>
      <c r="D28" s="7">
        <v>215.5</v>
      </c>
      <c r="E28">
        <f t="shared" si="0"/>
        <v>216.65</v>
      </c>
      <c r="F28" s="15" t="s">
        <v>37</v>
      </c>
      <c r="G28" s="20"/>
      <c r="H28" s="21"/>
      <c r="I28" s="21"/>
      <c r="J28" s="2"/>
    </row>
    <row r="29" spans="1:10">
      <c r="A29" s="3" t="s">
        <v>3</v>
      </c>
      <c r="B29" s="3" t="s">
        <v>30</v>
      </c>
      <c r="C29" s="7">
        <v>217.8</v>
      </c>
      <c r="D29" s="7">
        <v>215.5</v>
      </c>
      <c r="E29">
        <f t="shared" si="0"/>
        <v>216.65</v>
      </c>
      <c r="F29" s="15" t="s">
        <v>37</v>
      </c>
      <c r="G29" s="20"/>
      <c r="H29" s="21"/>
      <c r="I29" s="21"/>
      <c r="J29" s="2"/>
    </row>
    <row r="30" spans="1:10">
      <c r="A30" s="3" t="s">
        <v>22</v>
      </c>
      <c r="B30" s="3" t="s">
        <v>30</v>
      </c>
      <c r="C30" s="7">
        <v>217.8</v>
      </c>
      <c r="D30" s="7">
        <v>215.8</v>
      </c>
      <c r="E30">
        <f t="shared" si="0"/>
        <v>216.8</v>
      </c>
      <c r="F30" s="16" t="s">
        <v>37</v>
      </c>
      <c r="G30" s="20"/>
      <c r="H30" s="23"/>
      <c r="I30" s="23"/>
      <c r="J30" s="2"/>
    </row>
    <row r="31" spans="1:10">
      <c r="A31" s="3" t="s">
        <v>22</v>
      </c>
      <c r="B31" s="3" t="s">
        <v>30</v>
      </c>
      <c r="C31" s="7">
        <v>217.8</v>
      </c>
      <c r="D31" s="7">
        <v>215.8</v>
      </c>
      <c r="E31">
        <f t="shared" si="0"/>
        <v>216.8</v>
      </c>
      <c r="F31" s="16" t="s">
        <v>37</v>
      </c>
      <c r="G31" s="20"/>
      <c r="H31" s="23"/>
      <c r="I31" s="23"/>
      <c r="J31" s="2"/>
    </row>
    <row r="32" spans="1:10">
      <c r="A32" s="3" t="s">
        <v>4</v>
      </c>
      <c r="B32" s="3" t="s">
        <v>30</v>
      </c>
      <c r="C32" s="7">
        <v>216.3</v>
      </c>
      <c r="D32" s="7">
        <v>201.3</v>
      </c>
      <c r="E32">
        <f t="shared" si="0"/>
        <v>208.8</v>
      </c>
      <c r="F32" s="15" t="s">
        <v>37</v>
      </c>
      <c r="G32" s="20"/>
      <c r="H32" s="21"/>
      <c r="I32" s="21"/>
      <c r="J32" s="2"/>
    </row>
    <row r="33" spans="1:10">
      <c r="A33" s="3" t="s">
        <v>6</v>
      </c>
      <c r="B33" s="3" t="s">
        <v>30</v>
      </c>
      <c r="C33" s="7">
        <v>216</v>
      </c>
      <c r="D33" s="7">
        <v>208.5</v>
      </c>
      <c r="E33">
        <f t="shared" si="0"/>
        <v>212.25</v>
      </c>
      <c r="F33" s="2"/>
      <c r="G33" s="20"/>
      <c r="H33" s="21"/>
      <c r="I33" s="21"/>
      <c r="J33" s="2"/>
    </row>
    <row r="34" spans="1:10">
      <c r="A34" s="3" t="s">
        <v>19</v>
      </c>
      <c r="B34" s="3" t="s">
        <v>30</v>
      </c>
      <c r="C34" s="14">
        <v>216</v>
      </c>
      <c r="D34" s="14">
        <v>208.5</v>
      </c>
      <c r="E34">
        <f t="shared" si="0"/>
        <v>212.25</v>
      </c>
      <c r="F34" s="2"/>
      <c r="G34" s="20"/>
      <c r="H34" s="21"/>
      <c r="I34" s="21"/>
      <c r="J34" s="2"/>
    </row>
    <row r="35" spans="1:10">
      <c r="A35" s="3" t="s">
        <v>24</v>
      </c>
      <c r="B35" s="3" t="s">
        <v>30</v>
      </c>
      <c r="C35" s="7">
        <v>216</v>
      </c>
      <c r="D35" s="7">
        <v>208.5</v>
      </c>
      <c r="E35">
        <f t="shared" si="0"/>
        <v>212.25</v>
      </c>
      <c r="F35" s="16" t="s">
        <v>37</v>
      </c>
      <c r="G35" s="20"/>
      <c r="H35" s="23"/>
      <c r="I35" s="23"/>
      <c r="J35" s="2"/>
    </row>
    <row r="36" spans="1:10">
      <c r="A36" s="5" t="s">
        <v>10</v>
      </c>
      <c r="B36" s="5" t="s">
        <v>31</v>
      </c>
      <c r="C36" s="8">
        <v>215</v>
      </c>
      <c r="D36" s="8">
        <v>211</v>
      </c>
      <c r="E36">
        <f t="shared" si="0"/>
        <v>213</v>
      </c>
      <c r="F36" s="15" t="s">
        <v>37</v>
      </c>
      <c r="G36" s="20"/>
      <c r="H36" s="21"/>
      <c r="I36" s="21"/>
      <c r="J36" s="2"/>
    </row>
    <row r="37" spans="1:10">
      <c r="A37" s="6" t="s">
        <v>8</v>
      </c>
      <c r="B37" s="6" t="s">
        <v>31</v>
      </c>
      <c r="C37" s="9">
        <v>214.7</v>
      </c>
      <c r="D37" s="9">
        <v>206</v>
      </c>
      <c r="E37">
        <f t="shared" si="0"/>
        <v>210.35</v>
      </c>
      <c r="F37" s="15" t="s">
        <v>37</v>
      </c>
      <c r="G37" s="22"/>
      <c r="H37" s="21"/>
      <c r="I37" s="21"/>
      <c r="J37" s="2"/>
    </row>
    <row r="38" spans="1:10">
      <c r="A38" s="6" t="s">
        <v>8</v>
      </c>
      <c r="B38" s="6" t="s">
        <v>31</v>
      </c>
      <c r="C38" s="9">
        <v>214.7</v>
      </c>
      <c r="D38" s="9">
        <v>206</v>
      </c>
      <c r="E38">
        <f t="shared" si="0"/>
        <v>210.35</v>
      </c>
      <c r="F38" s="15" t="s">
        <v>37</v>
      </c>
      <c r="G38" s="22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10" t="s">
        <v>28</v>
      </c>
      <c r="B41" s="10" t="s">
        <v>30</v>
      </c>
      <c r="C41" s="11">
        <v>214.7</v>
      </c>
      <c r="D41" s="11">
        <v>206</v>
      </c>
      <c r="E41">
        <f t="shared" si="0"/>
        <v>210.35</v>
      </c>
      <c r="F41" s="17" t="s">
        <v>37</v>
      </c>
      <c r="G41" s="22"/>
      <c r="H41" s="23"/>
      <c r="I41" s="23"/>
    </row>
    <row r="42" spans="1:10">
      <c r="A42" s="10" t="s">
        <v>28</v>
      </c>
      <c r="B42" s="10" t="s">
        <v>30</v>
      </c>
      <c r="C42" s="11">
        <v>214.7</v>
      </c>
      <c r="D42" s="11">
        <v>206</v>
      </c>
      <c r="E42" t="e">
        <f>MEDIAN(#REF!,#REF!)</f>
        <v>#REF!</v>
      </c>
      <c r="F42" s="17" t="s">
        <v>37</v>
      </c>
      <c r="G42" s="22"/>
      <c r="H42" s="23"/>
      <c r="I42" s="23"/>
    </row>
    <row r="43" spans="1:10">
      <c r="A43" s="5" t="s">
        <v>16</v>
      </c>
      <c r="B43" s="5" t="s">
        <v>31</v>
      </c>
      <c r="C43" s="8">
        <v>213.1</v>
      </c>
      <c r="D43" s="8">
        <v>209.9</v>
      </c>
      <c r="E43">
        <f t="shared" ref="E43:E54" si="1">MEDIAN(C43,D43)</f>
        <v>211.5</v>
      </c>
      <c r="F43" s="2"/>
      <c r="G43" s="20"/>
      <c r="H43" s="21"/>
      <c r="I43" s="21"/>
    </row>
    <row r="44" spans="1:10">
      <c r="A44" s="5" t="s">
        <v>10</v>
      </c>
      <c r="B44" s="5" t="s">
        <v>31</v>
      </c>
      <c r="C44" s="8">
        <v>212.6</v>
      </c>
      <c r="D44" s="8">
        <v>211.2</v>
      </c>
      <c r="E44">
        <f t="shared" si="1"/>
        <v>211.89999999999998</v>
      </c>
      <c r="F44" s="15" t="s">
        <v>37</v>
      </c>
      <c r="G44" s="20"/>
      <c r="H44" s="21"/>
      <c r="I44" s="21"/>
    </row>
    <row r="45" spans="1:10">
      <c r="A45" s="5" t="s">
        <v>10</v>
      </c>
      <c r="B45" s="5" t="s">
        <v>31</v>
      </c>
      <c r="C45" s="8">
        <v>212.6</v>
      </c>
      <c r="D45" s="8">
        <v>211.2</v>
      </c>
      <c r="E45">
        <f t="shared" si="1"/>
        <v>211.89999999999998</v>
      </c>
      <c r="F45" s="15" t="s">
        <v>37</v>
      </c>
      <c r="G45" s="20"/>
      <c r="H45" s="21"/>
      <c r="I45" s="21"/>
    </row>
    <row r="46" spans="1:10">
      <c r="A46" s="5" t="s">
        <v>10</v>
      </c>
      <c r="B46" s="5" t="s">
        <v>31</v>
      </c>
      <c r="C46" s="8">
        <v>211</v>
      </c>
      <c r="D46" s="8">
        <v>208.5</v>
      </c>
      <c r="E46">
        <f t="shared" si="1"/>
        <v>209.75</v>
      </c>
      <c r="F46" s="15" t="s">
        <v>37</v>
      </c>
      <c r="G46" s="20"/>
      <c r="H46" s="21"/>
      <c r="I46" s="21"/>
    </row>
    <row r="47" spans="1:10">
      <c r="A47" s="5" t="s">
        <v>10</v>
      </c>
      <c r="B47" s="5" t="s">
        <v>31</v>
      </c>
      <c r="C47" s="8">
        <v>211</v>
      </c>
      <c r="D47" s="8">
        <v>208.5</v>
      </c>
      <c r="E47">
        <f t="shared" si="1"/>
        <v>209.75</v>
      </c>
      <c r="F47" s="15" t="s">
        <v>37</v>
      </c>
      <c r="G47" s="20"/>
      <c r="H47" s="21"/>
      <c r="I47" s="21"/>
    </row>
    <row r="48" spans="1:10">
      <c r="A48" s="3" t="s">
        <v>20</v>
      </c>
      <c r="B48" s="3" t="s">
        <v>30</v>
      </c>
      <c r="C48" s="7">
        <v>209.9</v>
      </c>
      <c r="D48" s="7">
        <v>208.7</v>
      </c>
      <c r="E48">
        <f t="shared" si="1"/>
        <v>209.3</v>
      </c>
      <c r="F48" s="2"/>
      <c r="G48" s="20"/>
      <c r="H48" s="21"/>
      <c r="I48" s="21"/>
    </row>
    <row r="49" spans="1:9">
      <c r="A49" s="3" t="s">
        <v>1</v>
      </c>
      <c r="B49" s="3" t="s">
        <v>30</v>
      </c>
      <c r="C49" s="4">
        <v>208.5</v>
      </c>
      <c r="D49" s="4">
        <v>201.3</v>
      </c>
      <c r="E49">
        <f t="shared" si="1"/>
        <v>204.9</v>
      </c>
      <c r="F49" s="2"/>
      <c r="G49" s="20"/>
      <c r="H49" s="21"/>
      <c r="I49" s="21"/>
    </row>
    <row r="50" spans="1:9" ht="15" thickBot="1">
      <c r="A50" s="5" t="s">
        <v>10</v>
      </c>
      <c r="B50" s="5" t="s">
        <v>31</v>
      </c>
      <c r="C50" s="8">
        <v>204.1</v>
      </c>
      <c r="D50" s="8">
        <v>203</v>
      </c>
      <c r="E50">
        <f t="shared" si="1"/>
        <v>203.55</v>
      </c>
      <c r="F50" s="15" t="s">
        <v>37</v>
      </c>
      <c r="G50" s="20"/>
      <c r="H50" s="21"/>
      <c r="I50" s="21"/>
    </row>
    <row r="51" spans="1:9" ht="15" thickBot="1">
      <c r="A51" s="18" t="s">
        <v>40</v>
      </c>
      <c r="B51" s="10" t="s">
        <v>30</v>
      </c>
      <c r="C51">
        <v>202.6</v>
      </c>
      <c r="D51">
        <v>200.2</v>
      </c>
      <c r="E51">
        <f t="shared" si="1"/>
        <v>201.39999999999998</v>
      </c>
      <c r="F51" s="19" t="s">
        <v>37</v>
      </c>
      <c r="G51" s="25">
        <v>201.4</v>
      </c>
      <c r="H51" s="25">
        <v>188</v>
      </c>
      <c r="I51">
        <f>MEDIAN(G51,H51)</f>
        <v>194.7</v>
      </c>
    </row>
    <row r="52" spans="1:9" ht="15" thickBot="1">
      <c r="A52" s="18" t="s">
        <v>38</v>
      </c>
      <c r="B52" s="10" t="s">
        <v>30</v>
      </c>
      <c r="C52">
        <v>178.67</v>
      </c>
      <c r="D52">
        <v>168.3</v>
      </c>
      <c r="E52">
        <f t="shared" si="1"/>
        <v>173.48500000000001</v>
      </c>
      <c r="F52" s="19" t="s">
        <v>37</v>
      </c>
      <c r="G52" s="25">
        <v>184.2</v>
      </c>
      <c r="H52" s="25">
        <v>168.2</v>
      </c>
      <c r="I52">
        <f>MEDIAN(G52,H52)</f>
        <v>176.2</v>
      </c>
    </row>
    <row r="53" spans="1:9" ht="15" thickBot="1">
      <c r="A53" s="18" t="s">
        <v>39</v>
      </c>
      <c r="B53" s="10" t="s">
        <v>30</v>
      </c>
      <c r="C53">
        <v>161.5</v>
      </c>
      <c r="D53">
        <v>154.80000000000001</v>
      </c>
      <c r="E53">
        <f t="shared" si="1"/>
        <v>158.15</v>
      </c>
      <c r="F53" s="19" t="s">
        <v>37</v>
      </c>
      <c r="G53" s="25">
        <v>161.5</v>
      </c>
      <c r="H53" s="25">
        <v>154.80000000000001</v>
      </c>
      <c r="I53">
        <f>MEDIAN(G53,H53)</f>
        <v>158.15</v>
      </c>
    </row>
    <row r="54" spans="1:9" ht="15" thickBot="1">
      <c r="A54" s="18" t="s">
        <v>41</v>
      </c>
      <c r="B54" s="10" t="s">
        <v>30</v>
      </c>
      <c r="C54" s="23">
        <v>149.19999999999999</v>
      </c>
      <c r="D54" s="23">
        <v>145</v>
      </c>
      <c r="E54">
        <f t="shared" si="1"/>
        <v>147.1</v>
      </c>
      <c r="F54" s="19" t="s">
        <v>37</v>
      </c>
      <c r="G54" s="25">
        <v>154.80000000000001</v>
      </c>
      <c r="H54" s="25">
        <v>145</v>
      </c>
      <c r="I54">
        <f>MEDIAN(G54,H54)</f>
        <v>149.9</v>
      </c>
    </row>
  </sheetData>
  <sortState xmlns:xlrd2="http://schemas.microsoft.com/office/spreadsheetml/2017/richdata2" ref="A1:I54">
    <sortCondition descending="1" ref="C2:C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workbookViewId="0">
      <selection activeCell="E61" sqref="E61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B51">
        <v>173.48500000000001</v>
      </c>
      <c r="C51" s="19" t="s">
        <v>37</v>
      </c>
    </row>
    <row r="52" spans="1:3" ht="15" thickBot="1">
      <c r="A52" s="18" t="s">
        <v>39</v>
      </c>
      <c r="B52">
        <v>158.15</v>
      </c>
      <c r="C52" s="19" t="s">
        <v>37</v>
      </c>
    </row>
    <row r="53" spans="1:3" ht="15" thickBot="1">
      <c r="A53" s="18" t="s">
        <v>40</v>
      </c>
      <c r="B53">
        <v>201.39999999999998</v>
      </c>
      <c r="C53" s="19" t="s">
        <v>37</v>
      </c>
    </row>
    <row r="54" spans="1:3" ht="15" thickBot="1">
      <c r="A54" s="18" t="s">
        <v>41</v>
      </c>
      <c r="B54">
        <v>147.1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6"/>
  <sheetViews>
    <sheetView workbookViewId="0">
      <selection activeCell="D2" sqref="C2:D22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4</v>
      </c>
      <c r="B2" s="3" t="s">
        <v>30</v>
      </c>
      <c r="C2" s="7">
        <v>216.3</v>
      </c>
      <c r="D2" s="7">
        <v>201.3</v>
      </c>
      <c r="E2">
        <v>208.8</v>
      </c>
      <c r="F2">
        <f t="shared" ref="F2:F22" si="0">E2-201.3</f>
        <v>7.5</v>
      </c>
      <c r="G2">
        <f t="shared" ref="G2:G22" si="1">C2-201.3</f>
        <v>15</v>
      </c>
      <c r="H2">
        <f t="shared" ref="H2:H22" si="2">D2-201.3</f>
        <v>0</v>
      </c>
      <c r="I2" s="15" t="s">
        <v>37</v>
      </c>
      <c r="J2" s="3" t="s">
        <v>4</v>
      </c>
      <c r="K2">
        <v>7.5</v>
      </c>
    </row>
    <row r="3" spans="1:11">
      <c r="A3" s="6" t="s">
        <v>8</v>
      </c>
      <c r="B3" s="6" t="s">
        <v>31</v>
      </c>
      <c r="C3" s="9">
        <v>214.7</v>
      </c>
      <c r="D3" s="9">
        <v>206</v>
      </c>
      <c r="E3">
        <v>210.35</v>
      </c>
      <c r="F3">
        <f t="shared" si="0"/>
        <v>9.0499999999999829</v>
      </c>
      <c r="G3">
        <f t="shared" si="1"/>
        <v>13.399999999999977</v>
      </c>
      <c r="H3">
        <f t="shared" si="2"/>
        <v>4.6999999999999886</v>
      </c>
      <c r="I3" s="15" t="s">
        <v>37</v>
      </c>
      <c r="J3" s="6" t="s">
        <v>8</v>
      </c>
      <c r="K3">
        <v>9.0499999999999829</v>
      </c>
    </row>
    <row r="4" spans="1:11">
      <c r="A4" s="10" t="s">
        <v>21</v>
      </c>
      <c r="B4" s="10" t="s">
        <v>30</v>
      </c>
      <c r="C4" s="11">
        <v>214.7</v>
      </c>
      <c r="D4" s="11">
        <v>206</v>
      </c>
      <c r="E4">
        <v>210.35</v>
      </c>
      <c r="F4">
        <f t="shared" si="0"/>
        <v>9.0499999999999829</v>
      </c>
      <c r="G4">
        <f t="shared" si="1"/>
        <v>13.399999999999977</v>
      </c>
      <c r="H4">
        <f t="shared" si="2"/>
        <v>4.6999999999999886</v>
      </c>
      <c r="I4" s="17" t="s">
        <v>37</v>
      </c>
      <c r="J4" s="10" t="s">
        <v>21</v>
      </c>
      <c r="K4">
        <v>9.0499999999999829</v>
      </c>
    </row>
    <row r="5" spans="1:11">
      <c r="A5" s="10" t="s">
        <v>28</v>
      </c>
      <c r="B5" s="10" t="s">
        <v>30</v>
      </c>
      <c r="C5" s="11">
        <v>214.7</v>
      </c>
      <c r="D5" s="11">
        <v>206</v>
      </c>
      <c r="E5">
        <v>210.35</v>
      </c>
      <c r="F5">
        <f t="shared" si="0"/>
        <v>9.0499999999999829</v>
      </c>
      <c r="G5">
        <f t="shared" si="1"/>
        <v>13.399999999999977</v>
      </c>
      <c r="H5">
        <f t="shared" si="2"/>
        <v>4.6999999999999886</v>
      </c>
      <c r="I5" s="17" t="s">
        <v>37</v>
      </c>
      <c r="J5" s="10" t="s">
        <v>28</v>
      </c>
      <c r="K5">
        <v>9.0499999999999829</v>
      </c>
    </row>
    <row r="6" spans="1:11">
      <c r="A6" s="3" t="s">
        <v>24</v>
      </c>
      <c r="B6" s="3" t="s">
        <v>30</v>
      </c>
      <c r="C6" s="7">
        <v>216</v>
      </c>
      <c r="D6" s="7">
        <v>208.5</v>
      </c>
      <c r="E6">
        <v>212.25</v>
      </c>
      <c r="F6">
        <f t="shared" si="0"/>
        <v>10.949999999999989</v>
      </c>
      <c r="G6">
        <f t="shared" si="1"/>
        <v>14.699999999999989</v>
      </c>
      <c r="H6">
        <f t="shared" si="2"/>
        <v>7.1999999999999886</v>
      </c>
      <c r="I6" s="16" t="s">
        <v>37</v>
      </c>
      <c r="J6" s="3" t="s">
        <v>24</v>
      </c>
      <c r="K6">
        <v>10.949999999999989</v>
      </c>
    </row>
    <row r="7" spans="1:11">
      <c r="A7" s="3" t="s">
        <v>2</v>
      </c>
      <c r="B7" s="3" t="s">
        <v>30</v>
      </c>
      <c r="C7" s="3">
        <v>217.8</v>
      </c>
      <c r="D7" s="3">
        <v>215.5</v>
      </c>
      <c r="E7">
        <v>216.65</v>
      </c>
      <c r="F7">
        <f t="shared" si="0"/>
        <v>15.349999999999994</v>
      </c>
      <c r="G7">
        <f t="shared" si="1"/>
        <v>16.5</v>
      </c>
      <c r="H7">
        <f t="shared" si="2"/>
        <v>14.199999999999989</v>
      </c>
      <c r="I7" s="15" t="s">
        <v>37</v>
      </c>
      <c r="J7" s="3" t="s">
        <v>2</v>
      </c>
      <c r="K7">
        <v>15.349999999999994</v>
      </c>
    </row>
    <row r="8" spans="1:11">
      <c r="A8" s="3" t="s">
        <v>3</v>
      </c>
      <c r="B8" s="3" t="s">
        <v>30</v>
      </c>
      <c r="C8" s="7">
        <v>217.8</v>
      </c>
      <c r="D8" s="7">
        <v>215.5</v>
      </c>
      <c r="E8">
        <v>216.65</v>
      </c>
      <c r="F8">
        <f t="shared" si="0"/>
        <v>15.349999999999994</v>
      </c>
      <c r="G8">
        <f t="shared" si="1"/>
        <v>16.5</v>
      </c>
      <c r="H8">
        <f t="shared" si="2"/>
        <v>14.199999999999989</v>
      </c>
      <c r="I8" s="15" t="s">
        <v>37</v>
      </c>
      <c r="J8" s="3" t="s">
        <v>3</v>
      </c>
      <c r="K8">
        <v>15.349999999999994</v>
      </c>
    </row>
    <row r="9" spans="1:11">
      <c r="A9" s="3" t="s">
        <v>22</v>
      </c>
      <c r="B9" s="3" t="s">
        <v>30</v>
      </c>
      <c r="C9" s="7">
        <v>217.8</v>
      </c>
      <c r="D9" s="7">
        <v>215.8</v>
      </c>
      <c r="E9">
        <v>216.8</v>
      </c>
      <c r="F9">
        <f t="shared" si="0"/>
        <v>15.5</v>
      </c>
      <c r="G9">
        <f t="shared" si="1"/>
        <v>16.5</v>
      </c>
      <c r="H9">
        <f t="shared" si="2"/>
        <v>14.5</v>
      </c>
      <c r="I9" s="16" t="s">
        <v>37</v>
      </c>
      <c r="J9" s="3" t="s">
        <v>22</v>
      </c>
      <c r="K9">
        <v>15.5</v>
      </c>
    </row>
    <row r="10" spans="1:11">
      <c r="A10" s="3" t="s">
        <v>5</v>
      </c>
      <c r="B10" s="3" t="s">
        <v>30</v>
      </c>
      <c r="C10" s="7">
        <v>218.5</v>
      </c>
      <c r="D10" s="7">
        <v>216</v>
      </c>
      <c r="E10">
        <v>217.25</v>
      </c>
      <c r="F10">
        <f t="shared" si="0"/>
        <v>15.949999999999989</v>
      </c>
      <c r="G10">
        <f t="shared" si="1"/>
        <v>17.199999999999989</v>
      </c>
      <c r="H10">
        <f t="shared" si="2"/>
        <v>14.699999999999989</v>
      </c>
      <c r="I10" s="15" t="s">
        <v>37</v>
      </c>
      <c r="J10" s="3" t="s">
        <v>5</v>
      </c>
      <c r="K10">
        <v>15.949999999999989</v>
      </c>
    </row>
    <row r="11" spans="1:11">
      <c r="A11" s="3" t="s">
        <v>11</v>
      </c>
      <c r="B11" s="3" t="s">
        <v>30</v>
      </c>
      <c r="C11" s="7">
        <v>218.2</v>
      </c>
      <c r="D11" s="7">
        <v>216.3</v>
      </c>
      <c r="E11">
        <v>217.25</v>
      </c>
      <c r="F11">
        <f t="shared" si="0"/>
        <v>15.949999999999989</v>
      </c>
      <c r="G11">
        <f t="shared" si="1"/>
        <v>16.899999999999977</v>
      </c>
      <c r="H11">
        <f t="shared" si="2"/>
        <v>15</v>
      </c>
      <c r="I11" s="15" t="s">
        <v>37</v>
      </c>
      <c r="J11" s="3" t="s">
        <v>11</v>
      </c>
      <c r="K11">
        <v>15.949999999999989</v>
      </c>
    </row>
    <row r="12" spans="1:11">
      <c r="A12" s="3" t="s">
        <v>34</v>
      </c>
      <c r="B12" s="3" t="s">
        <v>30</v>
      </c>
      <c r="C12" s="7">
        <v>218.2</v>
      </c>
      <c r="D12" s="7">
        <v>216.3</v>
      </c>
      <c r="E12">
        <v>217.25</v>
      </c>
      <c r="F12">
        <f t="shared" si="0"/>
        <v>15.949999999999989</v>
      </c>
      <c r="G12">
        <f t="shared" si="1"/>
        <v>16.899999999999977</v>
      </c>
      <c r="H12">
        <f t="shared" si="2"/>
        <v>15</v>
      </c>
      <c r="I12" s="16" t="s">
        <v>37</v>
      </c>
      <c r="J12" s="3" t="s">
        <v>34</v>
      </c>
      <c r="K12">
        <v>15.949999999999989</v>
      </c>
    </row>
    <row r="13" spans="1:11">
      <c r="A13" s="3" t="s">
        <v>26</v>
      </c>
      <c r="B13" s="3" t="s">
        <v>30</v>
      </c>
      <c r="C13" s="7">
        <v>219</v>
      </c>
      <c r="D13" s="7">
        <v>215.8</v>
      </c>
      <c r="E13">
        <v>217.4</v>
      </c>
      <c r="F13">
        <f t="shared" si="0"/>
        <v>16.099999999999994</v>
      </c>
      <c r="G13">
        <f t="shared" si="1"/>
        <v>17.699999999999989</v>
      </c>
      <c r="H13">
        <f t="shared" si="2"/>
        <v>14.5</v>
      </c>
      <c r="I13" s="16" t="s">
        <v>37</v>
      </c>
      <c r="J13" s="3" t="s">
        <v>26</v>
      </c>
      <c r="K13">
        <v>16.099999999999994</v>
      </c>
    </row>
    <row r="14" spans="1:11">
      <c r="A14" s="6" t="s">
        <v>9</v>
      </c>
      <c r="B14" s="6" t="s">
        <v>31</v>
      </c>
      <c r="C14" s="9">
        <v>227</v>
      </c>
      <c r="D14" s="9">
        <v>208.5</v>
      </c>
      <c r="E14">
        <v>217.75</v>
      </c>
      <c r="F14">
        <f t="shared" si="0"/>
        <v>16.449999999999989</v>
      </c>
      <c r="G14">
        <f t="shared" si="1"/>
        <v>25.699999999999989</v>
      </c>
      <c r="H14">
        <f t="shared" si="2"/>
        <v>7.1999999999999886</v>
      </c>
      <c r="I14" s="15" t="s">
        <v>37</v>
      </c>
      <c r="J14" s="6" t="s">
        <v>9</v>
      </c>
      <c r="K14">
        <v>16.449999999999989</v>
      </c>
    </row>
    <row r="15" spans="1:11">
      <c r="A15" s="5" t="s">
        <v>12</v>
      </c>
      <c r="B15" s="5" t="s">
        <v>31</v>
      </c>
      <c r="C15" s="8">
        <v>225.79</v>
      </c>
      <c r="D15" s="8">
        <v>225.05</v>
      </c>
      <c r="E15">
        <v>225.42000000000002</v>
      </c>
      <c r="F15">
        <f t="shared" si="0"/>
        <v>24.120000000000005</v>
      </c>
      <c r="G15">
        <f t="shared" si="1"/>
        <v>24.489999999999981</v>
      </c>
      <c r="H15">
        <f t="shared" si="2"/>
        <v>23.75</v>
      </c>
      <c r="I15" s="17" t="s">
        <v>37</v>
      </c>
      <c r="J15" s="5" t="s">
        <v>12</v>
      </c>
      <c r="K15">
        <v>24.120000000000005</v>
      </c>
    </row>
    <row r="16" spans="1:11">
      <c r="A16" s="12" t="s">
        <v>18</v>
      </c>
      <c r="B16" s="12" t="s">
        <v>31</v>
      </c>
      <c r="C16" s="13">
        <v>225.79</v>
      </c>
      <c r="D16" s="13">
        <v>225.05</v>
      </c>
      <c r="E16">
        <v>225.42000000000002</v>
      </c>
      <c r="F16">
        <f t="shared" si="0"/>
        <v>24.120000000000005</v>
      </c>
      <c r="G16">
        <f t="shared" si="1"/>
        <v>24.489999999999981</v>
      </c>
      <c r="H16">
        <f t="shared" si="2"/>
        <v>23.75</v>
      </c>
      <c r="I16" s="17" t="s">
        <v>37</v>
      </c>
      <c r="J16" s="12" t="s">
        <v>18</v>
      </c>
      <c r="K16">
        <v>24.120000000000005</v>
      </c>
    </row>
    <row r="17" spans="1:11">
      <c r="A17" s="5" t="s">
        <v>10</v>
      </c>
      <c r="B17" s="5" t="s">
        <v>31</v>
      </c>
      <c r="C17" s="8">
        <v>226</v>
      </c>
      <c r="D17" s="8">
        <v>203</v>
      </c>
      <c r="E17">
        <v>225.5</v>
      </c>
      <c r="F17">
        <f t="shared" si="0"/>
        <v>24.199999999999989</v>
      </c>
      <c r="G17">
        <f t="shared" si="1"/>
        <v>24.699999999999989</v>
      </c>
      <c r="H17">
        <f t="shared" si="2"/>
        <v>1.6999999999999886</v>
      </c>
      <c r="I17" s="15" t="s">
        <v>37</v>
      </c>
      <c r="J17" s="5" t="s">
        <v>10</v>
      </c>
      <c r="K17">
        <v>24.199999999999989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5" t="s">
        <v>25</v>
      </c>
      <c r="B19" s="5" t="s">
        <v>31</v>
      </c>
      <c r="C19" s="8">
        <v>233.96</v>
      </c>
      <c r="D19" s="8">
        <v>227</v>
      </c>
      <c r="E19">
        <v>230.48000000000002</v>
      </c>
      <c r="F19">
        <f t="shared" si="0"/>
        <v>29.180000000000007</v>
      </c>
      <c r="G19">
        <f t="shared" si="1"/>
        <v>32.659999999999997</v>
      </c>
      <c r="H19">
        <f t="shared" si="2"/>
        <v>25.699999999999989</v>
      </c>
      <c r="I19" s="16" t="s">
        <v>37</v>
      </c>
      <c r="J19" s="5" t="s">
        <v>25</v>
      </c>
      <c r="K19">
        <v>29.180000000000007</v>
      </c>
    </row>
    <row r="20" spans="1:11">
      <c r="A20" s="5" t="s">
        <v>13</v>
      </c>
      <c r="B20" s="5" t="s">
        <v>31</v>
      </c>
      <c r="C20" s="8">
        <v>233.96</v>
      </c>
      <c r="D20" s="8">
        <v>232.5</v>
      </c>
      <c r="E20">
        <v>233.23000000000002</v>
      </c>
      <c r="F20">
        <f t="shared" si="0"/>
        <v>31.930000000000007</v>
      </c>
      <c r="G20">
        <f t="shared" si="1"/>
        <v>32.659999999999997</v>
      </c>
      <c r="H20">
        <f t="shared" si="2"/>
        <v>31.199999999999989</v>
      </c>
      <c r="I20" s="15" t="s">
        <v>37</v>
      </c>
      <c r="J20" s="5" t="s">
        <v>13</v>
      </c>
      <c r="K20">
        <v>31.930000000000007</v>
      </c>
    </row>
    <row r="21" spans="1:11">
      <c r="A21" s="5" t="s">
        <v>17</v>
      </c>
      <c r="B21" s="5" t="s">
        <v>31</v>
      </c>
      <c r="C21" s="8">
        <v>236.7</v>
      </c>
      <c r="D21" s="8">
        <v>233.3</v>
      </c>
      <c r="E21">
        <v>235</v>
      </c>
      <c r="F21">
        <f t="shared" si="0"/>
        <v>33.699999999999989</v>
      </c>
      <c r="G21">
        <f t="shared" si="1"/>
        <v>35.399999999999977</v>
      </c>
      <c r="H21">
        <f t="shared" si="2"/>
        <v>32</v>
      </c>
      <c r="I21" s="15" t="s">
        <v>37</v>
      </c>
      <c r="J21" s="5" t="s">
        <v>17</v>
      </c>
      <c r="K21">
        <v>33.699999999999989</v>
      </c>
    </row>
    <row r="22" spans="1:11" ht="15" thickBot="1">
      <c r="A22" s="6" t="s">
        <v>15</v>
      </c>
      <c r="B22" s="6" t="s">
        <v>31</v>
      </c>
      <c r="C22" s="9">
        <v>239.5</v>
      </c>
      <c r="D22" s="9">
        <v>237</v>
      </c>
      <c r="E22">
        <v>238.25</v>
      </c>
      <c r="F22">
        <f t="shared" si="0"/>
        <v>36.949999999999989</v>
      </c>
      <c r="G22">
        <f t="shared" si="1"/>
        <v>38.199999999999989</v>
      </c>
      <c r="H22">
        <f t="shared" si="2"/>
        <v>35.699999999999989</v>
      </c>
      <c r="I22" s="15" t="s">
        <v>37</v>
      </c>
      <c r="J22" s="6" t="s">
        <v>15</v>
      </c>
      <c r="K22">
        <v>36.949999999999989</v>
      </c>
    </row>
    <row r="23" spans="1:11" ht="15" thickBot="1">
      <c r="A23" s="18" t="s">
        <v>40</v>
      </c>
      <c r="B23" s="10" t="s">
        <v>30</v>
      </c>
      <c r="C23">
        <v>202.6</v>
      </c>
      <c r="D23">
        <v>200.2</v>
      </c>
      <c r="E23">
        <f>MEDIAN(C23,D23)</f>
        <v>201.39999999999998</v>
      </c>
    </row>
    <row r="24" spans="1:11" ht="15" thickBot="1">
      <c r="A24" s="18" t="s">
        <v>38</v>
      </c>
      <c r="B24" s="10" t="s">
        <v>30</v>
      </c>
      <c r="C24">
        <v>178.67</v>
      </c>
      <c r="D24">
        <v>168.3</v>
      </c>
      <c r="E24">
        <f>MEDIAN(C24,D24)</f>
        <v>173.48500000000001</v>
      </c>
    </row>
    <row r="25" spans="1:11" ht="15" thickBot="1">
      <c r="A25" s="18" t="s">
        <v>39</v>
      </c>
      <c r="B25" s="10" t="s">
        <v>30</v>
      </c>
      <c r="C25">
        <v>161.5</v>
      </c>
      <c r="D25">
        <v>154.80000000000001</v>
      </c>
      <c r="E25">
        <f>MEDIAN(C25,D25)</f>
        <v>158.15</v>
      </c>
    </row>
    <row r="26" spans="1:11" ht="15" thickBot="1">
      <c r="A26" s="18" t="s">
        <v>41</v>
      </c>
      <c r="B26" s="10" t="s">
        <v>30</v>
      </c>
      <c r="C26" s="23">
        <v>149.19999999999999</v>
      </c>
      <c r="D26" s="23">
        <v>145</v>
      </c>
      <c r="E26">
        <f>MEDIAN(C26,D26)</f>
        <v>147.1</v>
      </c>
    </row>
  </sheetData>
  <sortState xmlns:xlrd2="http://schemas.microsoft.com/office/spreadsheetml/2017/richdata2" ref="A2:K22">
    <sortCondition ref="E2:E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B60D-FFA2-451E-A27A-6803E9A4D18B}">
  <dimension ref="A1:K26"/>
  <sheetViews>
    <sheetView topLeftCell="A5" workbookViewId="0">
      <selection activeCell="D23" sqref="D23"/>
    </sheetView>
  </sheetViews>
  <sheetFormatPr defaultRowHeight="14.4"/>
  <cols>
    <col min="1" max="1" width="26.777343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43</v>
      </c>
      <c r="H1" s="1" t="s">
        <v>44</v>
      </c>
      <c r="I1" s="2" t="s">
        <v>42</v>
      </c>
      <c r="J1" s="1" t="s">
        <v>0</v>
      </c>
      <c r="K1" s="1" t="s">
        <v>45</v>
      </c>
    </row>
    <row r="2" spans="1:11" ht="27">
      <c r="A2" s="27" t="s">
        <v>38</v>
      </c>
      <c r="B2" s="10" t="s">
        <v>30</v>
      </c>
      <c r="C2">
        <v>178.67</v>
      </c>
      <c r="D2">
        <v>168.3</v>
      </c>
      <c r="E2">
        <f>MEDIAN(C2,D2)</f>
        <v>173.48500000000001</v>
      </c>
      <c r="F2">
        <f t="shared" ref="F2:F26" si="0">E2-145</f>
        <v>28.485000000000014</v>
      </c>
      <c r="G2">
        <f t="shared" ref="G2:G26" si="1">D2-145</f>
        <v>23.300000000000011</v>
      </c>
      <c r="H2">
        <f t="shared" ref="H2:H26" si="2">C2-145</f>
        <v>33.669999999999987</v>
      </c>
      <c r="I2" s="15" t="s">
        <v>37</v>
      </c>
      <c r="J2" s="27" t="s">
        <v>38</v>
      </c>
      <c r="K2">
        <v>28.485000000000014</v>
      </c>
    </row>
    <row r="3" spans="1:11">
      <c r="A3" s="3" t="s">
        <v>2</v>
      </c>
      <c r="B3" s="3" t="s">
        <v>30</v>
      </c>
      <c r="C3" s="3">
        <v>217.8</v>
      </c>
      <c r="D3" s="3">
        <v>215.5</v>
      </c>
      <c r="E3">
        <v>216.65</v>
      </c>
      <c r="F3">
        <f t="shared" si="0"/>
        <v>71.650000000000006</v>
      </c>
      <c r="G3">
        <f t="shared" si="1"/>
        <v>70.5</v>
      </c>
      <c r="H3">
        <f t="shared" si="2"/>
        <v>72.800000000000011</v>
      </c>
      <c r="I3" s="15" t="s">
        <v>37</v>
      </c>
      <c r="J3" s="3" t="s">
        <v>2</v>
      </c>
      <c r="K3">
        <v>71.650000000000006</v>
      </c>
    </row>
    <row r="4" spans="1:11">
      <c r="A4" s="3" t="s">
        <v>3</v>
      </c>
      <c r="B4" s="3" t="s">
        <v>30</v>
      </c>
      <c r="C4" s="7">
        <v>217.8</v>
      </c>
      <c r="D4" s="7">
        <v>215.5</v>
      </c>
      <c r="E4">
        <v>216.65</v>
      </c>
      <c r="F4">
        <f t="shared" si="0"/>
        <v>71.650000000000006</v>
      </c>
      <c r="G4">
        <f t="shared" si="1"/>
        <v>70.5</v>
      </c>
      <c r="H4">
        <f t="shared" si="2"/>
        <v>72.800000000000011</v>
      </c>
      <c r="I4" s="15" t="s">
        <v>37</v>
      </c>
      <c r="J4" s="3" t="s">
        <v>3</v>
      </c>
      <c r="K4">
        <v>71.650000000000006</v>
      </c>
    </row>
    <row r="5" spans="1:11" ht="53.4">
      <c r="A5" s="27" t="s">
        <v>39</v>
      </c>
      <c r="B5" s="10" t="s">
        <v>30</v>
      </c>
      <c r="C5">
        <v>161.5</v>
      </c>
      <c r="D5">
        <v>154.80000000000001</v>
      </c>
      <c r="E5">
        <f>MEDIAN(C5,D5)</f>
        <v>158.15</v>
      </c>
      <c r="F5">
        <f t="shared" si="0"/>
        <v>13.150000000000006</v>
      </c>
      <c r="G5">
        <f t="shared" si="1"/>
        <v>9.8000000000000114</v>
      </c>
      <c r="H5">
        <f t="shared" si="2"/>
        <v>16.5</v>
      </c>
      <c r="I5" s="15" t="s">
        <v>37</v>
      </c>
      <c r="J5" s="27" t="s">
        <v>39</v>
      </c>
      <c r="K5">
        <v>13.150000000000006</v>
      </c>
    </row>
    <row r="6" spans="1:11">
      <c r="A6" s="3" t="s">
        <v>4</v>
      </c>
      <c r="B6" s="3" t="s">
        <v>30</v>
      </c>
      <c r="C6" s="7">
        <v>216.3</v>
      </c>
      <c r="D6" s="7">
        <v>201.3</v>
      </c>
      <c r="E6">
        <v>208.8</v>
      </c>
      <c r="F6">
        <f t="shared" si="0"/>
        <v>63.800000000000011</v>
      </c>
      <c r="G6">
        <f t="shared" si="1"/>
        <v>56.300000000000011</v>
      </c>
      <c r="H6">
        <f t="shared" si="2"/>
        <v>71.300000000000011</v>
      </c>
      <c r="I6" s="15" t="s">
        <v>37</v>
      </c>
      <c r="J6" s="3" t="s">
        <v>4</v>
      </c>
      <c r="K6">
        <v>63.800000000000011</v>
      </c>
    </row>
    <row r="7" spans="1:11">
      <c r="A7" s="3" t="s">
        <v>5</v>
      </c>
      <c r="B7" s="3" t="s">
        <v>30</v>
      </c>
      <c r="C7" s="7">
        <v>218.5</v>
      </c>
      <c r="D7" s="7">
        <v>216</v>
      </c>
      <c r="E7">
        <v>217.25</v>
      </c>
      <c r="F7">
        <f t="shared" si="0"/>
        <v>72.25</v>
      </c>
      <c r="G7">
        <f t="shared" si="1"/>
        <v>71</v>
      </c>
      <c r="H7">
        <f t="shared" si="2"/>
        <v>73.5</v>
      </c>
      <c r="I7" s="15" t="s">
        <v>37</v>
      </c>
      <c r="J7" s="3" t="s">
        <v>5</v>
      </c>
      <c r="K7">
        <v>72.25</v>
      </c>
    </row>
    <row r="8" spans="1:11" ht="40.200000000000003">
      <c r="A8" s="27" t="s">
        <v>40</v>
      </c>
      <c r="B8" s="10" t="s">
        <v>30</v>
      </c>
      <c r="C8">
        <v>202.6</v>
      </c>
      <c r="D8">
        <v>200.2</v>
      </c>
      <c r="E8">
        <f>MEDIAN(C8,D8)</f>
        <v>201.39999999999998</v>
      </c>
      <c r="F8">
        <f t="shared" si="0"/>
        <v>56.399999999999977</v>
      </c>
      <c r="G8">
        <f t="shared" si="1"/>
        <v>55.199999999999989</v>
      </c>
      <c r="H8">
        <f t="shared" si="2"/>
        <v>57.599999999999994</v>
      </c>
      <c r="I8" s="15" t="s">
        <v>37</v>
      </c>
      <c r="J8" s="27" t="s">
        <v>40</v>
      </c>
      <c r="K8">
        <v>56.399999999999977</v>
      </c>
    </row>
    <row r="9" spans="1:11">
      <c r="A9" s="6" t="s">
        <v>8</v>
      </c>
      <c r="B9" s="6" t="s">
        <v>31</v>
      </c>
      <c r="C9" s="9">
        <v>214.7</v>
      </c>
      <c r="D9" s="9">
        <v>206</v>
      </c>
      <c r="E9">
        <v>210.35</v>
      </c>
      <c r="F9">
        <f t="shared" si="0"/>
        <v>65.349999999999994</v>
      </c>
      <c r="G9">
        <f t="shared" si="1"/>
        <v>61</v>
      </c>
      <c r="H9">
        <f t="shared" si="2"/>
        <v>69.699999999999989</v>
      </c>
      <c r="I9" s="15" t="s">
        <v>37</v>
      </c>
      <c r="J9" s="6" t="s">
        <v>8</v>
      </c>
      <c r="K9">
        <v>65.349999999999994</v>
      </c>
    </row>
    <row r="10" spans="1:11">
      <c r="A10" s="6" t="s">
        <v>9</v>
      </c>
      <c r="B10" s="6" t="s">
        <v>31</v>
      </c>
      <c r="C10" s="9">
        <v>227</v>
      </c>
      <c r="D10" s="9">
        <v>208.5</v>
      </c>
      <c r="E10">
        <v>217.75</v>
      </c>
      <c r="F10">
        <f t="shared" si="0"/>
        <v>72.75</v>
      </c>
      <c r="G10">
        <f t="shared" si="1"/>
        <v>63.5</v>
      </c>
      <c r="H10">
        <f t="shared" si="2"/>
        <v>82</v>
      </c>
      <c r="I10" s="15" t="s">
        <v>37</v>
      </c>
      <c r="J10" s="6" t="s">
        <v>9</v>
      </c>
      <c r="K10">
        <v>72.75</v>
      </c>
    </row>
    <row r="11" spans="1:11">
      <c r="A11" s="5" t="s">
        <v>10</v>
      </c>
      <c r="B11" s="5" t="s">
        <v>31</v>
      </c>
      <c r="C11" s="8">
        <v>226</v>
      </c>
      <c r="D11" s="8">
        <v>203</v>
      </c>
      <c r="E11">
        <v>225.5</v>
      </c>
      <c r="F11">
        <f t="shared" si="0"/>
        <v>80.5</v>
      </c>
      <c r="G11">
        <f t="shared" si="1"/>
        <v>58</v>
      </c>
      <c r="H11">
        <f t="shared" si="2"/>
        <v>81</v>
      </c>
      <c r="I11" s="15" t="s">
        <v>37</v>
      </c>
      <c r="J11" s="5" t="s">
        <v>10</v>
      </c>
      <c r="K11">
        <v>80.5</v>
      </c>
    </row>
    <row r="12" spans="1:11">
      <c r="A12" s="3" t="s">
        <v>11</v>
      </c>
      <c r="B12" s="3" t="s">
        <v>30</v>
      </c>
      <c r="C12" s="7">
        <v>218.2</v>
      </c>
      <c r="D12" s="7">
        <v>216.3</v>
      </c>
      <c r="E12">
        <v>217.25</v>
      </c>
      <c r="F12">
        <f t="shared" si="0"/>
        <v>72.25</v>
      </c>
      <c r="G12">
        <f t="shared" si="1"/>
        <v>71.300000000000011</v>
      </c>
      <c r="H12">
        <f t="shared" si="2"/>
        <v>73.199999999999989</v>
      </c>
      <c r="I12" s="15" t="s">
        <v>37</v>
      </c>
      <c r="J12" s="3" t="s">
        <v>11</v>
      </c>
      <c r="K12">
        <v>72.25</v>
      </c>
    </row>
    <row r="13" spans="1:11">
      <c r="A13" s="5" t="s">
        <v>12</v>
      </c>
      <c r="B13" s="5" t="s">
        <v>31</v>
      </c>
      <c r="C13" s="8">
        <v>225.79</v>
      </c>
      <c r="D13" s="8">
        <v>225.05</v>
      </c>
      <c r="E13">
        <v>225.42000000000002</v>
      </c>
      <c r="F13">
        <f t="shared" si="0"/>
        <v>80.420000000000016</v>
      </c>
      <c r="G13">
        <f t="shared" si="1"/>
        <v>80.050000000000011</v>
      </c>
      <c r="H13">
        <f t="shared" si="2"/>
        <v>80.789999999999992</v>
      </c>
      <c r="I13" s="17" t="s">
        <v>37</v>
      </c>
      <c r="J13" s="5" t="s">
        <v>12</v>
      </c>
      <c r="K13">
        <v>80.420000000000016</v>
      </c>
    </row>
    <row r="14" spans="1:11">
      <c r="A14" s="5" t="s">
        <v>13</v>
      </c>
      <c r="B14" s="5" t="s">
        <v>31</v>
      </c>
      <c r="C14" s="8">
        <v>233.96</v>
      </c>
      <c r="D14" s="8">
        <v>232.5</v>
      </c>
      <c r="E14">
        <v>233.23000000000002</v>
      </c>
      <c r="F14">
        <f t="shared" si="0"/>
        <v>88.230000000000018</v>
      </c>
      <c r="G14">
        <f t="shared" si="1"/>
        <v>87.5</v>
      </c>
      <c r="H14">
        <f t="shared" si="2"/>
        <v>88.960000000000008</v>
      </c>
      <c r="I14" s="15" t="s">
        <v>37</v>
      </c>
      <c r="J14" s="5" t="s">
        <v>13</v>
      </c>
      <c r="K14">
        <v>88.230000000000018</v>
      </c>
    </row>
    <row r="15" spans="1:11">
      <c r="A15" s="6" t="s">
        <v>15</v>
      </c>
      <c r="B15" s="6" t="s">
        <v>31</v>
      </c>
      <c r="C15" s="9">
        <v>239.5</v>
      </c>
      <c r="D15" s="9">
        <v>237</v>
      </c>
      <c r="E15">
        <v>238.25</v>
      </c>
      <c r="F15">
        <f t="shared" si="0"/>
        <v>93.25</v>
      </c>
      <c r="G15">
        <f t="shared" si="1"/>
        <v>92</v>
      </c>
      <c r="H15">
        <f t="shared" si="2"/>
        <v>94.5</v>
      </c>
      <c r="I15" s="15" t="s">
        <v>37</v>
      </c>
      <c r="J15" s="6" t="s">
        <v>15</v>
      </c>
      <c r="K15">
        <v>93.25</v>
      </c>
    </row>
    <row r="16" spans="1:11">
      <c r="A16" s="5" t="s">
        <v>17</v>
      </c>
      <c r="B16" s="5" t="s">
        <v>31</v>
      </c>
      <c r="C16" s="8">
        <v>236.7</v>
      </c>
      <c r="D16" s="8">
        <v>233.3</v>
      </c>
      <c r="E16">
        <v>235</v>
      </c>
      <c r="F16">
        <f t="shared" si="0"/>
        <v>90</v>
      </c>
      <c r="G16">
        <f t="shared" si="1"/>
        <v>88.300000000000011</v>
      </c>
      <c r="H16">
        <f t="shared" si="2"/>
        <v>91.699999999999989</v>
      </c>
      <c r="I16" s="15" t="s">
        <v>37</v>
      </c>
      <c r="J16" s="5" t="s">
        <v>17</v>
      </c>
      <c r="K16">
        <v>90</v>
      </c>
    </row>
    <row r="17" spans="1:11">
      <c r="A17" s="12" t="s">
        <v>18</v>
      </c>
      <c r="B17" s="12" t="s">
        <v>31</v>
      </c>
      <c r="C17" s="13">
        <v>225.79</v>
      </c>
      <c r="D17" s="13">
        <v>225.05</v>
      </c>
      <c r="E17">
        <v>225.42000000000002</v>
      </c>
      <c r="F17">
        <f t="shared" si="0"/>
        <v>80.420000000000016</v>
      </c>
      <c r="G17">
        <f t="shared" si="1"/>
        <v>80.050000000000011</v>
      </c>
      <c r="H17">
        <f t="shared" si="2"/>
        <v>80.789999999999992</v>
      </c>
      <c r="I17" s="17" t="s">
        <v>37</v>
      </c>
      <c r="J17" s="12" t="s">
        <v>18</v>
      </c>
      <c r="K17">
        <v>80.420000000000016</v>
      </c>
    </row>
    <row r="18" spans="1:11">
      <c r="A18" s="10" t="s">
        <v>21</v>
      </c>
      <c r="B18" s="10" t="s">
        <v>30</v>
      </c>
      <c r="C18" s="11">
        <v>214.7</v>
      </c>
      <c r="D18" s="11">
        <v>206</v>
      </c>
      <c r="E18">
        <v>210.35</v>
      </c>
      <c r="F18">
        <f t="shared" si="0"/>
        <v>65.349999999999994</v>
      </c>
      <c r="G18">
        <f t="shared" si="1"/>
        <v>61</v>
      </c>
      <c r="H18">
        <f t="shared" si="2"/>
        <v>69.699999999999989</v>
      </c>
      <c r="I18" s="17" t="s">
        <v>37</v>
      </c>
      <c r="J18" s="10" t="s">
        <v>21</v>
      </c>
      <c r="K18">
        <v>65.349999999999994</v>
      </c>
    </row>
    <row r="19" spans="1:11">
      <c r="A19" s="3" t="s">
        <v>34</v>
      </c>
      <c r="B19" s="3" t="s">
        <v>30</v>
      </c>
      <c r="C19" s="7">
        <v>218.2</v>
      </c>
      <c r="D19" s="7">
        <v>216.3</v>
      </c>
      <c r="E19">
        <v>217.25</v>
      </c>
      <c r="F19">
        <f t="shared" si="0"/>
        <v>72.25</v>
      </c>
      <c r="G19">
        <f t="shared" si="1"/>
        <v>71.300000000000011</v>
      </c>
      <c r="H19">
        <f t="shared" si="2"/>
        <v>73.199999999999989</v>
      </c>
      <c r="I19" s="16" t="s">
        <v>37</v>
      </c>
      <c r="J19" s="3" t="s">
        <v>34</v>
      </c>
      <c r="K19">
        <v>72.25</v>
      </c>
    </row>
    <row r="20" spans="1:11">
      <c r="A20" s="3" t="s">
        <v>22</v>
      </c>
      <c r="B20" s="3" t="s">
        <v>30</v>
      </c>
      <c r="C20" s="7">
        <v>217.8</v>
      </c>
      <c r="D20" s="7">
        <v>215.8</v>
      </c>
      <c r="E20">
        <v>216.8</v>
      </c>
      <c r="F20">
        <f t="shared" si="0"/>
        <v>71.800000000000011</v>
      </c>
      <c r="G20">
        <f t="shared" si="1"/>
        <v>70.800000000000011</v>
      </c>
      <c r="H20">
        <f t="shared" si="2"/>
        <v>72.800000000000011</v>
      </c>
      <c r="I20" s="16" t="s">
        <v>37</v>
      </c>
      <c r="J20" s="3" t="s">
        <v>22</v>
      </c>
      <c r="K20">
        <v>71.800000000000011</v>
      </c>
    </row>
    <row r="21" spans="1:11">
      <c r="A21" s="5" t="s">
        <v>23</v>
      </c>
      <c r="B21" s="5" t="s">
        <v>31</v>
      </c>
      <c r="C21" s="8">
        <v>231.7</v>
      </c>
      <c r="D21" s="8">
        <v>227</v>
      </c>
      <c r="E21">
        <v>229.35</v>
      </c>
      <c r="F21">
        <f t="shared" si="0"/>
        <v>84.35</v>
      </c>
      <c r="G21">
        <f t="shared" si="1"/>
        <v>82</v>
      </c>
      <c r="H21">
        <f t="shared" si="2"/>
        <v>86.699999999999989</v>
      </c>
      <c r="I21" s="16" t="s">
        <v>37</v>
      </c>
      <c r="J21" s="5" t="s">
        <v>23</v>
      </c>
      <c r="K21">
        <v>84.35</v>
      </c>
    </row>
    <row r="22" spans="1:11" ht="15" thickBot="1">
      <c r="A22" s="3" t="s">
        <v>24</v>
      </c>
      <c r="B22" s="3" t="s">
        <v>30</v>
      </c>
      <c r="C22" s="7">
        <v>216</v>
      </c>
      <c r="D22" s="7">
        <v>208.5</v>
      </c>
      <c r="E22">
        <v>212.25</v>
      </c>
      <c r="F22">
        <f t="shared" si="0"/>
        <v>67.25</v>
      </c>
      <c r="G22">
        <f t="shared" si="1"/>
        <v>63.5</v>
      </c>
      <c r="H22">
        <f t="shared" si="2"/>
        <v>71</v>
      </c>
      <c r="I22" s="16" t="s">
        <v>37</v>
      </c>
      <c r="J22" s="3" t="s">
        <v>24</v>
      </c>
      <c r="K22">
        <v>67.25</v>
      </c>
    </row>
    <row r="23" spans="1:11" ht="19.8" customHeight="1" thickBot="1">
      <c r="A23" s="18" t="s">
        <v>41</v>
      </c>
      <c r="B23" s="10" t="s">
        <v>30</v>
      </c>
      <c r="C23" s="23">
        <v>149.19999999999999</v>
      </c>
      <c r="D23" s="23">
        <v>145</v>
      </c>
      <c r="E23">
        <f>MEDIAN(C23,D23)</f>
        <v>147.1</v>
      </c>
      <c r="F23">
        <f t="shared" si="0"/>
        <v>2.0999999999999943</v>
      </c>
      <c r="G23">
        <f t="shared" si="1"/>
        <v>0</v>
      </c>
      <c r="H23">
        <f t="shared" si="2"/>
        <v>4.1999999999999886</v>
      </c>
      <c r="I23" s="15" t="s">
        <v>37</v>
      </c>
      <c r="J23" s="18" t="s">
        <v>41</v>
      </c>
      <c r="K23">
        <v>0</v>
      </c>
    </row>
    <row r="24" spans="1:11" ht="19.8" customHeight="1" thickBot="1">
      <c r="A24" s="28" t="s">
        <v>25</v>
      </c>
      <c r="B24" s="5" t="s">
        <v>31</v>
      </c>
      <c r="C24" s="8">
        <v>233.96</v>
      </c>
      <c r="D24" s="8">
        <v>227</v>
      </c>
      <c r="E24">
        <v>230.48000000000002</v>
      </c>
      <c r="F24">
        <f t="shared" si="0"/>
        <v>85.480000000000018</v>
      </c>
      <c r="G24">
        <f t="shared" si="1"/>
        <v>82</v>
      </c>
      <c r="H24">
        <f t="shared" si="2"/>
        <v>88.960000000000008</v>
      </c>
      <c r="I24" s="16" t="s">
        <v>37</v>
      </c>
      <c r="J24" s="28" t="s">
        <v>25</v>
      </c>
      <c r="K24">
        <v>85.480000000000018</v>
      </c>
    </row>
    <row r="25" spans="1:11" ht="18.600000000000001" customHeight="1" thickBot="1">
      <c r="A25" s="30" t="s">
        <v>26</v>
      </c>
      <c r="B25" s="3" t="s">
        <v>30</v>
      </c>
      <c r="C25" s="7">
        <v>219</v>
      </c>
      <c r="D25" s="7">
        <v>215.8</v>
      </c>
      <c r="E25">
        <v>217.4</v>
      </c>
      <c r="F25">
        <f t="shared" si="0"/>
        <v>72.400000000000006</v>
      </c>
      <c r="G25">
        <f t="shared" si="1"/>
        <v>70.800000000000011</v>
      </c>
      <c r="H25">
        <f t="shared" si="2"/>
        <v>74</v>
      </c>
      <c r="I25" s="16" t="s">
        <v>37</v>
      </c>
      <c r="J25" s="30" t="s">
        <v>26</v>
      </c>
      <c r="K25">
        <v>72.400000000000006</v>
      </c>
    </row>
    <row r="26" spans="1:11" ht="22.2" customHeight="1" thickBot="1">
      <c r="A26" s="29" t="s">
        <v>28</v>
      </c>
      <c r="B26" s="10" t="s">
        <v>30</v>
      </c>
      <c r="C26" s="11">
        <v>214.7</v>
      </c>
      <c r="D26" s="11">
        <v>206</v>
      </c>
      <c r="E26">
        <v>210.35</v>
      </c>
      <c r="F26">
        <f t="shared" si="0"/>
        <v>65.349999999999994</v>
      </c>
      <c r="G26">
        <f t="shared" si="1"/>
        <v>61</v>
      </c>
      <c r="H26">
        <f t="shared" si="2"/>
        <v>69.699999999999989</v>
      </c>
      <c r="I26" s="17" t="s">
        <v>37</v>
      </c>
      <c r="J26" s="29" t="s">
        <v>28</v>
      </c>
      <c r="K26">
        <v>65.349999999999994</v>
      </c>
    </row>
  </sheetData>
  <sortState xmlns:xlrd2="http://schemas.microsoft.com/office/spreadsheetml/2017/richdata2" ref="A2:K26">
    <sortCondition ref="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EEEC-C515-489B-87D4-5BD40F259EE3}">
  <dimension ref="A1:K33"/>
  <sheetViews>
    <sheetView tabSelected="1" topLeftCell="A13" workbookViewId="0">
      <selection activeCell="K4" sqref="J2:K4"/>
    </sheetView>
  </sheetViews>
  <sheetFormatPr defaultRowHeight="14.4"/>
  <cols>
    <col min="1" max="1" width="26.777343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43</v>
      </c>
      <c r="H1" s="1" t="s">
        <v>44</v>
      </c>
      <c r="I1" s="2" t="s">
        <v>42</v>
      </c>
      <c r="J1" s="1" t="s">
        <v>0</v>
      </c>
      <c r="K1" s="1" t="s">
        <v>45</v>
      </c>
    </row>
    <row r="2" spans="1:11" ht="27">
      <c r="A2" s="27" t="s">
        <v>38</v>
      </c>
      <c r="B2" s="10" t="s">
        <v>30</v>
      </c>
      <c r="C2">
        <v>178.67</v>
      </c>
      <c r="D2">
        <v>168.3</v>
      </c>
      <c r="E2">
        <f>MEDIAN(C2,D2)</f>
        <v>173.48500000000001</v>
      </c>
      <c r="F2">
        <f t="shared" ref="F2:F33" si="0">E2-145</f>
        <v>28.485000000000014</v>
      </c>
      <c r="G2">
        <f t="shared" ref="G2:G26" si="1">D2-145</f>
        <v>23.300000000000011</v>
      </c>
      <c r="H2">
        <f t="shared" ref="H2:H26" si="2">C2-145</f>
        <v>33.669999999999987</v>
      </c>
      <c r="I2" s="15" t="s">
        <v>37</v>
      </c>
      <c r="J2" s="27" t="s">
        <v>38</v>
      </c>
      <c r="K2">
        <v>28.485000000000014</v>
      </c>
    </row>
    <row r="3" spans="1:11">
      <c r="A3" s="3" t="s">
        <v>2</v>
      </c>
      <c r="B3" s="3" t="s">
        <v>30</v>
      </c>
      <c r="C3" s="3">
        <v>217.8</v>
      </c>
      <c r="D3" s="3">
        <v>215.5</v>
      </c>
      <c r="E3">
        <v>216.65</v>
      </c>
      <c r="F3">
        <f t="shared" si="0"/>
        <v>71.650000000000006</v>
      </c>
      <c r="G3">
        <f t="shared" si="1"/>
        <v>70.5</v>
      </c>
      <c r="H3">
        <f t="shared" si="2"/>
        <v>72.800000000000011</v>
      </c>
      <c r="I3" s="15" t="s">
        <v>37</v>
      </c>
      <c r="J3" s="3" t="s">
        <v>2</v>
      </c>
      <c r="K3">
        <v>71.650000000000006</v>
      </c>
    </row>
    <row r="4" spans="1:11">
      <c r="A4" s="3" t="s">
        <v>3</v>
      </c>
      <c r="B4" s="3" t="s">
        <v>30</v>
      </c>
      <c r="C4" s="7">
        <v>217.8</v>
      </c>
      <c r="D4" s="7">
        <v>215.5</v>
      </c>
      <c r="E4">
        <v>216.65</v>
      </c>
      <c r="F4">
        <f t="shared" si="0"/>
        <v>71.650000000000006</v>
      </c>
      <c r="G4">
        <f t="shared" si="1"/>
        <v>70.5</v>
      </c>
      <c r="H4">
        <f t="shared" si="2"/>
        <v>72.800000000000011</v>
      </c>
      <c r="I4" s="15" t="s">
        <v>37</v>
      </c>
      <c r="J4" s="3" t="s">
        <v>3</v>
      </c>
      <c r="K4">
        <v>71.650000000000006</v>
      </c>
    </row>
    <row r="5" spans="1:11" ht="53.4">
      <c r="A5" s="27" t="s">
        <v>39</v>
      </c>
      <c r="B5" s="10" t="s">
        <v>30</v>
      </c>
      <c r="C5">
        <v>161.5</v>
      </c>
      <c r="D5">
        <v>154.80000000000001</v>
      </c>
      <c r="E5">
        <f>MEDIAN(C5,D5)</f>
        <v>158.15</v>
      </c>
      <c r="F5">
        <f t="shared" si="0"/>
        <v>13.150000000000006</v>
      </c>
      <c r="G5">
        <f t="shared" si="1"/>
        <v>9.8000000000000114</v>
      </c>
      <c r="H5">
        <f t="shared" si="2"/>
        <v>16.5</v>
      </c>
      <c r="I5" s="15" t="s">
        <v>37</v>
      </c>
      <c r="J5" s="27" t="s">
        <v>39</v>
      </c>
      <c r="K5">
        <v>13.150000000000006</v>
      </c>
    </row>
    <row r="6" spans="1:11">
      <c r="A6" s="3" t="s">
        <v>4</v>
      </c>
      <c r="B6" s="3" t="s">
        <v>30</v>
      </c>
      <c r="C6" s="7">
        <v>216.3</v>
      </c>
      <c r="D6" s="7">
        <v>201.3</v>
      </c>
      <c r="E6">
        <v>208.8</v>
      </c>
      <c r="F6">
        <f t="shared" si="0"/>
        <v>63.800000000000011</v>
      </c>
      <c r="G6">
        <f t="shared" si="1"/>
        <v>56.300000000000011</v>
      </c>
      <c r="H6">
        <f t="shared" si="2"/>
        <v>71.300000000000011</v>
      </c>
      <c r="I6" s="15" t="s">
        <v>37</v>
      </c>
      <c r="J6" s="3" t="s">
        <v>4</v>
      </c>
      <c r="K6">
        <v>63.800000000000011</v>
      </c>
    </row>
    <row r="7" spans="1:11">
      <c r="A7" s="3" t="s">
        <v>5</v>
      </c>
      <c r="B7" s="3" t="s">
        <v>30</v>
      </c>
      <c r="C7" s="7">
        <v>218.5</v>
      </c>
      <c r="D7" s="7">
        <v>216</v>
      </c>
      <c r="E7">
        <v>217.25</v>
      </c>
      <c r="F7">
        <f t="shared" si="0"/>
        <v>72.25</v>
      </c>
      <c r="G7">
        <f t="shared" si="1"/>
        <v>71</v>
      </c>
      <c r="H7">
        <f t="shared" si="2"/>
        <v>73.5</v>
      </c>
      <c r="I7" s="15" t="s">
        <v>37</v>
      </c>
      <c r="J7" s="3" t="s">
        <v>5</v>
      </c>
      <c r="K7">
        <v>72.25</v>
      </c>
    </row>
    <row r="8" spans="1:11" ht="40.200000000000003">
      <c r="A8" s="27" t="s">
        <v>40</v>
      </c>
      <c r="B8" s="10" t="s">
        <v>30</v>
      </c>
      <c r="C8">
        <v>202.6</v>
      </c>
      <c r="D8">
        <v>200.2</v>
      </c>
      <c r="E8">
        <f>MEDIAN(C8,D8)</f>
        <v>201.39999999999998</v>
      </c>
      <c r="F8">
        <f t="shared" si="0"/>
        <v>56.399999999999977</v>
      </c>
      <c r="G8">
        <f t="shared" si="1"/>
        <v>55.199999999999989</v>
      </c>
      <c r="H8">
        <f t="shared" si="2"/>
        <v>57.599999999999994</v>
      </c>
      <c r="I8" s="15" t="s">
        <v>37</v>
      </c>
      <c r="J8" s="27" t="s">
        <v>40</v>
      </c>
      <c r="K8">
        <v>56.399999999999977</v>
      </c>
    </row>
    <row r="9" spans="1:11">
      <c r="A9" s="6" t="s">
        <v>8</v>
      </c>
      <c r="B9" s="6" t="s">
        <v>31</v>
      </c>
      <c r="C9" s="9">
        <v>214.7</v>
      </c>
      <c r="D9" s="9">
        <v>206</v>
      </c>
      <c r="E9">
        <v>210.35</v>
      </c>
      <c r="F9">
        <f t="shared" si="0"/>
        <v>65.349999999999994</v>
      </c>
      <c r="G9">
        <f t="shared" si="1"/>
        <v>61</v>
      </c>
      <c r="H9">
        <f t="shared" si="2"/>
        <v>69.699999999999989</v>
      </c>
      <c r="I9" s="15" t="s">
        <v>37</v>
      </c>
      <c r="J9" s="6" t="s">
        <v>8</v>
      </c>
      <c r="K9">
        <v>65.349999999999994</v>
      </c>
    </row>
    <row r="10" spans="1:11">
      <c r="A10" s="6" t="s">
        <v>9</v>
      </c>
      <c r="B10" s="6" t="s">
        <v>31</v>
      </c>
      <c r="C10" s="9">
        <v>227</v>
      </c>
      <c r="D10" s="9">
        <v>208.5</v>
      </c>
      <c r="E10">
        <v>217.75</v>
      </c>
      <c r="F10">
        <f t="shared" si="0"/>
        <v>72.75</v>
      </c>
      <c r="G10">
        <f t="shared" si="1"/>
        <v>63.5</v>
      </c>
      <c r="H10">
        <f t="shared" si="2"/>
        <v>82</v>
      </c>
      <c r="I10" s="15" t="s">
        <v>37</v>
      </c>
      <c r="J10" s="6" t="s">
        <v>9</v>
      </c>
      <c r="K10">
        <v>72.75</v>
      </c>
    </row>
    <row r="11" spans="1:11">
      <c r="A11" s="5" t="s">
        <v>10</v>
      </c>
      <c r="B11" s="5" t="s">
        <v>31</v>
      </c>
      <c r="C11" s="8">
        <v>226</v>
      </c>
      <c r="D11" s="8">
        <v>203</v>
      </c>
      <c r="E11">
        <v>225.5</v>
      </c>
      <c r="F11">
        <f t="shared" si="0"/>
        <v>80.5</v>
      </c>
      <c r="G11">
        <f t="shared" si="1"/>
        <v>58</v>
      </c>
      <c r="H11">
        <f t="shared" si="2"/>
        <v>81</v>
      </c>
      <c r="I11" s="15" t="s">
        <v>37</v>
      </c>
      <c r="J11" s="5" t="s">
        <v>10</v>
      </c>
      <c r="K11">
        <v>80.5</v>
      </c>
    </row>
    <row r="12" spans="1:11">
      <c r="A12" s="3" t="s">
        <v>11</v>
      </c>
      <c r="B12" s="3" t="s">
        <v>30</v>
      </c>
      <c r="C12" s="7">
        <v>218.2</v>
      </c>
      <c r="D12" s="7">
        <v>216.3</v>
      </c>
      <c r="E12">
        <v>217.25</v>
      </c>
      <c r="F12">
        <f t="shared" si="0"/>
        <v>72.25</v>
      </c>
      <c r="G12">
        <f t="shared" si="1"/>
        <v>71.300000000000011</v>
      </c>
      <c r="H12">
        <f t="shared" si="2"/>
        <v>73.199999999999989</v>
      </c>
      <c r="I12" s="15" t="s">
        <v>37</v>
      </c>
      <c r="J12" s="3" t="s">
        <v>11</v>
      </c>
      <c r="K12">
        <v>72.25</v>
      </c>
    </row>
    <row r="13" spans="1:11">
      <c r="A13" s="5" t="s">
        <v>12</v>
      </c>
      <c r="B13" s="5" t="s">
        <v>31</v>
      </c>
      <c r="C13" s="8">
        <v>225.79</v>
      </c>
      <c r="D13" s="8">
        <v>225.05</v>
      </c>
      <c r="E13">
        <v>225.42000000000002</v>
      </c>
      <c r="F13">
        <f t="shared" si="0"/>
        <v>80.420000000000016</v>
      </c>
      <c r="G13">
        <f t="shared" si="1"/>
        <v>80.050000000000011</v>
      </c>
      <c r="H13">
        <f t="shared" si="2"/>
        <v>80.789999999999992</v>
      </c>
      <c r="I13" s="17" t="s">
        <v>37</v>
      </c>
      <c r="J13" s="5" t="s">
        <v>12</v>
      </c>
      <c r="K13">
        <v>80.420000000000016</v>
      </c>
    </row>
    <row r="14" spans="1:11">
      <c r="A14" s="5" t="s">
        <v>13</v>
      </c>
      <c r="B14" s="5" t="s">
        <v>31</v>
      </c>
      <c r="C14" s="8">
        <v>233.96</v>
      </c>
      <c r="D14" s="8">
        <v>232.5</v>
      </c>
      <c r="E14">
        <v>233.23000000000002</v>
      </c>
      <c r="F14">
        <f t="shared" si="0"/>
        <v>88.230000000000018</v>
      </c>
      <c r="G14">
        <f t="shared" si="1"/>
        <v>87.5</v>
      </c>
      <c r="H14">
        <f t="shared" si="2"/>
        <v>88.960000000000008</v>
      </c>
      <c r="I14" s="15" t="s">
        <v>37</v>
      </c>
      <c r="J14" s="5" t="s">
        <v>13</v>
      </c>
      <c r="K14">
        <v>88.230000000000018</v>
      </c>
    </row>
    <row r="15" spans="1:11">
      <c r="A15" s="6" t="s">
        <v>15</v>
      </c>
      <c r="B15" s="6" t="s">
        <v>31</v>
      </c>
      <c r="C15" s="9">
        <v>239.5</v>
      </c>
      <c r="D15" s="9">
        <v>237</v>
      </c>
      <c r="E15">
        <v>238.25</v>
      </c>
      <c r="F15">
        <f t="shared" si="0"/>
        <v>93.25</v>
      </c>
      <c r="G15">
        <f t="shared" si="1"/>
        <v>92</v>
      </c>
      <c r="H15">
        <f t="shared" si="2"/>
        <v>94.5</v>
      </c>
      <c r="I15" s="15" t="s">
        <v>37</v>
      </c>
      <c r="J15" s="6" t="s">
        <v>15</v>
      </c>
      <c r="K15">
        <v>93.25</v>
      </c>
    </row>
    <row r="16" spans="1:11">
      <c r="A16" s="5" t="s">
        <v>17</v>
      </c>
      <c r="B16" s="5" t="s">
        <v>31</v>
      </c>
      <c r="C16" s="8">
        <v>236.7</v>
      </c>
      <c r="D16" s="8">
        <v>233.3</v>
      </c>
      <c r="E16">
        <v>235</v>
      </c>
      <c r="F16">
        <f t="shared" si="0"/>
        <v>90</v>
      </c>
      <c r="G16">
        <f t="shared" si="1"/>
        <v>88.300000000000011</v>
      </c>
      <c r="H16">
        <f t="shared" si="2"/>
        <v>91.699999999999989</v>
      </c>
      <c r="I16" s="15" t="s">
        <v>37</v>
      </c>
      <c r="J16" s="5" t="s">
        <v>17</v>
      </c>
      <c r="K16">
        <v>90</v>
      </c>
    </row>
    <row r="17" spans="1:11">
      <c r="A17" s="12" t="s">
        <v>18</v>
      </c>
      <c r="B17" s="12" t="s">
        <v>31</v>
      </c>
      <c r="C17" s="13">
        <v>225.79</v>
      </c>
      <c r="D17" s="13">
        <v>225.05</v>
      </c>
      <c r="E17">
        <v>225.42000000000002</v>
      </c>
      <c r="F17">
        <f t="shared" si="0"/>
        <v>80.420000000000016</v>
      </c>
      <c r="G17">
        <f t="shared" si="1"/>
        <v>80.050000000000011</v>
      </c>
      <c r="H17">
        <f t="shared" si="2"/>
        <v>80.789999999999992</v>
      </c>
      <c r="I17" s="17" t="s">
        <v>37</v>
      </c>
      <c r="J17" s="12" t="s">
        <v>18</v>
      </c>
      <c r="K17">
        <v>80.420000000000016</v>
      </c>
    </row>
    <row r="18" spans="1:11">
      <c r="A18" s="10" t="s">
        <v>21</v>
      </c>
      <c r="B18" s="10" t="s">
        <v>30</v>
      </c>
      <c r="C18" s="11">
        <v>214.7</v>
      </c>
      <c r="D18" s="11">
        <v>206</v>
      </c>
      <c r="E18">
        <v>210.35</v>
      </c>
      <c r="F18">
        <f t="shared" si="0"/>
        <v>65.349999999999994</v>
      </c>
      <c r="G18">
        <f t="shared" si="1"/>
        <v>61</v>
      </c>
      <c r="H18">
        <f t="shared" si="2"/>
        <v>69.699999999999989</v>
      </c>
      <c r="I18" s="17" t="s">
        <v>37</v>
      </c>
      <c r="J18" s="10" t="s">
        <v>21</v>
      </c>
      <c r="K18">
        <v>65.349999999999994</v>
      </c>
    </row>
    <row r="19" spans="1:11">
      <c r="A19" s="3" t="s">
        <v>34</v>
      </c>
      <c r="B19" s="3" t="s">
        <v>30</v>
      </c>
      <c r="C19" s="7">
        <v>218.2</v>
      </c>
      <c r="D19" s="7">
        <v>216.3</v>
      </c>
      <c r="E19">
        <v>217.25</v>
      </c>
      <c r="F19">
        <f t="shared" si="0"/>
        <v>72.25</v>
      </c>
      <c r="G19">
        <f t="shared" si="1"/>
        <v>71.300000000000011</v>
      </c>
      <c r="H19">
        <f t="shared" si="2"/>
        <v>73.199999999999989</v>
      </c>
      <c r="I19" s="16" t="s">
        <v>37</v>
      </c>
      <c r="J19" s="3" t="s">
        <v>34</v>
      </c>
      <c r="K19">
        <v>72.25</v>
      </c>
    </row>
    <row r="20" spans="1:11">
      <c r="A20" s="3" t="s">
        <v>22</v>
      </c>
      <c r="B20" s="3" t="s">
        <v>30</v>
      </c>
      <c r="C20" s="7">
        <v>217.8</v>
      </c>
      <c r="D20" s="7">
        <v>215.8</v>
      </c>
      <c r="E20">
        <v>216.8</v>
      </c>
      <c r="F20">
        <f t="shared" si="0"/>
        <v>71.800000000000011</v>
      </c>
      <c r="G20">
        <f t="shared" si="1"/>
        <v>70.800000000000011</v>
      </c>
      <c r="H20">
        <f t="shared" si="2"/>
        <v>72.800000000000011</v>
      </c>
      <c r="I20" s="16" t="s">
        <v>37</v>
      </c>
      <c r="J20" s="3" t="s">
        <v>22</v>
      </c>
      <c r="K20">
        <v>71.800000000000011</v>
      </c>
    </row>
    <row r="21" spans="1:11">
      <c r="A21" s="5" t="s">
        <v>23</v>
      </c>
      <c r="B21" s="5" t="s">
        <v>31</v>
      </c>
      <c r="C21" s="8">
        <v>231.7</v>
      </c>
      <c r="D21" s="8">
        <v>227</v>
      </c>
      <c r="E21">
        <v>229.35</v>
      </c>
      <c r="F21">
        <f t="shared" si="0"/>
        <v>84.35</v>
      </c>
      <c r="G21">
        <f t="shared" si="1"/>
        <v>82</v>
      </c>
      <c r="H21">
        <f t="shared" si="2"/>
        <v>86.699999999999989</v>
      </c>
      <c r="I21" s="16" t="s">
        <v>37</v>
      </c>
      <c r="J21" s="5" t="s">
        <v>23</v>
      </c>
      <c r="K21">
        <v>84.35</v>
      </c>
    </row>
    <row r="22" spans="1:11" ht="15" thickBot="1">
      <c r="A22" s="3" t="s">
        <v>24</v>
      </c>
      <c r="B22" s="3" t="s">
        <v>30</v>
      </c>
      <c r="C22" s="7">
        <v>216</v>
      </c>
      <c r="D22" s="7">
        <v>208.5</v>
      </c>
      <c r="E22">
        <v>212.25</v>
      </c>
      <c r="F22">
        <f t="shared" si="0"/>
        <v>67.25</v>
      </c>
      <c r="G22">
        <f t="shared" si="1"/>
        <v>63.5</v>
      </c>
      <c r="H22">
        <f t="shared" si="2"/>
        <v>71</v>
      </c>
      <c r="I22" s="16" t="s">
        <v>37</v>
      </c>
      <c r="J22" s="3" t="s">
        <v>24</v>
      </c>
      <c r="K22">
        <v>67.25</v>
      </c>
    </row>
    <row r="23" spans="1:11" ht="19.8" customHeight="1" thickBot="1">
      <c r="A23" s="18" t="s">
        <v>41</v>
      </c>
      <c r="B23" s="10" t="s">
        <v>30</v>
      </c>
      <c r="C23" s="23">
        <v>149.19999999999999</v>
      </c>
      <c r="D23" s="23">
        <v>145</v>
      </c>
      <c r="E23">
        <f>MEDIAN(C23,D23)</f>
        <v>147.1</v>
      </c>
      <c r="F23">
        <f t="shared" si="0"/>
        <v>2.0999999999999943</v>
      </c>
      <c r="G23">
        <f t="shared" si="1"/>
        <v>0</v>
      </c>
      <c r="H23">
        <f t="shared" si="2"/>
        <v>4.1999999999999886</v>
      </c>
      <c r="I23" s="15" t="s">
        <v>37</v>
      </c>
      <c r="J23" s="18" t="s">
        <v>41</v>
      </c>
      <c r="K23">
        <v>0</v>
      </c>
    </row>
    <row r="24" spans="1:11" ht="19.8" customHeight="1" thickBot="1">
      <c r="A24" s="28" t="s">
        <v>25</v>
      </c>
      <c r="B24" s="5" t="s">
        <v>31</v>
      </c>
      <c r="C24" s="8">
        <v>233.96</v>
      </c>
      <c r="D24" s="8">
        <v>227</v>
      </c>
      <c r="E24">
        <v>230.48000000000002</v>
      </c>
      <c r="F24">
        <f t="shared" si="0"/>
        <v>85.480000000000018</v>
      </c>
      <c r="G24">
        <f t="shared" si="1"/>
        <v>82</v>
      </c>
      <c r="H24">
        <f t="shared" si="2"/>
        <v>88.960000000000008</v>
      </c>
      <c r="I24" s="16" t="s">
        <v>37</v>
      </c>
      <c r="J24" s="28" t="s">
        <v>25</v>
      </c>
      <c r="K24">
        <v>85.480000000000018</v>
      </c>
    </row>
    <row r="25" spans="1:11" ht="18.600000000000001" customHeight="1" thickBot="1">
      <c r="A25" s="30" t="s">
        <v>26</v>
      </c>
      <c r="B25" s="3" t="s">
        <v>30</v>
      </c>
      <c r="C25" s="7">
        <v>219</v>
      </c>
      <c r="D25" s="7">
        <v>215.8</v>
      </c>
      <c r="E25">
        <v>217.4</v>
      </c>
      <c r="F25">
        <f t="shared" si="0"/>
        <v>72.400000000000006</v>
      </c>
      <c r="G25">
        <f t="shared" si="1"/>
        <v>70.800000000000011</v>
      </c>
      <c r="H25">
        <f t="shared" si="2"/>
        <v>74</v>
      </c>
      <c r="I25" s="16" t="s">
        <v>37</v>
      </c>
      <c r="J25" s="30" t="s">
        <v>26</v>
      </c>
      <c r="K25">
        <v>72.400000000000006</v>
      </c>
    </row>
    <row r="26" spans="1:11" ht="22.2" customHeight="1" thickBot="1">
      <c r="A26" s="29" t="s">
        <v>28</v>
      </c>
      <c r="B26" s="10" t="s">
        <v>30</v>
      </c>
      <c r="C26" s="11">
        <v>214.7</v>
      </c>
      <c r="D26" s="11">
        <v>206</v>
      </c>
      <c r="E26">
        <v>210.35</v>
      </c>
      <c r="F26">
        <f t="shared" si="0"/>
        <v>65.349999999999994</v>
      </c>
      <c r="G26">
        <f t="shared" si="1"/>
        <v>61</v>
      </c>
      <c r="H26">
        <f t="shared" si="2"/>
        <v>69.699999999999989</v>
      </c>
      <c r="I26" s="17" t="s">
        <v>37</v>
      </c>
      <c r="J26" s="29" t="s">
        <v>28</v>
      </c>
      <c r="K26">
        <v>65.349999999999994</v>
      </c>
    </row>
    <row r="27" spans="1:11">
      <c r="A27" s="26" t="s">
        <v>46</v>
      </c>
      <c r="B27" s="10" t="s">
        <v>30</v>
      </c>
      <c r="C27">
        <v>184.2</v>
      </c>
      <c r="D27">
        <v>174.7</v>
      </c>
      <c r="E27">
        <f>MEDIAN(C28,D28)</f>
        <v>179.45</v>
      </c>
      <c r="F27">
        <f t="shared" si="0"/>
        <v>34.449999999999989</v>
      </c>
      <c r="G27">
        <f t="shared" ref="G27:G33" si="3">D27-145</f>
        <v>29.699999999999989</v>
      </c>
      <c r="H27">
        <f t="shared" ref="H27:H33" si="4">C27-145</f>
        <v>39.199999999999989</v>
      </c>
      <c r="J27" s="26" t="s">
        <v>46</v>
      </c>
      <c r="K27">
        <v>34.449999999999989</v>
      </c>
    </row>
    <row r="28" spans="1:11">
      <c r="A28" s="26" t="s">
        <v>47</v>
      </c>
      <c r="B28" s="10" t="s">
        <v>30</v>
      </c>
      <c r="C28">
        <v>184.2</v>
      </c>
      <c r="D28">
        <v>174.7</v>
      </c>
      <c r="E28">
        <f t="shared" ref="E28:E29" si="5">MEDIAN(C29,D29)</f>
        <v>206.8</v>
      </c>
      <c r="F28">
        <f t="shared" si="0"/>
        <v>61.800000000000011</v>
      </c>
      <c r="G28">
        <f t="shared" si="3"/>
        <v>29.699999999999989</v>
      </c>
      <c r="H28">
        <f t="shared" si="4"/>
        <v>39.199999999999989</v>
      </c>
      <c r="J28" s="26" t="s">
        <v>47</v>
      </c>
      <c r="K28">
        <v>61.800000000000011</v>
      </c>
    </row>
    <row r="29" spans="1:11">
      <c r="A29" s="26" t="s">
        <v>6</v>
      </c>
      <c r="B29" s="10" t="s">
        <v>30</v>
      </c>
      <c r="C29">
        <v>212</v>
      </c>
      <c r="D29">
        <v>201.6</v>
      </c>
      <c r="E29">
        <f t="shared" si="5"/>
        <v>182.5</v>
      </c>
      <c r="F29">
        <f t="shared" si="0"/>
        <v>37.5</v>
      </c>
      <c r="G29">
        <f t="shared" si="3"/>
        <v>56.599999999999994</v>
      </c>
      <c r="H29">
        <f t="shared" si="4"/>
        <v>67</v>
      </c>
      <c r="J29" s="26" t="s">
        <v>6</v>
      </c>
      <c r="K29">
        <v>37.5</v>
      </c>
    </row>
    <row r="30" spans="1:11">
      <c r="A30" s="26" t="s">
        <v>63</v>
      </c>
      <c r="B30" s="10" t="s">
        <v>30</v>
      </c>
      <c r="C30">
        <v>183</v>
      </c>
      <c r="D30">
        <v>182</v>
      </c>
      <c r="E30">
        <f t="shared" ref="E30:E33" si="6">MEDIAN(C30,D30)</f>
        <v>182.5</v>
      </c>
      <c r="F30">
        <f t="shared" si="0"/>
        <v>37.5</v>
      </c>
      <c r="G30">
        <f t="shared" si="3"/>
        <v>37</v>
      </c>
      <c r="H30">
        <f t="shared" si="4"/>
        <v>38</v>
      </c>
      <c r="J30" s="26" t="s">
        <v>63</v>
      </c>
      <c r="K30">
        <v>37.5</v>
      </c>
    </row>
    <row r="31" spans="1:11">
      <c r="A31" s="26" t="s">
        <v>48</v>
      </c>
      <c r="B31" s="10" t="s">
        <v>30</v>
      </c>
      <c r="C31">
        <v>215.6</v>
      </c>
      <c r="D31">
        <v>212</v>
      </c>
      <c r="E31">
        <f t="shared" si="6"/>
        <v>213.8</v>
      </c>
      <c r="F31">
        <f t="shared" si="0"/>
        <v>68.800000000000011</v>
      </c>
      <c r="G31">
        <f t="shared" si="3"/>
        <v>67</v>
      </c>
      <c r="H31">
        <f t="shared" si="4"/>
        <v>70.599999999999994</v>
      </c>
      <c r="J31" s="26" t="s">
        <v>48</v>
      </c>
      <c r="K31">
        <v>68.800000000000011</v>
      </c>
    </row>
    <row r="32" spans="1:11">
      <c r="A32" s="26" t="s">
        <v>49</v>
      </c>
      <c r="B32" s="10" t="s">
        <v>30</v>
      </c>
      <c r="C32">
        <v>183</v>
      </c>
      <c r="D32">
        <v>182</v>
      </c>
      <c r="E32">
        <f t="shared" si="6"/>
        <v>182.5</v>
      </c>
      <c r="F32">
        <f t="shared" si="0"/>
        <v>37.5</v>
      </c>
      <c r="G32">
        <f t="shared" si="3"/>
        <v>37</v>
      </c>
      <c r="H32">
        <f t="shared" si="4"/>
        <v>38</v>
      </c>
      <c r="J32" s="26" t="s">
        <v>49</v>
      </c>
      <c r="K32">
        <v>37.5</v>
      </c>
    </row>
    <row r="33" spans="1:11">
      <c r="A33" s="26" t="s">
        <v>50</v>
      </c>
      <c r="B33" s="10" t="s">
        <v>30</v>
      </c>
      <c r="C33">
        <v>196.5</v>
      </c>
      <c r="D33">
        <v>183</v>
      </c>
      <c r="E33">
        <f t="shared" si="6"/>
        <v>189.75</v>
      </c>
      <c r="F33">
        <f t="shared" si="0"/>
        <v>44.75</v>
      </c>
      <c r="G33">
        <f t="shared" si="3"/>
        <v>38</v>
      </c>
      <c r="H33">
        <f t="shared" si="4"/>
        <v>51.5</v>
      </c>
      <c r="J33" s="26" t="s">
        <v>50</v>
      </c>
      <c r="K33">
        <v>44.75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E50A-C2BE-4C64-A219-6E839C16AC14}">
  <dimension ref="A1:J12"/>
  <sheetViews>
    <sheetView workbookViewId="0">
      <selection activeCell="A2" sqref="A2:D8"/>
    </sheetView>
  </sheetViews>
  <sheetFormatPr defaultRowHeight="14.4"/>
  <cols>
    <col min="1" max="1" width="26.5546875" customWidth="1"/>
    <col min="5" max="5" width="14.77734375" customWidth="1"/>
    <col min="6" max="6" width="15.21875" customWidth="1"/>
  </cols>
  <sheetData>
    <row r="1" spans="1:10">
      <c r="A1" s="1" t="s">
        <v>0</v>
      </c>
      <c r="B1" s="1" t="s">
        <v>32</v>
      </c>
      <c r="C1" s="1" t="s">
        <v>33</v>
      </c>
      <c r="D1" s="1" t="s">
        <v>35</v>
      </c>
      <c r="E1" s="1" t="s">
        <v>51</v>
      </c>
      <c r="F1" s="2" t="s">
        <v>52</v>
      </c>
      <c r="G1" s="20"/>
      <c r="H1" s="21"/>
      <c r="I1" s="21"/>
      <c r="J1" s="2"/>
    </row>
    <row r="2" spans="1:10">
      <c r="A2" s="26" t="s">
        <v>46</v>
      </c>
      <c r="B2">
        <v>184.2</v>
      </c>
      <c r="C2">
        <v>174.7</v>
      </c>
      <c r="D2">
        <f>MEDIAN(B3,C3)</f>
        <v>179.45</v>
      </c>
      <c r="E2" t="s">
        <v>53</v>
      </c>
      <c r="F2" t="s">
        <v>53</v>
      </c>
    </row>
    <row r="3" spans="1:10">
      <c r="A3" s="26" t="s">
        <v>47</v>
      </c>
      <c r="B3">
        <v>184.2</v>
      </c>
      <c r="C3">
        <v>174.7</v>
      </c>
      <c r="D3">
        <f t="shared" ref="D3:D4" si="0">MEDIAN(B4,C4)</f>
        <v>206.8</v>
      </c>
      <c r="E3" t="s">
        <v>53</v>
      </c>
      <c r="F3" t="s">
        <v>53</v>
      </c>
    </row>
    <row r="4" spans="1:10">
      <c r="A4" s="26" t="s">
        <v>6</v>
      </c>
      <c r="B4">
        <v>212</v>
      </c>
      <c r="C4">
        <v>201.6</v>
      </c>
      <c r="D4">
        <f t="shared" si="0"/>
        <v>182.5</v>
      </c>
      <c r="E4" t="s">
        <v>60</v>
      </c>
      <c r="F4" t="s">
        <v>61</v>
      </c>
    </row>
    <row r="5" spans="1:10">
      <c r="A5" s="26" t="s">
        <v>63</v>
      </c>
      <c r="B5">
        <v>183</v>
      </c>
      <c r="C5">
        <v>182</v>
      </c>
      <c r="D5">
        <f t="shared" ref="D5:D12" si="1">MEDIAN(B5,C5)</f>
        <v>182.5</v>
      </c>
      <c r="E5" t="s">
        <v>62</v>
      </c>
      <c r="F5" t="s">
        <v>62</v>
      </c>
    </row>
    <row r="6" spans="1:10">
      <c r="A6" s="26" t="s">
        <v>48</v>
      </c>
      <c r="B6">
        <v>215.6</v>
      </c>
      <c r="C6">
        <v>212</v>
      </c>
      <c r="D6">
        <f t="shared" si="1"/>
        <v>213.8</v>
      </c>
      <c r="E6" t="s">
        <v>64</v>
      </c>
      <c r="F6" t="s">
        <v>60</v>
      </c>
    </row>
    <row r="7" spans="1:10">
      <c r="A7" s="26" t="s">
        <v>49</v>
      </c>
      <c r="B7">
        <v>183</v>
      </c>
      <c r="C7">
        <v>182</v>
      </c>
      <c r="D7">
        <f t="shared" si="1"/>
        <v>182.5</v>
      </c>
      <c r="E7" t="s">
        <v>62</v>
      </c>
      <c r="F7" t="s">
        <v>62</v>
      </c>
    </row>
    <row r="8" spans="1:10" ht="15" thickBot="1">
      <c r="A8" s="26" t="s">
        <v>50</v>
      </c>
      <c r="B8">
        <v>196.5</v>
      </c>
      <c r="C8">
        <v>183</v>
      </c>
      <c r="D8">
        <f t="shared" si="1"/>
        <v>189.75</v>
      </c>
      <c r="E8" t="s">
        <v>65</v>
      </c>
      <c r="F8" t="s">
        <v>65</v>
      </c>
    </row>
    <row r="9" spans="1:10" ht="15" thickBot="1">
      <c r="A9" s="18" t="s">
        <v>38</v>
      </c>
      <c r="B9">
        <v>178.67</v>
      </c>
      <c r="C9">
        <v>168.3</v>
      </c>
      <c r="D9">
        <f t="shared" si="1"/>
        <v>173.48500000000001</v>
      </c>
      <c r="E9" t="s">
        <v>53</v>
      </c>
      <c r="F9" t="s">
        <v>54</v>
      </c>
    </row>
    <row r="10" spans="1:10" ht="15" thickBot="1">
      <c r="A10" s="18" t="s">
        <v>39</v>
      </c>
      <c r="B10">
        <v>161.5</v>
      </c>
      <c r="C10">
        <v>154.80000000000001</v>
      </c>
      <c r="D10">
        <f>MEDIAN(B10,C10)</f>
        <v>158.15</v>
      </c>
      <c r="E10" t="s">
        <v>55</v>
      </c>
      <c r="F10" t="s">
        <v>56</v>
      </c>
    </row>
    <row r="11" spans="1:10" ht="15" thickBot="1">
      <c r="A11" s="18" t="s">
        <v>40</v>
      </c>
      <c r="B11">
        <v>202.6</v>
      </c>
      <c r="C11">
        <v>200.2</v>
      </c>
      <c r="D11">
        <f t="shared" si="1"/>
        <v>201.39999999999998</v>
      </c>
      <c r="E11" t="s">
        <v>59</v>
      </c>
      <c r="F11" t="s">
        <v>58</v>
      </c>
    </row>
    <row r="12" spans="1:10" ht="15" thickBot="1">
      <c r="A12" s="18" t="s">
        <v>41</v>
      </c>
      <c r="B12" s="23">
        <v>149.19999999999999</v>
      </c>
      <c r="C12" s="23">
        <v>145</v>
      </c>
      <c r="D12">
        <f t="shared" si="1"/>
        <v>147.1</v>
      </c>
      <c r="E12" t="s">
        <v>57</v>
      </c>
      <c r="F12" t="s">
        <v>57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Raw(ish) age data</vt:lpstr>
      <vt:lpstr>Data for input into BEAST2</vt:lpstr>
      <vt:lpstr>Data no dupes</vt:lpstr>
      <vt:lpstr>Data no dupes 25</vt:lpstr>
      <vt:lpstr>Data no dupes All</vt:lpstr>
      <vt:lpstr>Only 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2023-05-30T13:42:31Z</dcterms:modified>
</cp:coreProperties>
</file>