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a\Documents\GitHub\PSS-Simon-data\"/>
    </mc:Choice>
  </mc:AlternateContent>
  <bookViews>
    <workbookView xWindow="2560" yWindow="0" windowWidth="25220" windowHeight="15720" tabRatio="500" activeTab="1"/>
  </bookViews>
  <sheets>
    <sheet name="PrePSSBeha.xls" sheetId="1" r:id="rId1"/>
    <sheet name="Summary (corrected)" sheetId="5" r:id="rId2"/>
    <sheet name="Means" sheetId="3" r:id="rId3"/>
    <sheet name="Correlations" sheetId="2" r:id="rId4"/>
    <sheet name="Correlations new" sheetId="4" r:id="rId5"/>
  </sheets>
  <definedNames>
    <definedName name="SPSS" localSheetId="1">'Summary (corrected)'!$A$1:$AC$59</definedName>
    <definedName name="SPSS">PrePSSBeha.xls!$A$1:$AE$59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4" l="1"/>
  <c r="C61" i="4"/>
  <c r="D61" i="4"/>
  <c r="E61" i="4"/>
  <c r="F61" i="4"/>
  <c r="G61" i="4"/>
  <c r="H61" i="4"/>
  <c r="A61" i="4"/>
  <c r="D62" i="4"/>
  <c r="C62" i="4"/>
  <c r="H62" i="4"/>
  <c r="H65" i="4"/>
  <c r="H66" i="4"/>
  <c r="G62" i="4"/>
  <c r="G65" i="4"/>
  <c r="G66" i="4"/>
  <c r="F62" i="4"/>
  <c r="F65" i="4"/>
  <c r="F66" i="4"/>
  <c r="E62" i="4"/>
  <c r="E65" i="4"/>
  <c r="E66" i="4"/>
  <c r="D65" i="4"/>
  <c r="D66" i="4"/>
  <c r="C65" i="4"/>
  <c r="C66" i="4"/>
  <c r="H63" i="4"/>
  <c r="G63" i="4"/>
  <c r="F63" i="4"/>
  <c r="E63" i="4"/>
  <c r="D63" i="4"/>
  <c r="C63" i="4"/>
  <c r="B62" i="1"/>
  <c r="F64" i="3"/>
  <c r="D64" i="3"/>
  <c r="B62" i="3"/>
  <c r="C62" i="3"/>
  <c r="D62" i="3"/>
  <c r="E62" i="3"/>
  <c r="F62" i="3"/>
  <c r="G62" i="3"/>
  <c r="H62" i="3"/>
  <c r="A62" i="3"/>
  <c r="D61" i="2"/>
  <c r="D64" i="2"/>
  <c r="E61" i="2"/>
  <c r="E64" i="2"/>
  <c r="F61" i="2"/>
  <c r="F64" i="2"/>
  <c r="G61" i="2"/>
  <c r="G64" i="2"/>
  <c r="H61" i="2"/>
  <c r="H64" i="2"/>
  <c r="C61" i="2"/>
  <c r="C64" i="2"/>
  <c r="C65" i="2"/>
  <c r="D65" i="2"/>
  <c r="E65" i="2"/>
  <c r="F65" i="2"/>
  <c r="G65" i="2"/>
  <c r="H65" i="2"/>
  <c r="D62" i="2"/>
  <c r="E62" i="2"/>
  <c r="F62" i="2"/>
  <c r="G62" i="2"/>
  <c r="H62" i="2"/>
  <c r="C62" i="2"/>
</calcChain>
</file>

<file path=xl/sharedStrings.xml><?xml version="1.0" encoding="utf-8"?>
<sst xmlns="http://schemas.openxmlformats.org/spreadsheetml/2006/main" count="90" uniqueCount="33">
  <si>
    <t>Subject</t>
  </si>
  <si>
    <t>ChooseA_ACC</t>
  </si>
  <si>
    <t>ChooseB_ACC</t>
  </si>
  <si>
    <t>@#ofTrainingTrials</t>
  </si>
  <si>
    <t>Pre_Incongruent_SimonRT</t>
  </si>
  <si>
    <t>Pre_Congruent_SimonRT</t>
  </si>
  <si>
    <t>Pre_CongruencyEffect_SimonRT</t>
  </si>
  <si>
    <t>Pre_Incongruent_SimonACC</t>
  </si>
  <si>
    <t>Pre_Congruent_SimonACC</t>
  </si>
  <si>
    <t>Pre_CongruencyEffect_SimonACC</t>
  </si>
  <si>
    <t>Pre_OPScore</t>
  </si>
  <si>
    <t>Pre_RSScore</t>
  </si>
  <si>
    <t>Pre_RavensScore</t>
  </si>
  <si>
    <t>Pre_NDCompScore</t>
  </si>
  <si>
    <t>ND_Percentile</t>
  </si>
  <si>
    <t>Pre_Switch_RT</t>
  </si>
  <si>
    <t>Pre_Repeat_RT</t>
  </si>
  <si>
    <t>Pre_SwitchEffect_RT</t>
  </si>
  <si>
    <t>Pre_Switch_ACC</t>
  </si>
  <si>
    <t>Pre_Repeat_ACC</t>
  </si>
  <si>
    <t>Pre_SwitchEffect_ACC</t>
  </si>
  <si>
    <t>Pre_Lag2_T2T1</t>
  </si>
  <si>
    <t>Pre_Lag3_T2T1</t>
  </si>
  <si>
    <t>Pre_ABEffect1823_T2T1</t>
  </si>
  <si>
    <t>Pre_Total_3BackACC</t>
  </si>
  <si>
    <t>Pre_Distractor_3BackACC</t>
  </si>
  <si>
    <t>Pre_Total_3BackRT</t>
  </si>
  <si>
    <t>Pre_Distractor_3BackRT</t>
  </si>
  <si>
    <t>Simon_ACC</t>
  </si>
  <si>
    <t>Choose B</t>
  </si>
  <si>
    <t>Avoid A</t>
  </si>
  <si>
    <t>Choose B 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</si>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</sst>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.000"/>
    <numFmt numFmtId="165" formatCode="#.0000"/>
    <numFmt numFmtId="166" formatCode="#.00"/>
    <numFmt numFmtId="167" formatCode="0.000"/>
    <numFmt numFmtId="168" formatCode="0.0000"/>
  </numFmts>
  <fonts count="8" x14ac:knownFonts="1">
    <font>
      <sz val="8"/>
      <name val="Courier"/>
    </font>
    <font>
      <u/>
      <sz val="8"/>
      <color theme="10"/>
      <name val="Courier"/>
    </font>
    <font>
      <u/>
      <sz val="8"/>
      <color theme="11"/>
      <name val="Courier"/>
    </font>
    <font>
      <sz val="12"/>
      <name val="Helvetica"/>
    </font>
    <font>
      <b/>
      <sz val="12"/>
      <name val="Helvetica"/>
    </font>
    <font>
      <sz val="10"/>
      <name val="Tahoma"/>
    </font>
    <font>
      <sz val="10"/>
      <color rgb="FFFF0000"/>
      <name val="Tahoma"/>
    </font>
    <font>
      <sz val="8"/>
      <color rgb="FFFF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7" fontId="3" fillId="0" borderId="0" xfId="0" applyNumberFormat="1" applyFont="1" applyAlignment="1" applyProtection="1">
      <alignment horizontal="right"/>
      <protection locked="0"/>
    </xf>
    <xf numFmtId="0" fontId="3" fillId="0" borderId="0" xfId="0" applyFont="1"/>
    <xf numFmtId="0" fontId="4" fillId="0" borderId="0" xfId="0" applyFont="1"/>
    <xf numFmtId="167" fontId="4" fillId="0" borderId="0" xfId="0" applyNumberFormat="1" applyFont="1"/>
    <xf numFmtId="0" fontId="5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Alignment="1" applyProtection="1">
      <alignment horizontal="right"/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165" fontId="5" fillId="0" borderId="0" xfId="0" applyNumberFormat="1" applyFont="1" applyAlignment="1" applyProtection="1">
      <alignment horizontal="right"/>
      <protection locked="0"/>
    </xf>
    <xf numFmtId="166" fontId="5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 applyProtection="1">
      <alignment horizontal="left"/>
      <protection locked="0"/>
    </xf>
    <xf numFmtId="168" fontId="5" fillId="0" borderId="0" xfId="0" applyNumberFormat="1" applyFont="1" applyAlignment="1" applyProtection="1">
      <alignment horizontal="right"/>
      <protection locked="0"/>
    </xf>
    <xf numFmtId="168" fontId="0" fillId="0" borderId="0" xfId="0" applyNumberFormat="1"/>
    <xf numFmtId="1" fontId="6" fillId="0" borderId="0" xfId="0" applyNumberFormat="1" applyFont="1" applyAlignment="1" applyProtection="1">
      <alignment horizontal="right"/>
      <protection locked="0"/>
    </xf>
    <xf numFmtId="168" fontId="6" fillId="0" borderId="0" xfId="0" applyNumberFormat="1" applyFont="1" applyAlignment="1" applyProtection="1">
      <alignment horizontal="right"/>
      <protection locked="0"/>
    </xf>
    <xf numFmtId="164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0" fontId="7" fillId="0" borderId="0" xfId="0" applyFont="1"/>
    <xf numFmtId="167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Means!$B$2:$B$59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0.625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0.5</c:v>
                </c:pt>
                <c:pt idx="53">
                  <c:v>1</c:v>
                </c:pt>
                <c:pt idx="54">
                  <c:v>0.625</c:v>
                </c:pt>
                <c:pt idx="55">
                  <c:v>1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Means!$C$2:$C$59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2-4977-A817-CF3745C7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08648"/>
        <c:axId val="-2118490712"/>
      </c:scatterChart>
      <c:valAx>
        <c:axId val="-2121908648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18490712"/>
        <c:crosses val="autoZero"/>
        <c:crossBetween val="midCat"/>
        <c:majorUnit val="0.25"/>
      </c:valAx>
      <c:valAx>
        <c:axId val="-2118490712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21908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Correlations!$B$2:$B$59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0.625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0.5</c:v>
                </c:pt>
                <c:pt idx="53">
                  <c:v>1</c:v>
                </c:pt>
                <c:pt idx="54">
                  <c:v>0.625</c:v>
                </c:pt>
                <c:pt idx="55">
                  <c:v>1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Correlations!$C$2:$C$59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9-4D4B-B61E-1F31F80D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14712"/>
        <c:axId val="2138681320"/>
      </c:scatterChart>
      <c:valAx>
        <c:axId val="213871471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38681320"/>
        <c:crosses val="autoZero"/>
        <c:crossBetween val="midCat"/>
        <c:majorUnit val="0.25"/>
      </c:valAx>
      <c:valAx>
        <c:axId val="2138681320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38714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</c:v>
                </c:pt>
                <c:pt idx="27">
                  <c:v>0.9375</c:v>
                </c:pt>
                <c:pt idx="29">
                  <c:v>1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</c:v>
                </c:pt>
                <c:pt idx="46">
                  <c:v>6.25E-2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0-4A90-9B76-8575052760AD}"/>
            </c:ext>
          </c:extLst>
        </c:ser>
        <c:ser>
          <c:idx val="3"/>
          <c:order val="3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</c:v>
                </c:pt>
                <c:pt idx="27">
                  <c:v>0.9375</c:v>
                </c:pt>
                <c:pt idx="29">
                  <c:v>1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</c:v>
                </c:pt>
                <c:pt idx="46">
                  <c:v>6.25E-2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0-4A90-9B76-8575052760AD}"/>
            </c:ext>
          </c:extLst>
        </c:ser>
        <c:ser>
          <c:idx val="1"/>
          <c:order val="1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</c:v>
                </c:pt>
                <c:pt idx="27">
                  <c:v>0.9375</c:v>
                </c:pt>
                <c:pt idx="29">
                  <c:v>1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</c:v>
                </c:pt>
                <c:pt idx="46">
                  <c:v>6.25E-2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0-4A90-9B76-8575052760AD}"/>
            </c:ext>
          </c:extLst>
        </c:ser>
        <c:ser>
          <c:idx val="0"/>
          <c:order val="0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</c:v>
                </c:pt>
                <c:pt idx="27">
                  <c:v>0.9375</c:v>
                </c:pt>
                <c:pt idx="29">
                  <c:v>1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</c:v>
                </c:pt>
                <c:pt idx="46">
                  <c:v>6.25E-2</c:v>
                </c:pt>
                <c:pt idx="47">
                  <c:v>0.875</c:v>
                </c:pt>
                <c:pt idx="48">
                  <c:v>0.75</c:v>
                </c:pt>
                <c:pt idx="49">
                  <c:v>1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95.471760797342256</c:v>
                </c:pt>
                <c:pt idx="1">
                  <c:v>62.472222222222229</c:v>
                </c:pt>
                <c:pt idx="2">
                  <c:v>21.451048951048961</c:v>
                </c:pt>
                <c:pt idx="3">
                  <c:v>10.327922077922096</c:v>
                </c:pt>
                <c:pt idx="4">
                  <c:v>183.24025974025977</c:v>
                </c:pt>
                <c:pt idx="5">
                  <c:v>102.13181818181818</c:v>
                </c:pt>
                <c:pt idx="6">
                  <c:v>48.545736434108505</c:v>
                </c:pt>
                <c:pt idx="7">
                  <c:v>66.007155635062645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13.638095238095218</c:v>
                </c:pt>
                <c:pt idx="11">
                  <c:v>108.59047619047624</c:v>
                </c:pt>
                <c:pt idx="12">
                  <c:v>63.795454545454561</c:v>
                </c:pt>
                <c:pt idx="14">
                  <c:v>47.693939393939388</c:v>
                </c:pt>
                <c:pt idx="15">
                  <c:v>94.475213675213752</c:v>
                </c:pt>
                <c:pt idx="16">
                  <c:v>55.306060606060612</c:v>
                </c:pt>
                <c:pt idx="17">
                  <c:v>43.444444444444457</c:v>
                </c:pt>
                <c:pt idx="18">
                  <c:v>68.601587301587301</c:v>
                </c:pt>
                <c:pt idx="20">
                  <c:v>17.895238095238085</c:v>
                </c:pt>
                <c:pt idx="21">
                  <c:v>61.110389610389632</c:v>
                </c:pt>
                <c:pt idx="23">
                  <c:v>87.059090909090912</c:v>
                </c:pt>
                <c:pt idx="24">
                  <c:v>130.30594405594405</c:v>
                </c:pt>
                <c:pt idx="26">
                  <c:v>55.920634920634939</c:v>
                </c:pt>
                <c:pt idx="27">
                  <c:v>65.951827242524928</c:v>
                </c:pt>
                <c:pt idx="29">
                  <c:v>34.606060606060566</c:v>
                </c:pt>
                <c:pt idx="30">
                  <c:v>55.079545454545439</c:v>
                </c:pt>
                <c:pt idx="31">
                  <c:v>37.990259740259717</c:v>
                </c:pt>
                <c:pt idx="32">
                  <c:v>37.743939393939399</c:v>
                </c:pt>
                <c:pt idx="33">
                  <c:v>122.45438282647581</c:v>
                </c:pt>
                <c:pt idx="34">
                  <c:v>59.826262626262633</c:v>
                </c:pt>
                <c:pt idx="35">
                  <c:v>56.944444444444457</c:v>
                </c:pt>
                <c:pt idx="36">
                  <c:v>241.69230769230774</c:v>
                </c:pt>
                <c:pt idx="38">
                  <c:v>42.010256410256432</c:v>
                </c:pt>
                <c:pt idx="39">
                  <c:v>65.658730158730179</c:v>
                </c:pt>
                <c:pt idx="40">
                  <c:v>102.18506493506493</c:v>
                </c:pt>
                <c:pt idx="41">
                  <c:v>45.106589147286797</c:v>
                </c:pt>
                <c:pt idx="43">
                  <c:v>37.003484320557448</c:v>
                </c:pt>
                <c:pt idx="45">
                  <c:v>103.56349206349205</c:v>
                </c:pt>
                <c:pt idx="46">
                  <c:v>115.70952380952383</c:v>
                </c:pt>
                <c:pt idx="47">
                  <c:v>83.01948051948051</c:v>
                </c:pt>
                <c:pt idx="48">
                  <c:v>-33.875415282391998</c:v>
                </c:pt>
                <c:pt idx="49">
                  <c:v>86.26223776223776</c:v>
                </c:pt>
                <c:pt idx="50">
                  <c:v>18.456060606060589</c:v>
                </c:pt>
                <c:pt idx="51">
                  <c:v>22.299999999999955</c:v>
                </c:pt>
                <c:pt idx="52">
                  <c:v>85.50454545454545</c:v>
                </c:pt>
                <c:pt idx="53">
                  <c:v>62.472222222222229</c:v>
                </c:pt>
                <c:pt idx="54">
                  <c:v>70.254578754578745</c:v>
                </c:pt>
                <c:pt idx="55">
                  <c:v>102.56752136752135</c:v>
                </c:pt>
                <c:pt idx="56">
                  <c:v>51.486013986014029</c:v>
                </c:pt>
                <c:pt idx="57">
                  <c:v>56.61395348837209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0-4A90-9B76-85750527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51896"/>
        <c:axId val="2071543256"/>
      </c:scatterChart>
      <c:valAx>
        <c:axId val="2071551896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71543256"/>
        <c:crosses val="autoZero"/>
        <c:crossBetween val="midCat"/>
        <c:majorUnit val="0.25"/>
      </c:valAx>
      <c:valAx>
        <c:axId val="2071543256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71551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23</xdr:row>
      <xdr:rowOff>69850</xdr:rowOff>
    </xdr:from>
    <xdr:to>
      <xdr:col>17</xdr:col>
      <xdr:colOff>279400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zoomScale="125" zoomScaleNormal="125" zoomScalePageLayoutView="125" workbookViewId="0">
      <selection activeCell="D1" sqref="D1"/>
    </sheetView>
  </sheetViews>
  <sheetFormatPr defaultColWidth="11.5546875" defaultRowHeight="10" x14ac:dyDescent="0.2"/>
  <cols>
    <col min="1" max="1" width="12.5546875" customWidth="1"/>
    <col min="2" max="3" width="12.5546875" style="12" customWidth="1"/>
    <col min="4" max="5" width="12.5546875" customWidth="1"/>
    <col min="6" max="6" width="18.5546875" customWidth="1"/>
    <col min="7" max="7" width="23.5546875" customWidth="1"/>
    <col min="8" max="8" width="21.5546875" customWidth="1"/>
    <col min="9" max="9" width="28.5546875" customWidth="1"/>
    <col min="10" max="10" width="24.5546875" customWidth="1"/>
    <col min="11" max="11" width="22.5546875" customWidth="1"/>
    <col min="12" max="12" width="29.5546875" customWidth="1"/>
    <col min="13" max="14" width="12.5546875" customWidth="1"/>
    <col min="15" max="16" width="15.5546875" customWidth="1"/>
    <col min="17" max="19" width="13.5546875" customWidth="1"/>
    <col min="20" max="20" width="19.5546875" customWidth="1"/>
    <col min="21" max="22" width="14.5546875" customWidth="1"/>
    <col min="23" max="23" width="20.5546875" customWidth="1"/>
    <col min="24" max="25" width="13.5546875" customWidth="1"/>
    <col min="26" max="26" width="21.5546875" customWidth="1"/>
    <col min="27" max="27" width="18.5546875" customWidth="1"/>
    <col min="28" max="28" width="23.5546875" customWidth="1"/>
    <col min="29" max="29" width="17.5546875" customWidth="1"/>
    <col min="30" max="30" width="22.5546875" customWidth="1"/>
    <col min="31" max="31" width="9.5546875" customWidth="1"/>
  </cols>
  <sheetData>
    <row r="1" spans="1:31" ht="12.5" x14ac:dyDescent="0.25">
      <c r="A1" s="5" t="s">
        <v>0</v>
      </c>
      <c r="B1" s="11"/>
      <c r="C1" s="11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</row>
    <row r="2" spans="1:31" ht="12.5" x14ac:dyDescent="0.25">
      <c r="A2" s="6">
        <v>28020</v>
      </c>
      <c r="B2" s="11">
        <v>0.75</v>
      </c>
      <c r="C2" s="11">
        <v>0.875</v>
      </c>
      <c r="D2" s="7">
        <v>1</v>
      </c>
      <c r="E2" s="7">
        <v>0.875</v>
      </c>
      <c r="F2" s="6">
        <v>180</v>
      </c>
      <c r="G2" s="8">
        <v>580.28571428571433</v>
      </c>
      <c r="H2" s="8">
        <v>484.81395348837208</v>
      </c>
      <c r="I2" s="8">
        <v>95.471760797342256</v>
      </c>
      <c r="J2" s="8">
        <v>0.93333333333333335</v>
      </c>
      <c r="K2" s="8">
        <v>0.9555555555555556</v>
      </c>
      <c r="L2" s="8">
        <v>2.2222222222222254E-2</v>
      </c>
      <c r="M2" s="6">
        <v>25</v>
      </c>
      <c r="N2" s="6">
        <v>28</v>
      </c>
      <c r="O2" s="6">
        <v>6</v>
      </c>
      <c r="P2" s="6">
        <v>35</v>
      </c>
      <c r="Q2" s="9">
        <v>90</v>
      </c>
      <c r="R2" s="8">
        <v>1626.4166666666667</v>
      </c>
      <c r="S2" s="8">
        <v>979.35555555555561</v>
      </c>
      <c r="T2" s="8">
        <v>647.06111111111113</v>
      </c>
      <c r="U2" s="8">
        <v>1</v>
      </c>
      <c r="V2" s="8">
        <v>0.8</v>
      </c>
      <c r="W2" s="8">
        <v>0.19999999999999996</v>
      </c>
      <c r="X2" s="8">
        <v>0.84210526315789469</v>
      </c>
      <c r="Y2" s="8">
        <v>0.94736842105263153</v>
      </c>
      <c r="Z2" s="8">
        <v>8.4429824561403688E-2</v>
      </c>
      <c r="AA2" s="8">
        <v>0.58750000000000002</v>
      </c>
      <c r="AB2" s="8">
        <v>0.7</v>
      </c>
      <c r="AC2" s="8">
        <v>1137.0851063829787</v>
      </c>
      <c r="AD2" s="8">
        <v>1148.4285714285713</v>
      </c>
      <c r="AE2" s="9">
        <v>0.9555555555555556</v>
      </c>
    </row>
    <row r="3" spans="1:31" ht="12.5" x14ac:dyDescent="0.25">
      <c r="A3" s="6">
        <v>28021</v>
      </c>
      <c r="B3" s="11">
        <v>0.5</v>
      </c>
      <c r="C3" s="11">
        <v>1</v>
      </c>
      <c r="D3" s="7">
        <v>0.5</v>
      </c>
      <c r="E3" s="7">
        <v>1</v>
      </c>
      <c r="F3" s="6">
        <v>360</v>
      </c>
      <c r="G3" s="8">
        <v>454.58333333333331</v>
      </c>
      <c r="H3" s="8">
        <v>392.11111111111109</v>
      </c>
      <c r="I3" s="8">
        <v>62.472222222222229</v>
      </c>
      <c r="J3" s="8">
        <v>0.8</v>
      </c>
      <c r="K3" s="8">
        <v>1</v>
      </c>
      <c r="L3" s="8">
        <v>0.19999999999999996</v>
      </c>
      <c r="M3" s="6">
        <v>55</v>
      </c>
      <c r="N3" s="6">
        <v>51</v>
      </c>
      <c r="O3" s="6">
        <v>13</v>
      </c>
      <c r="P3" s="6">
        <v>33</v>
      </c>
      <c r="Q3" s="9">
        <v>80</v>
      </c>
      <c r="R3" s="8">
        <v>1229.4000000000001</v>
      </c>
      <c r="S3" s="8">
        <v>891.4545454545455</v>
      </c>
      <c r="T3" s="8">
        <v>337.9454545454546</v>
      </c>
      <c r="U3" s="8">
        <v>0.97777777777777775</v>
      </c>
      <c r="V3" s="8">
        <v>1</v>
      </c>
      <c r="W3" s="8">
        <v>-2.2222222222222254E-2</v>
      </c>
      <c r="X3" s="8">
        <v>0.7142857142857143</v>
      </c>
      <c r="Y3" s="8">
        <v>0.91304347826086951</v>
      </c>
      <c r="Z3" s="8">
        <v>0.16133540372670807</v>
      </c>
      <c r="AA3" s="8">
        <v>0.9</v>
      </c>
      <c r="AB3" s="8">
        <v>0.75</v>
      </c>
      <c r="AC3" s="8">
        <v>758.84722222222217</v>
      </c>
      <c r="AD3" s="8">
        <v>989.5333333333333</v>
      </c>
      <c r="AE3" s="9">
        <v>1</v>
      </c>
    </row>
    <row r="4" spans="1:31" ht="12.5" x14ac:dyDescent="0.25">
      <c r="A4" s="6">
        <v>28022</v>
      </c>
      <c r="B4" s="11">
        <v>0.5625</v>
      </c>
      <c r="C4" s="11">
        <v>0.75</v>
      </c>
      <c r="D4" s="7">
        <v>0.5</v>
      </c>
      <c r="E4" s="7">
        <v>0.75</v>
      </c>
      <c r="F4" s="6">
        <v>120</v>
      </c>
      <c r="G4" s="8">
        <v>429.76923076923077</v>
      </c>
      <c r="H4" s="8">
        <v>408.31818181818181</v>
      </c>
      <c r="I4" s="8">
        <v>21.451048951048961</v>
      </c>
      <c r="J4" s="8">
        <v>0.8666666666666667</v>
      </c>
      <c r="K4" s="8">
        <v>0.97777777777777775</v>
      </c>
      <c r="L4" s="8">
        <v>0.11111111111111105</v>
      </c>
      <c r="M4" s="6">
        <v>48</v>
      </c>
      <c r="N4" s="6">
        <v>50</v>
      </c>
      <c r="O4" s="6">
        <v>12</v>
      </c>
      <c r="P4" s="6">
        <v>34</v>
      </c>
      <c r="Q4" s="9">
        <v>83</v>
      </c>
      <c r="R4" s="8">
        <v>1048.0714285714287</v>
      </c>
      <c r="S4" s="8">
        <v>766.7045454545455</v>
      </c>
      <c r="T4" s="8">
        <v>281.36688311688317</v>
      </c>
      <c r="U4" s="8">
        <v>0.97777777777777775</v>
      </c>
      <c r="V4" s="8">
        <v>0.93333333333333335</v>
      </c>
      <c r="W4" s="8">
        <v>4.4444444444444398E-2</v>
      </c>
      <c r="X4" s="8">
        <v>0.75</v>
      </c>
      <c r="Y4" s="8">
        <v>0.81818181818181823</v>
      </c>
      <c r="Z4" s="8">
        <v>0.10281385281385269</v>
      </c>
      <c r="AA4" s="8">
        <v>0.82499999999999996</v>
      </c>
      <c r="AB4" s="8">
        <v>0.75</v>
      </c>
      <c r="AC4" s="8">
        <v>1244.1500000000001</v>
      </c>
      <c r="AD4" s="8">
        <v>1278.0666666666666</v>
      </c>
      <c r="AE4" s="9">
        <v>0.97777777777777775</v>
      </c>
    </row>
    <row r="5" spans="1:31" ht="12.5" x14ac:dyDescent="0.25">
      <c r="A5" s="6">
        <v>28023</v>
      </c>
      <c r="B5" s="11">
        <v>0</v>
      </c>
      <c r="C5" s="11">
        <v>1</v>
      </c>
      <c r="D5" s="7">
        <v>0</v>
      </c>
      <c r="E5" s="7">
        <v>1</v>
      </c>
      <c r="F5" s="6">
        <v>60</v>
      </c>
      <c r="G5" s="8">
        <v>486.21428571428572</v>
      </c>
      <c r="H5" s="8">
        <v>475.88636363636363</v>
      </c>
      <c r="I5" s="8">
        <v>10.327922077922096</v>
      </c>
      <c r="J5" s="8">
        <v>0.93333333333333335</v>
      </c>
      <c r="K5" s="8">
        <v>0.97777777777777775</v>
      </c>
      <c r="L5" s="8">
        <v>4.4444444444444398E-2</v>
      </c>
      <c r="M5" s="6">
        <v>46</v>
      </c>
      <c r="N5" s="6">
        <v>3</v>
      </c>
      <c r="O5" s="6">
        <v>12</v>
      </c>
      <c r="P5" s="6">
        <v>35</v>
      </c>
      <c r="Q5" s="9">
        <v>90</v>
      </c>
      <c r="R5" s="8">
        <v>1147.9333333333334</v>
      </c>
      <c r="S5" s="8">
        <v>723.76923076923072</v>
      </c>
      <c r="T5" s="8">
        <v>424.16410256410268</v>
      </c>
      <c r="U5" s="8">
        <v>0.8666666666666667</v>
      </c>
      <c r="V5" s="8">
        <v>1</v>
      </c>
      <c r="W5" s="8">
        <v>-0.1333333333333333</v>
      </c>
      <c r="X5" s="8">
        <v>0.77272727272727271</v>
      </c>
      <c r="Y5" s="8">
        <v>0.78260869565217395</v>
      </c>
      <c r="Z5" s="8">
        <v>0.13899868247694336</v>
      </c>
      <c r="AA5" s="8">
        <v>0.75</v>
      </c>
      <c r="AB5" s="8">
        <v>0.7</v>
      </c>
      <c r="AC5" s="8">
        <v>840.55</v>
      </c>
      <c r="AD5" s="8">
        <v>1024.6428571428571</v>
      </c>
      <c r="AE5" s="9">
        <v>0.97777777777777775</v>
      </c>
    </row>
    <row r="6" spans="1:31" ht="12.5" x14ac:dyDescent="0.25">
      <c r="A6" s="6">
        <v>28024</v>
      </c>
      <c r="B6" s="11">
        <v>0.5</v>
      </c>
      <c r="C6" s="11">
        <v>0.4375</v>
      </c>
      <c r="D6" s="7">
        <v>0.5</v>
      </c>
      <c r="E6" s="7">
        <v>0.5</v>
      </c>
      <c r="F6" s="6">
        <v>360</v>
      </c>
      <c r="G6" s="8">
        <v>667.78571428571433</v>
      </c>
      <c r="H6" s="8">
        <v>484.54545454545456</v>
      </c>
      <c r="I6" s="8">
        <v>183.24025974025977</v>
      </c>
      <c r="J6" s="8">
        <v>0.93333333333333335</v>
      </c>
      <c r="K6" s="8">
        <v>0.97777777777777775</v>
      </c>
      <c r="L6" s="8">
        <v>4.4444444444444398E-2</v>
      </c>
      <c r="M6" s="6">
        <v>50</v>
      </c>
      <c r="N6" s="6">
        <v>10</v>
      </c>
      <c r="O6" s="6">
        <v>9</v>
      </c>
      <c r="P6" s="6">
        <v>30</v>
      </c>
      <c r="Q6" s="9">
        <v>62</v>
      </c>
      <c r="R6" s="8">
        <v>1258.9333333333334</v>
      </c>
      <c r="S6" s="8">
        <v>804.46511627906978</v>
      </c>
      <c r="T6" s="8">
        <v>454.46821705426362</v>
      </c>
      <c r="U6" s="8">
        <v>0.9555555555555556</v>
      </c>
      <c r="V6" s="8">
        <v>1</v>
      </c>
      <c r="W6" s="8">
        <v>-4.4444444444444398E-2</v>
      </c>
      <c r="X6" s="8">
        <v>0.80952380952380953</v>
      </c>
      <c r="Y6" s="8">
        <v>0.69565217391304346</v>
      </c>
      <c r="Z6" s="8">
        <v>0.18219461697722561</v>
      </c>
      <c r="AA6" s="8">
        <v>0.77500000000000002</v>
      </c>
      <c r="AB6" s="8">
        <v>0.8</v>
      </c>
      <c r="AC6" s="8">
        <v>1072.241935483871</v>
      </c>
      <c r="AD6" s="8">
        <v>1235.625</v>
      </c>
      <c r="AE6" s="9">
        <v>0.97777777777777775</v>
      </c>
    </row>
    <row r="7" spans="1:31" ht="12.5" x14ac:dyDescent="0.25">
      <c r="A7" s="6">
        <v>28025</v>
      </c>
      <c r="B7" s="11">
        <v>0.9375</v>
      </c>
      <c r="C7" s="11">
        <v>0.625</v>
      </c>
      <c r="D7" s="7">
        <v>0.875</v>
      </c>
      <c r="E7" s="7">
        <v>0.625</v>
      </c>
      <c r="F7" s="6">
        <v>60</v>
      </c>
      <c r="G7" s="8">
        <v>460.7</v>
      </c>
      <c r="H7" s="8">
        <v>358.56818181818181</v>
      </c>
      <c r="I7" s="8">
        <v>102.13181818181818</v>
      </c>
      <c r="J7" s="8">
        <v>0.66666666666666663</v>
      </c>
      <c r="K7" s="8">
        <v>0.97777777777777775</v>
      </c>
      <c r="L7" s="8">
        <v>0.31111111111111112</v>
      </c>
      <c r="M7" s="6">
        <v>4</v>
      </c>
      <c r="N7" s="6">
        <v>45</v>
      </c>
      <c r="O7" s="6">
        <v>11</v>
      </c>
      <c r="P7" s="6">
        <v>33</v>
      </c>
      <c r="Q7" s="9">
        <v>80</v>
      </c>
      <c r="R7" s="8">
        <v>940.84615384615381</v>
      </c>
      <c r="S7" s="8">
        <v>578.72500000000002</v>
      </c>
      <c r="T7" s="8">
        <v>362.12115384615379</v>
      </c>
      <c r="U7" s="8">
        <v>0.88888888888888884</v>
      </c>
      <c r="V7" s="8">
        <v>0.8666666666666667</v>
      </c>
      <c r="W7" s="8">
        <v>2.2222222222222143E-2</v>
      </c>
      <c r="X7" s="8">
        <v>0.91666666666666663</v>
      </c>
      <c r="Y7" s="8">
        <v>0.72222222222222221</v>
      </c>
      <c r="Z7" s="8">
        <v>0.15423976608187129</v>
      </c>
      <c r="AA7" s="8">
        <v>0.72499999999999998</v>
      </c>
      <c r="AB7" s="8">
        <v>0.55000000000000004</v>
      </c>
      <c r="AC7" s="8">
        <v>1151.344827586207</v>
      </c>
      <c r="AD7" s="8">
        <v>1025.3636363636363</v>
      </c>
      <c r="AE7" s="9">
        <v>0.97777777777777775</v>
      </c>
    </row>
    <row r="8" spans="1:31" ht="12.5" x14ac:dyDescent="0.25">
      <c r="A8" s="6">
        <v>28026</v>
      </c>
      <c r="B8" s="11">
        <v>0.875</v>
      </c>
      <c r="C8" s="11">
        <v>0.6875</v>
      </c>
      <c r="D8" s="7">
        <v>0.875</v>
      </c>
      <c r="E8" s="7">
        <v>0.875</v>
      </c>
      <c r="F8" s="6">
        <v>60</v>
      </c>
      <c r="G8" s="8">
        <v>453.26666666666665</v>
      </c>
      <c r="H8" s="8">
        <v>404.72093023255815</v>
      </c>
      <c r="I8" s="8">
        <v>48.545736434108505</v>
      </c>
      <c r="J8" s="8">
        <v>1</v>
      </c>
      <c r="K8" s="8">
        <v>0.9555555555555556</v>
      </c>
      <c r="L8" s="8">
        <v>-4.4444444444444398E-2</v>
      </c>
      <c r="M8" s="6">
        <v>36</v>
      </c>
      <c r="N8" s="6">
        <v>35</v>
      </c>
      <c r="O8" s="6">
        <v>15</v>
      </c>
      <c r="P8" s="6">
        <v>37</v>
      </c>
      <c r="Q8" s="9">
        <v>99</v>
      </c>
      <c r="R8" s="8">
        <v>1137.9230769230769</v>
      </c>
      <c r="S8" s="8">
        <v>741.40476190476193</v>
      </c>
      <c r="T8" s="8">
        <v>396.51831501831498</v>
      </c>
      <c r="U8" s="8">
        <v>0.93333333333333335</v>
      </c>
      <c r="V8" s="8">
        <v>0.8666666666666667</v>
      </c>
      <c r="W8" s="8">
        <v>6.6666666666666652E-2</v>
      </c>
      <c r="X8" s="8">
        <v>1</v>
      </c>
      <c r="Y8" s="8">
        <v>0.95833333333333337</v>
      </c>
      <c r="Z8" s="8">
        <v>-2.4621212121212155E-2</v>
      </c>
      <c r="AA8" s="8">
        <v>0.9</v>
      </c>
      <c r="AB8" s="8">
        <v>0.95</v>
      </c>
      <c r="AC8" s="8">
        <v>666.31944444444446</v>
      </c>
      <c r="AD8" s="8">
        <v>817.0526315789474</v>
      </c>
      <c r="AE8" s="9">
        <v>0.9555555555555556</v>
      </c>
    </row>
    <row r="9" spans="1:31" ht="12.5" x14ac:dyDescent="0.25">
      <c r="A9" s="6">
        <v>28028</v>
      </c>
      <c r="B9" s="11">
        <v>0.4375</v>
      </c>
      <c r="C9" s="11">
        <v>0.8125</v>
      </c>
      <c r="D9" s="7">
        <v>0.375</v>
      </c>
      <c r="E9" s="7">
        <v>0.875</v>
      </c>
      <c r="F9" s="6">
        <v>120</v>
      </c>
      <c r="G9" s="8">
        <v>486.07692307692309</v>
      </c>
      <c r="H9" s="8">
        <v>420.06976744186045</v>
      </c>
      <c r="I9" s="8">
        <v>66.007155635062645</v>
      </c>
      <c r="J9" s="8">
        <v>0.8666666666666667</v>
      </c>
      <c r="K9" s="8">
        <v>0.9555555555555556</v>
      </c>
      <c r="L9" s="8">
        <v>8.8888888888888906E-2</v>
      </c>
      <c r="M9" s="6">
        <v>41</v>
      </c>
      <c r="N9" s="6">
        <v>31</v>
      </c>
      <c r="O9" s="6">
        <v>17</v>
      </c>
      <c r="P9" s="6">
        <v>38</v>
      </c>
      <c r="Q9" s="9">
        <v>99</v>
      </c>
      <c r="R9" s="8">
        <v>1213.3636363636363</v>
      </c>
      <c r="S9" s="8">
        <v>854.19047619047615</v>
      </c>
      <c r="T9" s="8">
        <v>359.17316017316011</v>
      </c>
      <c r="U9" s="8">
        <v>0.93333333333333335</v>
      </c>
      <c r="V9" s="8">
        <v>0.73333333333333328</v>
      </c>
      <c r="W9" s="8">
        <v>0.20000000000000007</v>
      </c>
      <c r="X9" s="8">
        <v>0.75</v>
      </c>
      <c r="Y9" s="8">
        <v>0.86956521739130432</v>
      </c>
      <c r="Z9" s="8">
        <v>0.14306826849733034</v>
      </c>
      <c r="AA9" s="8">
        <v>0.83750000000000002</v>
      </c>
      <c r="AB9" s="8">
        <v>0.85</v>
      </c>
      <c r="AC9" s="8">
        <v>1126.044776119403</v>
      </c>
      <c r="AD9" s="8">
        <v>1121.7647058823529</v>
      </c>
      <c r="AE9" s="9">
        <v>0.9555555555555556</v>
      </c>
    </row>
    <row r="10" spans="1:31" ht="12.5" x14ac:dyDescent="0.25">
      <c r="A10" s="6">
        <v>28029</v>
      </c>
      <c r="B10" s="11">
        <v>0.6875</v>
      </c>
      <c r="C10" s="11">
        <v>0.75</v>
      </c>
      <c r="D10" s="7">
        <v>0.625</v>
      </c>
      <c r="E10" s="7">
        <v>0.75</v>
      </c>
      <c r="F10" s="6">
        <v>360</v>
      </c>
      <c r="G10" s="8">
        <v>486.92857142857144</v>
      </c>
      <c r="H10" s="8">
        <v>428.90909090909093</v>
      </c>
      <c r="I10" s="8">
        <v>58.01948051948051</v>
      </c>
      <c r="J10" s="8">
        <v>0.93333333333333335</v>
      </c>
      <c r="K10" s="8">
        <v>0.97777777777777775</v>
      </c>
      <c r="L10" s="8">
        <v>4.4444444444444398E-2</v>
      </c>
      <c r="M10" s="6">
        <v>8</v>
      </c>
      <c r="N10" s="6">
        <v>0</v>
      </c>
      <c r="O10" s="6">
        <v>13</v>
      </c>
      <c r="P10" s="6">
        <v>30</v>
      </c>
      <c r="Q10" s="9">
        <v>62</v>
      </c>
      <c r="R10" s="8">
        <v>1487.8666666666666</v>
      </c>
      <c r="S10" s="8">
        <v>1196.9555555555555</v>
      </c>
      <c r="T10" s="8">
        <v>290.91111111111104</v>
      </c>
      <c r="U10" s="8">
        <v>1</v>
      </c>
      <c r="V10" s="8">
        <v>1</v>
      </c>
      <c r="W10" s="8">
        <v>0</v>
      </c>
      <c r="X10" s="8">
        <v>0</v>
      </c>
      <c r="Y10" s="8">
        <v>0.15</v>
      </c>
      <c r="Z10" s="8">
        <v>0.47387218045112783</v>
      </c>
      <c r="AA10" s="8">
        <v>0.86250000000000004</v>
      </c>
      <c r="AB10" s="8">
        <v>0.7</v>
      </c>
      <c r="AC10" s="8">
        <v>704.24637681159425</v>
      </c>
      <c r="AD10" s="8">
        <v>889.07142857142856</v>
      </c>
      <c r="AE10" s="9">
        <v>0.97777777777777775</v>
      </c>
    </row>
    <row r="11" spans="1:31" ht="12.5" x14ac:dyDescent="0.25">
      <c r="A11" s="6">
        <v>28030</v>
      </c>
      <c r="B11" s="11">
        <v>0.25</v>
      </c>
      <c r="C11" s="11">
        <v>0.875</v>
      </c>
      <c r="D11" s="7">
        <v>0.375</v>
      </c>
      <c r="E11" s="7">
        <v>0.875</v>
      </c>
      <c r="F11" s="6">
        <v>60</v>
      </c>
      <c r="G11" s="8">
        <v>508.5</v>
      </c>
      <c r="H11" s="8">
        <v>422.46666666666664</v>
      </c>
      <c r="I11" s="8">
        <v>86.03333333333336</v>
      </c>
      <c r="J11" s="8">
        <v>0.93333333333333335</v>
      </c>
      <c r="K11" s="8">
        <v>1</v>
      </c>
      <c r="L11" s="8">
        <v>6.6666666666666652E-2</v>
      </c>
      <c r="M11" s="6">
        <v>57</v>
      </c>
      <c r="N11" s="6">
        <v>40</v>
      </c>
      <c r="O11" s="6">
        <v>9</v>
      </c>
      <c r="P11" s="6">
        <v>34</v>
      </c>
      <c r="Q11" s="9">
        <v>83</v>
      </c>
      <c r="R11" s="8">
        <v>1293.7333333333333</v>
      </c>
      <c r="S11" s="8">
        <v>890.93023255813955</v>
      </c>
      <c r="T11" s="8">
        <v>402.8031007751938</v>
      </c>
      <c r="U11" s="8">
        <v>0.9555555555555556</v>
      </c>
      <c r="V11" s="8">
        <v>1</v>
      </c>
      <c r="W11" s="8">
        <v>-4.4444444444444398E-2</v>
      </c>
      <c r="X11" s="8">
        <v>0.61904761904761907</v>
      </c>
      <c r="Y11" s="8">
        <v>0.5</v>
      </c>
      <c r="Z11" s="8">
        <v>0.34047619047619049</v>
      </c>
      <c r="AA11" s="8">
        <v>0.95</v>
      </c>
      <c r="AB11" s="8">
        <v>1</v>
      </c>
      <c r="AC11" s="8">
        <v>1021.6447368421053</v>
      </c>
      <c r="AD11" s="8">
        <v>1269.95</v>
      </c>
      <c r="AE11" s="9">
        <v>1</v>
      </c>
    </row>
    <row r="12" spans="1:31" ht="12.5" x14ac:dyDescent="0.25">
      <c r="A12" s="6">
        <v>28031</v>
      </c>
      <c r="B12" s="11">
        <v>0.875</v>
      </c>
      <c r="C12" s="11">
        <v>0.9375</v>
      </c>
      <c r="D12" s="7">
        <v>0.875</v>
      </c>
      <c r="E12" s="7">
        <v>1</v>
      </c>
      <c r="F12" s="6">
        <v>240</v>
      </c>
      <c r="G12" s="8">
        <v>490.57142857142856</v>
      </c>
      <c r="H12" s="8">
        <v>476.93333333333334</v>
      </c>
      <c r="I12" s="8">
        <v>13.638095238095218</v>
      </c>
      <c r="J12" s="8">
        <v>0.93333333333333335</v>
      </c>
      <c r="K12" s="8">
        <v>1</v>
      </c>
      <c r="L12" s="8">
        <v>6.6666666666666652E-2</v>
      </c>
      <c r="M12" s="6">
        <v>43</v>
      </c>
      <c r="N12" s="6">
        <v>44</v>
      </c>
      <c r="O12" s="6">
        <v>12</v>
      </c>
      <c r="P12" s="6">
        <v>38</v>
      </c>
      <c r="Q12" s="9">
        <v>99</v>
      </c>
      <c r="R12" s="8">
        <v>1415.0769230769231</v>
      </c>
      <c r="S12" s="8">
        <v>800.13636363636363</v>
      </c>
      <c r="T12" s="8">
        <v>614.94055944055947</v>
      </c>
      <c r="U12" s="8">
        <v>0.97777777777777775</v>
      </c>
      <c r="V12" s="8">
        <v>0.8666666666666667</v>
      </c>
      <c r="W12" s="8">
        <v>0.11111111111111105</v>
      </c>
      <c r="X12" s="8">
        <v>5.8823529411764705E-2</v>
      </c>
      <c r="Y12" s="8">
        <v>0.18181818181818182</v>
      </c>
      <c r="Z12" s="8">
        <v>0.61777438248026484</v>
      </c>
      <c r="AA12" s="8">
        <v>0.91249999999999998</v>
      </c>
      <c r="AB12" s="8">
        <v>0.9</v>
      </c>
      <c r="AC12" s="8">
        <v>812.84931506849318</v>
      </c>
      <c r="AD12" s="8">
        <v>879.38888888888891</v>
      </c>
      <c r="AE12" s="9">
        <v>1</v>
      </c>
    </row>
    <row r="13" spans="1:31" ht="12.5" x14ac:dyDescent="0.25">
      <c r="A13" s="6">
        <v>28032</v>
      </c>
      <c r="B13" s="11">
        <v>0.6875</v>
      </c>
      <c r="C13" s="11">
        <v>0.6875</v>
      </c>
      <c r="D13" s="7">
        <v>0.625</v>
      </c>
      <c r="E13" s="7">
        <v>0.875</v>
      </c>
      <c r="F13" s="6">
        <v>240</v>
      </c>
      <c r="G13" s="8">
        <v>591.85714285714289</v>
      </c>
      <c r="H13" s="8">
        <v>483.26666666666665</v>
      </c>
      <c r="I13" s="8">
        <v>108.59047619047624</v>
      </c>
      <c r="J13" s="8">
        <v>0.93333333333333335</v>
      </c>
      <c r="K13" s="8">
        <v>1</v>
      </c>
      <c r="L13" s="8">
        <v>6.6666666666666652E-2</v>
      </c>
      <c r="M13" s="6">
        <v>65</v>
      </c>
      <c r="N13" s="6">
        <v>34</v>
      </c>
      <c r="O13" s="6">
        <v>9</v>
      </c>
      <c r="P13" s="6">
        <v>30</v>
      </c>
      <c r="Q13" s="9">
        <v>62</v>
      </c>
      <c r="R13" s="8">
        <v>1418.8571428571429</v>
      </c>
      <c r="S13" s="8">
        <v>812.25581395348843</v>
      </c>
      <c r="T13" s="8">
        <v>606.60132890365446</v>
      </c>
      <c r="U13" s="8">
        <v>0.9555555555555556</v>
      </c>
      <c r="V13" s="8">
        <v>0.93333333333333335</v>
      </c>
      <c r="W13" s="8">
        <v>2.2222222222222254E-2</v>
      </c>
      <c r="X13" s="8">
        <v>1</v>
      </c>
      <c r="Y13" s="8">
        <v>1</v>
      </c>
      <c r="Z13" s="8">
        <v>-5.2631578947368363E-2</v>
      </c>
      <c r="AA13" s="8">
        <v>0.9375</v>
      </c>
      <c r="AB13" s="8">
        <v>1</v>
      </c>
      <c r="AC13" s="8">
        <v>1100</v>
      </c>
      <c r="AD13" s="8">
        <v>980.15</v>
      </c>
      <c r="AE13" s="9">
        <v>1</v>
      </c>
    </row>
    <row r="14" spans="1:31" ht="12.5" x14ac:dyDescent="0.25">
      <c r="A14" s="6">
        <v>28033</v>
      </c>
      <c r="B14" s="11">
        <v>0.6875</v>
      </c>
      <c r="C14" s="11">
        <v>0.625</v>
      </c>
      <c r="D14" s="7">
        <v>0.875</v>
      </c>
      <c r="E14" s="7">
        <v>0.75</v>
      </c>
      <c r="F14" s="6">
        <v>180</v>
      </c>
      <c r="G14" s="8">
        <v>426.81818181818181</v>
      </c>
      <c r="H14" s="8">
        <v>363.02272727272725</v>
      </c>
      <c r="I14" s="8">
        <v>63.795454545454561</v>
      </c>
      <c r="J14" s="8">
        <v>0.73333333333333328</v>
      </c>
      <c r="K14" s="8">
        <v>0.97777777777777775</v>
      </c>
      <c r="L14" s="8">
        <v>0.24444444444444446</v>
      </c>
      <c r="M14" s="6">
        <v>62</v>
      </c>
      <c r="N14" s="6">
        <v>20</v>
      </c>
      <c r="O14" s="6">
        <v>11</v>
      </c>
      <c r="P14" s="6">
        <v>38</v>
      </c>
      <c r="Q14" s="9">
        <v>99</v>
      </c>
      <c r="R14" s="8">
        <v>1039.2857142857142</v>
      </c>
      <c r="S14" s="8">
        <v>610.30952380952385</v>
      </c>
      <c r="T14" s="8">
        <v>428.97619047619037</v>
      </c>
      <c r="U14" s="8">
        <v>0.93333333333333335</v>
      </c>
      <c r="V14" s="8">
        <v>0.93333333333333335</v>
      </c>
      <c r="W14" s="8">
        <v>0</v>
      </c>
      <c r="X14" s="8">
        <v>0.73684210526315785</v>
      </c>
      <c r="Y14" s="8">
        <v>0.66666666666666663</v>
      </c>
      <c r="Z14" s="8">
        <v>0.23302822273073986</v>
      </c>
      <c r="AA14" s="8">
        <v>0.875</v>
      </c>
      <c r="AB14" s="8">
        <v>0.75</v>
      </c>
      <c r="AC14" s="8">
        <v>1198.5999999999999</v>
      </c>
      <c r="AD14" s="8">
        <v>1447.8666666666666</v>
      </c>
      <c r="AE14" s="9">
        <v>0.97777777777777775</v>
      </c>
    </row>
    <row r="15" spans="1:31" s="18" customFormat="1" ht="12.5" x14ac:dyDescent="0.25">
      <c r="A15" s="13">
        <v>28034</v>
      </c>
      <c r="B15" s="14">
        <v>0.375</v>
      </c>
      <c r="C15" s="14">
        <v>0</v>
      </c>
      <c r="D15" s="15">
        <v>99999</v>
      </c>
      <c r="E15" s="15">
        <v>99999</v>
      </c>
      <c r="F15" s="13">
        <v>320</v>
      </c>
      <c r="G15" s="16">
        <v>534.4666666666667</v>
      </c>
      <c r="H15" s="16">
        <v>506.69767441860466</v>
      </c>
      <c r="I15" s="16">
        <v>27.768992248062034</v>
      </c>
      <c r="J15" s="16">
        <v>1</v>
      </c>
      <c r="K15" s="16">
        <v>0.9555555555555556</v>
      </c>
      <c r="L15" s="16">
        <v>-4.4444444444444398E-2</v>
      </c>
      <c r="M15" s="13">
        <v>50</v>
      </c>
      <c r="N15" s="13">
        <v>42</v>
      </c>
      <c r="O15" s="13">
        <v>11</v>
      </c>
      <c r="P15" s="13">
        <v>37</v>
      </c>
      <c r="Q15" s="17">
        <v>99</v>
      </c>
      <c r="R15" s="16">
        <v>1234.909090909091</v>
      </c>
      <c r="S15" s="16">
        <v>626.90909090909088</v>
      </c>
      <c r="T15" s="16">
        <v>608.00000000000011</v>
      </c>
      <c r="U15" s="16">
        <v>0.97777777777777775</v>
      </c>
      <c r="V15" s="16">
        <v>0.73333333333333328</v>
      </c>
      <c r="W15" s="16">
        <v>0.24444444444444446</v>
      </c>
      <c r="X15" s="16">
        <v>0.42105263157894735</v>
      </c>
      <c r="Y15" s="16">
        <v>0.52380952380952384</v>
      </c>
      <c r="Z15" s="16">
        <v>0.27756892230576441</v>
      </c>
      <c r="AA15" s="16">
        <v>0.91249999999999998</v>
      </c>
      <c r="AB15" s="16">
        <v>0.9</v>
      </c>
      <c r="AC15" s="16">
        <v>1447.9041095890411</v>
      </c>
      <c r="AD15" s="16">
        <v>1825.6111111111111</v>
      </c>
      <c r="AE15" s="17">
        <v>0.9555555555555556</v>
      </c>
    </row>
    <row r="16" spans="1:31" ht="12.5" x14ac:dyDescent="0.25">
      <c r="A16" s="6">
        <v>28035</v>
      </c>
      <c r="B16" s="11">
        <v>1</v>
      </c>
      <c r="C16" s="11">
        <v>0.6875</v>
      </c>
      <c r="D16" s="7">
        <v>1</v>
      </c>
      <c r="E16" s="7">
        <v>0.5</v>
      </c>
      <c r="F16" s="6">
        <v>120</v>
      </c>
      <c r="G16" s="8">
        <v>473.46666666666664</v>
      </c>
      <c r="H16" s="8">
        <v>425.77272727272725</v>
      </c>
      <c r="I16" s="8">
        <v>47.693939393939388</v>
      </c>
      <c r="J16" s="8">
        <v>1</v>
      </c>
      <c r="K16" s="8">
        <v>0.97777777777777775</v>
      </c>
      <c r="L16" s="8">
        <v>-2.2222222222222254E-2</v>
      </c>
      <c r="M16" s="6">
        <v>61</v>
      </c>
      <c r="N16" s="6">
        <v>30</v>
      </c>
      <c r="O16" s="6">
        <v>13</v>
      </c>
      <c r="P16" s="6">
        <v>38</v>
      </c>
      <c r="Q16" s="9">
        <v>99</v>
      </c>
      <c r="R16" s="8">
        <v>881.93333333333328</v>
      </c>
      <c r="S16" s="8">
        <v>660.15909090909088</v>
      </c>
      <c r="T16" s="8">
        <v>221.7742424242424</v>
      </c>
      <c r="U16" s="8">
        <v>0.97777777777777775</v>
      </c>
      <c r="V16" s="8">
        <v>1</v>
      </c>
      <c r="W16" s="8">
        <v>-2.2222222222222254E-2</v>
      </c>
      <c r="X16" s="8">
        <v>0.5</v>
      </c>
      <c r="Y16" s="8">
        <v>0.5</v>
      </c>
      <c r="Z16" s="8">
        <v>0.42171717171717171</v>
      </c>
      <c r="AA16" s="8">
        <v>0.86250000000000004</v>
      </c>
      <c r="AB16" s="8">
        <v>0.8</v>
      </c>
      <c r="AC16" s="8">
        <v>644.15942028985512</v>
      </c>
      <c r="AD16" s="8">
        <v>881.5</v>
      </c>
      <c r="AE16" s="9">
        <v>0.97777777777777775</v>
      </c>
    </row>
    <row r="17" spans="1:31" ht="12.5" x14ac:dyDescent="0.25">
      <c r="A17" s="6">
        <v>28036</v>
      </c>
      <c r="B17" s="11">
        <v>0.4375</v>
      </c>
      <c r="C17" s="11">
        <v>0.5625</v>
      </c>
      <c r="D17" s="7">
        <v>0.5</v>
      </c>
      <c r="E17" s="7">
        <v>0.375</v>
      </c>
      <c r="F17" s="6">
        <v>300</v>
      </c>
      <c r="G17" s="8">
        <v>530.23076923076928</v>
      </c>
      <c r="H17" s="8">
        <v>435.75555555555553</v>
      </c>
      <c r="I17" s="8">
        <v>94.475213675213752</v>
      </c>
      <c r="J17" s="8">
        <v>0.8666666666666667</v>
      </c>
      <c r="K17" s="8">
        <v>1</v>
      </c>
      <c r="L17" s="8">
        <v>0.1333333333333333</v>
      </c>
      <c r="M17" s="6">
        <v>27</v>
      </c>
      <c r="N17" s="6">
        <v>32</v>
      </c>
      <c r="O17" s="6">
        <v>9</v>
      </c>
      <c r="P17" s="6">
        <v>34</v>
      </c>
      <c r="Q17" s="9">
        <v>83</v>
      </c>
      <c r="R17" s="8">
        <v>1064.9230769230769</v>
      </c>
      <c r="S17" s="8">
        <v>653.36363636363637</v>
      </c>
      <c r="T17" s="8">
        <v>411.55944055944053</v>
      </c>
      <c r="U17" s="8">
        <v>0.97777777777777775</v>
      </c>
      <c r="V17" s="8">
        <v>0.8666666666666667</v>
      </c>
      <c r="W17" s="8">
        <v>0.11111111111111105</v>
      </c>
      <c r="X17" s="8">
        <v>0.8</v>
      </c>
      <c r="Y17" s="8">
        <v>0.95238095238095233</v>
      </c>
      <c r="Z17" s="8">
        <v>0.12380952380952381</v>
      </c>
      <c r="AA17" s="8">
        <v>0.72499999999999998</v>
      </c>
      <c r="AB17" s="8">
        <v>0.6</v>
      </c>
      <c r="AC17" s="8">
        <v>930.65517241379314</v>
      </c>
      <c r="AD17" s="8">
        <v>987.91666666666663</v>
      </c>
      <c r="AE17" s="9">
        <v>1</v>
      </c>
    </row>
    <row r="18" spans="1:31" ht="12.5" x14ac:dyDescent="0.25">
      <c r="A18" s="6">
        <v>28037</v>
      </c>
      <c r="B18" s="11">
        <v>0.5</v>
      </c>
      <c r="C18" s="11">
        <v>0.5625</v>
      </c>
      <c r="D18" s="7">
        <v>1</v>
      </c>
      <c r="E18" s="7">
        <v>0.75</v>
      </c>
      <c r="F18" s="6">
        <v>120</v>
      </c>
      <c r="G18" s="8">
        <v>492.53333333333336</v>
      </c>
      <c r="H18" s="8">
        <v>437.22727272727275</v>
      </c>
      <c r="I18" s="8">
        <v>55.306060606060612</v>
      </c>
      <c r="J18" s="8">
        <v>1</v>
      </c>
      <c r="K18" s="8">
        <v>0.97777777777777775</v>
      </c>
      <c r="L18" s="8">
        <v>-2.2222222222222254E-2</v>
      </c>
      <c r="M18" s="6">
        <v>6</v>
      </c>
      <c r="N18" s="6">
        <v>7</v>
      </c>
      <c r="O18" s="6">
        <v>8</v>
      </c>
      <c r="P18" s="6">
        <v>28</v>
      </c>
      <c r="Q18" s="9">
        <v>51</v>
      </c>
      <c r="R18" s="8">
        <v>1106.9230769230769</v>
      </c>
      <c r="S18" s="8">
        <v>779.08888888888885</v>
      </c>
      <c r="T18" s="8">
        <v>327.83418803418806</v>
      </c>
      <c r="U18" s="8">
        <v>1</v>
      </c>
      <c r="V18" s="8">
        <v>0.8666666666666667</v>
      </c>
      <c r="W18" s="8">
        <v>0.1333333333333333</v>
      </c>
      <c r="X18" s="8">
        <v>0.17647058823529413</v>
      </c>
      <c r="Y18" s="8">
        <v>0.4</v>
      </c>
      <c r="Z18" s="8">
        <v>0.45040106951871656</v>
      </c>
      <c r="AA18" s="8">
        <v>0.77500000000000002</v>
      </c>
      <c r="AB18" s="8">
        <v>0.6</v>
      </c>
      <c r="AC18" s="8">
        <v>1116.4516129032259</v>
      </c>
      <c r="AD18" s="8">
        <v>1271</v>
      </c>
      <c r="AE18" s="9">
        <v>0.97777777777777775</v>
      </c>
    </row>
    <row r="19" spans="1:31" ht="12.5" x14ac:dyDescent="0.25">
      <c r="A19" s="6">
        <v>28038</v>
      </c>
      <c r="B19" s="11">
        <v>0.5</v>
      </c>
      <c r="C19" s="11">
        <v>0.875</v>
      </c>
      <c r="D19" s="7">
        <v>0.5</v>
      </c>
      <c r="E19" s="7">
        <v>0.875</v>
      </c>
      <c r="F19" s="6">
        <v>60</v>
      </c>
      <c r="G19" s="8">
        <v>531.26666666666665</v>
      </c>
      <c r="H19" s="8">
        <v>487.82222222222219</v>
      </c>
      <c r="I19" s="8">
        <v>43.444444444444457</v>
      </c>
      <c r="J19" s="8">
        <v>1</v>
      </c>
      <c r="K19" s="8">
        <v>1</v>
      </c>
      <c r="L19" s="8">
        <v>0</v>
      </c>
      <c r="M19" s="6">
        <v>50</v>
      </c>
      <c r="N19" s="6">
        <v>55</v>
      </c>
      <c r="O19" s="6">
        <v>15</v>
      </c>
      <c r="P19" s="6">
        <v>35</v>
      </c>
      <c r="Q19" s="9">
        <v>90</v>
      </c>
      <c r="R19" s="8">
        <v>936.84615384615381</v>
      </c>
      <c r="S19" s="8">
        <v>643.51111111111106</v>
      </c>
      <c r="T19" s="8">
        <v>293.33504273504275</v>
      </c>
      <c r="U19" s="8">
        <v>1</v>
      </c>
      <c r="V19" s="8">
        <v>0.8666666666666667</v>
      </c>
      <c r="W19" s="8">
        <v>0.1333333333333333</v>
      </c>
      <c r="X19" s="8">
        <v>0.30769230769230771</v>
      </c>
      <c r="Y19" s="8">
        <v>0.44444444444444442</v>
      </c>
      <c r="Z19" s="8">
        <v>0.35229700854700852</v>
      </c>
      <c r="AA19" s="8">
        <v>0.9375</v>
      </c>
      <c r="AB19" s="8">
        <v>0.9</v>
      </c>
      <c r="AC19" s="8">
        <v>1840.2266666666667</v>
      </c>
      <c r="AD19" s="8">
        <v>2048.1111111111113</v>
      </c>
      <c r="AE19" s="9">
        <v>1</v>
      </c>
    </row>
    <row r="20" spans="1:31" ht="12.5" x14ac:dyDescent="0.25">
      <c r="A20" s="6">
        <v>28039</v>
      </c>
      <c r="B20" s="11">
        <v>0.875</v>
      </c>
      <c r="C20" s="11">
        <v>0.4375</v>
      </c>
      <c r="D20" s="7">
        <v>0.875</v>
      </c>
      <c r="E20" s="7">
        <v>0.375</v>
      </c>
      <c r="F20" s="6">
        <v>60</v>
      </c>
      <c r="G20" s="8">
        <v>470.35714285714283</v>
      </c>
      <c r="H20" s="8">
        <v>401.75555555555553</v>
      </c>
      <c r="I20" s="8">
        <v>68.601587301587301</v>
      </c>
      <c r="J20" s="8">
        <v>0.93333333333333335</v>
      </c>
      <c r="K20" s="8">
        <v>1</v>
      </c>
      <c r="L20" s="8">
        <v>6.6666666666666652E-2</v>
      </c>
      <c r="M20" s="6">
        <v>43</v>
      </c>
      <c r="N20" s="6">
        <v>39</v>
      </c>
      <c r="O20" s="6">
        <v>14</v>
      </c>
      <c r="P20" s="6">
        <v>34</v>
      </c>
      <c r="Q20" s="9">
        <v>83</v>
      </c>
      <c r="R20" s="8">
        <v>1092.1333333333334</v>
      </c>
      <c r="S20" s="8">
        <v>694.97727272727275</v>
      </c>
      <c r="T20" s="8">
        <v>397.15606060606069</v>
      </c>
      <c r="U20" s="8">
        <v>0.97777777777777775</v>
      </c>
      <c r="V20" s="8">
        <v>1</v>
      </c>
      <c r="W20" s="8">
        <v>-2.2222222222222254E-2</v>
      </c>
      <c r="X20" s="8">
        <v>0.68421052631578949</v>
      </c>
      <c r="Y20" s="8">
        <v>0.68181818181818177</v>
      </c>
      <c r="Z20" s="8">
        <v>0.21698564593301439</v>
      </c>
      <c r="AA20" s="8">
        <v>0.8</v>
      </c>
      <c r="AB20" s="8">
        <v>0.6</v>
      </c>
      <c r="AC20" s="8">
        <v>1199.6875</v>
      </c>
      <c r="AD20" s="8">
        <v>1530.5833333333333</v>
      </c>
      <c r="AE20" s="9">
        <v>1</v>
      </c>
    </row>
    <row r="21" spans="1:31" s="18" customFormat="1" ht="12.5" x14ac:dyDescent="0.25">
      <c r="A21" s="13">
        <v>28040</v>
      </c>
      <c r="B21" s="14">
        <v>0.375</v>
      </c>
      <c r="C21" s="14">
        <v>0</v>
      </c>
      <c r="D21" s="15">
        <v>99999</v>
      </c>
      <c r="E21" s="15">
        <v>99999</v>
      </c>
      <c r="F21" s="13">
        <v>254</v>
      </c>
      <c r="G21" s="16">
        <v>756.53846153846155</v>
      </c>
      <c r="H21" s="16">
        <v>608.13333333333333</v>
      </c>
      <c r="I21" s="16">
        <v>148.40512820512822</v>
      </c>
      <c r="J21" s="16">
        <v>0.8666666666666667</v>
      </c>
      <c r="K21" s="16">
        <v>1</v>
      </c>
      <c r="L21" s="16">
        <v>0.1333333333333333</v>
      </c>
      <c r="M21" s="13">
        <v>42</v>
      </c>
      <c r="N21" s="13">
        <v>12</v>
      </c>
      <c r="O21" s="13">
        <v>16</v>
      </c>
      <c r="P21" s="13">
        <v>25</v>
      </c>
      <c r="Q21" s="17">
        <v>39</v>
      </c>
      <c r="R21" s="16">
        <v>1153.4166666666667</v>
      </c>
      <c r="S21" s="16">
        <v>584.02325581395348</v>
      </c>
      <c r="T21" s="16">
        <v>569.39341085271326</v>
      </c>
      <c r="U21" s="16">
        <v>0.9555555555555556</v>
      </c>
      <c r="V21" s="16">
        <v>0.8</v>
      </c>
      <c r="W21" s="16">
        <v>0.15555555555555556</v>
      </c>
      <c r="X21" s="16">
        <v>0.45454545454545453</v>
      </c>
      <c r="Y21" s="16">
        <v>0.56521739130434778</v>
      </c>
      <c r="Z21" s="16">
        <v>0.42193675889328075</v>
      </c>
      <c r="AA21" s="16">
        <v>0.92500000000000004</v>
      </c>
      <c r="AB21" s="16">
        <v>0.85</v>
      </c>
      <c r="AC21" s="16">
        <v>1097.7702702702702</v>
      </c>
      <c r="AD21" s="16">
        <v>1157.4705882352941</v>
      </c>
      <c r="AE21" s="17">
        <v>1</v>
      </c>
    </row>
    <row r="22" spans="1:31" ht="12.5" x14ac:dyDescent="0.25">
      <c r="A22" s="6">
        <v>28041</v>
      </c>
      <c r="B22" s="11">
        <v>0.75</v>
      </c>
      <c r="C22" s="11">
        <v>1</v>
      </c>
      <c r="D22" s="7">
        <v>0.625</v>
      </c>
      <c r="E22" s="7">
        <v>1</v>
      </c>
      <c r="F22" s="6">
        <v>120</v>
      </c>
      <c r="G22" s="8">
        <v>451.42857142857144</v>
      </c>
      <c r="H22" s="8">
        <v>433.53333333333336</v>
      </c>
      <c r="I22" s="8">
        <v>17.895238095238085</v>
      </c>
      <c r="J22" s="8">
        <v>0.93333333333333335</v>
      </c>
      <c r="K22" s="8">
        <v>1</v>
      </c>
      <c r="L22" s="8">
        <v>6.6666666666666652E-2</v>
      </c>
      <c r="M22" s="6">
        <v>56</v>
      </c>
      <c r="N22" s="6">
        <v>39</v>
      </c>
      <c r="O22" s="6">
        <v>17</v>
      </c>
      <c r="P22" s="6">
        <v>34</v>
      </c>
      <c r="Q22" s="9">
        <v>83</v>
      </c>
      <c r="R22" s="8">
        <v>1231.1428571428571</v>
      </c>
      <c r="S22" s="8">
        <v>927.75555555555559</v>
      </c>
      <c r="T22" s="8">
        <v>303.38730158730152</v>
      </c>
      <c r="U22" s="8">
        <v>1</v>
      </c>
      <c r="V22" s="8">
        <v>0.93333333333333335</v>
      </c>
      <c r="W22" s="8">
        <v>6.6666666666666652E-2</v>
      </c>
      <c r="X22" s="8">
        <v>0.82608695652173914</v>
      </c>
      <c r="Y22" s="8">
        <v>0.90909090909090906</v>
      </c>
      <c r="Z22" s="8">
        <v>0.1324110671936759</v>
      </c>
      <c r="AA22" s="8">
        <v>0.88749999999999996</v>
      </c>
      <c r="AB22" s="8">
        <v>0.9</v>
      </c>
      <c r="AC22" s="8">
        <v>1549.3802816901409</v>
      </c>
      <c r="AD22" s="8">
        <v>1721.8888888888889</v>
      </c>
      <c r="AE22" s="9">
        <v>1</v>
      </c>
    </row>
    <row r="23" spans="1:31" ht="12.5" x14ac:dyDescent="0.25">
      <c r="A23" s="6">
        <v>28042</v>
      </c>
      <c r="B23" s="11">
        <v>0.4375</v>
      </c>
      <c r="C23" s="11">
        <v>0.5625</v>
      </c>
      <c r="D23" s="7">
        <v>0.375</v>
      </c>
      <c r="E23" s="7">
        <v>0.5</v>
      </c>
      <c r="F23" s="6">
        <v>60</v>
      </c>
      <c r="G23" s="8">
        <v>449.92857142857144</v>
      </c>
      <c r="H23" s="8">
        <v>388.81818181818181</v>
      </c>
      <c r="I23" s="8">
        <v>61.110389610389632</v>
      </c>
      <c r="J23" s="8">
        <v>0.93333333333333335</v>
      </c>
      <c r="K23" s="8">
        <v>0.97777777777777775</v>
      </c>
      <c r="L23" s="8">
        <v>4.4444444444444398E-2</v>
      </c>
      <c r="M23" s="6">
        <v>68</v>
      </c>
      <c r="N23" s="6">
        <v>18</v>
      </c>
      <c r="O23" s="6">
        <v>8</v>
      </c>
      <c r="P23" s="6">
        <v>34</v>
      </c>
      <c r="Q23" s="9">
        <v>83</v>
      </c>
      <c r="R23" s="8">
        <v>1163.5</v>
      </c>
      <c r="S23" s="8">
        <v>662.21428571428567</v>
      </c>
      <c r="T23" s="8">
        <v>501.28571428571433</v>
      </c>
      <c r="U23" s="8">
        <v>0.93333333333333335</v>
      </c>
      <c r="V23" s="8">
        <v>0.8</v>
      </c>
      <c r="W23" s="8">
        <v>0.1333333333333333</v>
      </c>
      <c r="X23" s="8">
        <v>0.95652173913043481</v>
      </c>
      <c r="Y23" s="8">
        <v>0.90476190476190477</v>
      </c>
      <c r="Z23" s="8">
        <v>1.9358178053830111E-2</v>
      </c>
      <c r="AA23" s="8">
        <v>0.75</v>
      </c>
      <c r="AB23" s="8">
        <v>0.45</v>
      </c>
      <c r="AC23" s="8">
        <v>1134.7833333333333</v>
      </c>
      <c r="AD23" s="8">
        <v>1440.4444444444443</v>
      </c>
      <c r="AE23" s="9">
        <v>0.97777777777777775</v>
      </c>
    </row>
    <row r="24" spans="1:31" s="18" customFormat="1" ht="12.5" x14ac:dyDescent="0.25">
      <c r="A24" s="13">
        <v>28043</v>
      </c>
      <c r="B24" s="14">
        <v>0.375</v>
      </c>
      <c r="C24" s="14">
        <v>0</v>
      </c>
      <c r="D24" s="15">
        <v>99999</v>
      </c>
      <c r="E24" s="15">
        <v>99999</v>
      </c>
      <c r="F24" s="13">
        <v>332</v>
      </c>
      <c r="G24" s="16">
        <v>459.53846153846155</v>
      </c>
      <c r="H24" s="16">
        <v>380.18604651162792</v>
      </c>
      <c r="I24" s="16">
        <v>79.352415026833626</v>
      </c>
      <c r="J24" s="16">
        <v>0.8666666666666667</v>
      </c>
      <c r="K24" s="16">
        <v>0.9555555555555556</v>
      </c>
      <c r="L24" s="16">
        <v>8.8888888888888906E-2</v>
      </c>
      <c r="M24" s="13">
        <v>14</v>
      </c>
      <c r="N24" s="13">
        <v>28</v>
      </c>
      <c r="O24" s="13">
        <v>13</v>
      </c>
      <c r="P24" s="13">
        <v>30</v>
      </c>
      <c r="Q24" s="17">
        <v>62</v>
      </c>
      <c r="R24" s="16">
        <v>999.5333333333333</v>
      </c>
      <c r="S24" s="16">
        <v>703.06666666666672</v>
      </c>
      <c r="T24" s="16">
        <v>296.46666666666658</v>
      </c>
      <c r="U24" s="16">
        <v>1</v>
      </c>
      <c r="V24" s="16">
        <v>1</v>
      </c>
      <c r="W24" s="16">
        <v>0</v>
      </c>
      <c r="X24" s="16">
        <v>0.83333333333333337</v>
      </c>
      <c r="Y24" s="16">
        <v>0.86956521739130432</v>
      </c>
      <c r="Z24" s="16">
        <v>3.1667607754564231E-2</v>
      </c>
      <c r="AA24" s="16">
        <v>0.98750000000000004</v>
      </c>
      <c r="AB24" s="16">
        <v>1</v>
      </c>
      <c r="AC24" s="16">
        <v>716.02531645569616</v>
      </c>
      <c r="AD24" s="16">
        <v>789.1</v>
      </c>
      <c r="AE24" s="17">
        <v>0.9555555555555556</v>
      </c>
    </row>
    <row r="25" spans="1:31" ht="12.5" x14ac:dyDescent="0.25">
      <c r="A25" s="6">
        <v>28044</v>
      </c>
      <c r="B25" s="11">
        <v>0.75</v>
      </c>
      <c r="C25" s="11">
        <v>0.8125</v>
      </c>
      <c r="D25" s="7">
        <v>0.75</v>
      </c>
      <c r="E25" s="7">
        <v>0.875</v>
      </c>
      <c r="F25" s="6">
        <v>180</v>
      </c>
      <c r="G25" s="8">
        <v>379.4</v>
      </c>
      <c r="H25" s="8">
        <v>292.34090909090907</v>
      </c>
      <c r="I25" s="8">
        <v>87.059090909090912</v>
      </c>
      <c r="J25" s="8">
        <v>0.66666666666666663</v>
      </c>
      <c r="K25" s="8">
        <v>0.97777777777777775</v>
      </c>
      <c r="L25" s="8">
        <v>0.31111111111111112</v>
      </c>
      <c r="M25" s="6">
        <v>23</v>
      </c>
      <c r="N25" s="6">
        <v>35</v>
      </c>
      <c r="O25" s="6">
        <v>11</v>
      </c>
      <c r="P25" s="6">
        <v>29</v>
      </c>
      <c r="Q25" s="9">
        <v>57</v>
      </c>
      <c r="R25" s="8">
        <v>1011.0714285714286</v>
      </c>
      <c r="S25" s="8">
        <v>497.13636363636363</v>
      </c>
      <c r="T25" s="8">
        <v>513.93506493506493</v>
      </c>
      <c r="U25" s="8">
        <v>0.97777777777777775</v>
      </c>
      <c r="V25" s="8">
        <v>0.93333333333333335</v>
      </c>
      <c r="W25" s="8">
        <v>4.4444444444444398E-2</v>
      </c>
      <c r="X25" s="8">
        <v>0.52941176470588236</v>
      </c>
      <c r="Y25" s="8">
        <v>0.47368421052631576</v>
      </c>
      <c r="Z25" s="8">
        <v>0.37607439000627851</v>
      </c>
      <c r="AA25" s="8">
        <v>0.88749999999999996</v>
      </c>
      <c r="AB25" s="8">
        <v>0.8</v>
      </c>
      <c r="AC25" s="8">
        <v>647.66197183098586</v>
      </c>
      <c r="AD25" s="8">
        <v>828.4375</v>
      </c>
      <c r="AE25" s="9">
        <v>0.97777777777777775</v>
      </c>
    </row>
    <row r="26" spans="1:31" ht="12.5" x14ac:dyDescent="0.25">
      <c r="A26" s="6">
        <v>28045</v>
      </c>
      <c r="B26" s="11">
        <v>0.5625</v>
      </c>
      <c r="C26" s="11">
        <v>0.5625</v>
      </c>
      <c r="D26" s="7">
        <v>0.5</v>
      </c>
      <c r="E26" s="7">
        <v>0.5</v>
      </c>
      <c r="F26" s="6">
        <v>120</v>
      </c>
      <c r="G26" s="8">
        <v>501.69230769230768</v>
      </c>
      <c r="H26" s="8">
        <v>371.38636363636363</v>
      </c>
      <c r="I26" s="8">
        <v>130.30594405594405</v>
      </c>
      <c r="J26" s="8">
        <v>0.8666666666666667</v>
      </c>
      <c r="K26" s="8">
        <v>0.97777777777777775</v>
      </c>
      <c r="L26" s="8">
        <v>0.11111111111111105</v>
      </c>
      <c r="M26" s="6">
        <v>39</v>
      </c>
      <c r="N26" s="6">
        <v>32</v>
      </c>
      <c r="O26" s="6">
        <v>10</v>
      </c>
      <c r="P26" s="6">
        <v>34</v>
      </c>
      <c r="Q26" s="9">
        <v>83</v>
      </c>
      <c r="R26" s="8">
        <v>938.46153846153845</v>
      </c>
      <c r="S26" s="8">
        <v>598.5</v>
      </c>
      <c r="T26" s="8">
        <v>339.96153846153845</v>
      </c>
      <c r="U26" s="8">
        <v>0.97777777777777775</v>
      </c>
      <c r="V26" s="8">
        <v>0.8666666666666667</v>
      </c>
      <c r="W26" s="8">
        <v>0.11111111111111105</v>
      </c>
      <c r="X26" s="8">
        <v>0.8571428571428571</v>
      </c>
      <c r="Y26" s="8">
        <v>1</v>
      </c>
      <c r="Z26" s="8">
        <v>4.2016806722689037E-2</v>
      </c>
      <c r="AA26" s="8">
        <v>0.5625</v>
      </c>
      <c r="AB26" s="8">
        <v>0.6</v>
      </c>
      <c r="AC26" s="8">
        <v>903.95555555555552</v>
      </c>
      <c r="AD26" s="8">
        <v>1031.5</v>
      </c>
      <c r="AE26" s="9">
        <v>0.97777777777777775</v>
      </c>
    </row>
    <row r="27" spans="1:31" s="18" customFormat="1" ht="12.5" x14ac:dyDescent="0.25">
      <c r="A27" s="13">
        <v>28047</v>
      </c>
      <c r="B27" s="14">
        <v>0.375</v>
      </c>
      <c r="C27" s="14">
        <v>0</v>
      </c>
      <c r="D27" s="15">
        <v>99999</v>
      </c>
      <c r="E27" s="15">
        <v>99999</v>
      </c>
      <c r="F27" s="13">
        <v>205</v>
      </c>
      <c r="G27" s="16">
        <v>524.14285714285711</v>
      </c>
      <c r="H27" s="16">
        <v>457.45454545454544</v>
      </c>
      <c r="I27" s="16">
        <v>66.688311688311671</v>
      </c>
      <c r="J27" s="16">
        <v>0.93333333333333335</v>
      </c>
      <c r="K27" s="16">
        <v>0.97777777777777775</v>
      </c>
      <c r="L27" s="16">
        <v>4.4444444444444398E-2</v>
      </c>
      <c r="M27" s="13">
        <v>15</v>
      </c>
      <c r="N27" s="13">
        <v>14</v>
      </c>
      <c r="O27" s="13">
        <v>8</v>
      </c>
      <c r="P27" s="13">
        <v>21</v>
      </c>
      <c r="Q27" s="17">
        <v>25</v>
      </c>
      <c r="R27" s="16">
        <v>1770.4166666666667</v>
      </c>
      <c r="S27" s="16">
        <v>886.30952380952385</v>
      </c>
      <c r="T27" s="16">
        <v>884.10714285714289</v>
      </c>
      <c r="U27" s="16">
        <v>0.93333333333333335</v>
      </c>
      <c r="V27" s="16">
        <v>0.8</v>
      </c>
      <c r="W27" s="16">
        <v>0.1333333333333333</v>
      </c>
      <c r="X27" s="16">
        <v>0.6470588235294118</v>
      </c>
      <c r="Y27" s="16">
        <v>0.47368421052631576</v>
      </c>
      <c r="Z27" s="16">
        <v>0.25781030115395442</v>
      </c>
      <c r="AA27" s="16">
        <v>0.66249999999999998</v>
      </c>
      <c r="AB27" s="16">
        <v>0.1</v>
      </c>
      <c r="AC27" s="16">
        <v>763.03773584905662</v>
      </c>
      <c r="AD27" s="16">
        <v>877</v>
      </c>
      <c r="AE27" s="17">
        <v>0.97777777777777775</v>
      </c>
    </row>
    <row r="28" spans="1:31" ht="12.5" x14ac:dyDescent="0.25">
      <c r="A28" s="6">
        <v>28048</v>
      </c>
      <c r="B28" s="11">
        <v>1</v>
      </c>
      <c r="C28" s="11">
        <v>1</v>
      </c>
      <c r="D28" s="7">
        <v>1</v>
      </c>
      <c r="E28" s="7">
        <v>1</v>
      </c>
      <c r="F28" s="6">
        <v>60</v>
      </c>
      <c r="G28" s="8">
        <v>407.14285714285717</v>
      </c>
      <c r="H28" s="8">
        <v>351.22222222222223</v>
      </c>
      <c r="I28" s="8">
        <v>55.920634920634939</v>
      </c>
      <c r="J28" s="8">
        <v>0.93333333333333335</v>
      </c>
      <c r="K28" s="8">
        <v>1</v>
      </c>
      <c r="L28" s="8">
        <v>6.6666666666666652E-2</v>
      </c>
      <c r="M28" s="6">
        <v>75</v>
      </c>
      <c r="N28" s="6">
        <v>41</v>
      </c>
      <c r="O28" s="6">
        <v>11</v>
      </c>
      <c r="P28" s="6">
        <v>38</v>
      </c>
      <c r="Q28" s="9">
        <v>99</v>
      </c>
      <c r="R28" s="8">
        <v>851.57142857142856</v>
      </c>
      <c r="S28" s="8">
        <v>536.35555555555561</v>
      </c>
      <c r="T28" s="8">
        <v>315.21587301587294</v>
      </c>
      <c r="U28" s="8">
        <v>1</v>
      </c>
      <c r="V28" s="8">
        <v>0.93333333333333335</v>
      </c>
      <c r="W28" s="8">
        <v>6.6666666666666652E-2</v>
      </c>
      <c r="X28" s="8">
        <v>0.85</v>
      </c>
      <c r="Y28" s="8">
        <v>0.91666666666666663</v>
      </c>
      <c r="Z28" s="8">
        <v>8.8888888888888906E-2</v>
      </c>
      <c r="AA28" s="8">
        <v>0.95</v>
      </c>
      <c r="AB28" s="8">
        <v>1</v>
      </c>
      <c r="AC28" s="8">
        <v>1312.8947368421052</v>
      </c>
      <c r="AD28" s="8">
        <v>1666.4</v>
      </c>
      <c r="AE28" s="9">
        <v>1</v>
      </c>
    </row>
    <row r="29" spans="1:31" ht="12.5" x14ac:dyDescent="0.25">
      <c r="A29" s="6">
        <v>28049</v>
      </c>
      <c r="B29" s="11">
        <v>0.8125</v>
      </c>
      <c r="C29" s="11">
        <v>0.9375</v>
      </c>
      <c r="D29" s="7">
        <v>0.75</v>
      </c>
      <c r="E29" s="7">
        <v>1</v>
      </c>
      <c r="F29" s="6">
        <v>60</v>
      </c>
      <c r="G29" s="8">
        <v>492.92857142857144</v>
      </c>
      <c r="H29" s="8">
        <v>426.97674418604652</v>
      </c>
      <c r="I29" s="8">
        <v>65.951827242524928</v>
      </c>
      <c r="J29" s="8">
        <v>0.93333333333333335</v>
      </c>
      <c r="K29" s="8">
        <v>0.9555555555555556</v>
      </c>
      <c r="L29" s="8">
        <v>2.2222222222222254E-2</v>
      </c>
      <c r="M29" s="6">
        <v>46</v>
      </c>
      <c r="N29" s="6">
        <v>47</v>
      </c>
      <c r="O29" s="6">
        <v>8</v>
      </c>
      <c r="P29" s="6">
        <v>30</v>
      </c>
      <c r="Q29" s="9">
        <v>62</v>
      </c>
      <c r="R29" s="8">
        <v>1046.4666666666667</v>
      </c>
      <c r="S29" s="8">
        <v>801.40476190476193</v>
      </c>
      <c r="T29" s="8">
        <v>245.06190476190477</v>
      </c>
      <c r="U29" s="8">
        <v>0.93333333333333335</v>
      </c>
      <c r="V29" s="8">
        <v>1</v>
      </c>
      <c r="W29" s="8">
        <v>-6.6666666666666652E-2</v>
      </c>
      <c r="X29" s="8">
        <v>0.6</v>
      </c>
      <c r="Y29" s="8">
        <v>0.75</v>
      </c>
      <c r="Z29" s="8">
        <v>0.14621212121212113</v>
      </c>
      <c r="AA29" s="8">
        <v>0.625</v>
      </c>
      <c r="AB29" s="8">
        <v>0.45</v>
      </c>
      <c r="AC29" s="8">
        <v>1118.08</v>
      </c>
      <c r="AD29" s="8">
        <v>1127.3333333333333</v>
      </c>
      <c r="AE29" s="9">
        <v>0.9555555555555556</v>
      </c>
    </row>
    <row r="30" spans="1:31" s="18" customFormat="1" ht="12.5" x14ac:dyDescent="0.25">
      <c r="A30" s="13">
        <v>28050</v>
      </c>
      <c r="B30" s="14">
        <v>0.375</v>
      </c>
      <c r="C30" s="14">
        <v>0</v>
      </c>
      <c r="D30" s="15">
        <v>99999</v>
      </c>
      <c r="E30" s="15">
        <v>99999</v>
      </c>
      <c r="F30" s="13">
        <v>196</v>
      </c>
      <c r="G30" s="16">
        <v>773</v>
      </c>
      <c r="H30" s="16">
        <v>654.77272727272725</v>
      </c>
      <c r="I30" s="16">
        <v>118.22727272727275</v>
      </c>
      <c r="J30" s="16">
        <v>0.93333333333333335</v>
      </c>
      <c r="K30" s="16">
        <v>0.97777777777777775</v>
      </c>
      <c r="L30" s="16">
        <v>4.4444444444444398E-2</v>
      </c>
      <c r="M30" s="13">
        <v>20</v>
      </c>
      <c r="N30" s="13">
        <v>15</v>
      </c>
      <c r="O30" s="13">
        <v>12</v>
      </c>
      <c r="P30" s="13">
        <v>18</v>
      </c>
      <c r="Q30" s="17">
        <v>16</v>
      </c>
      <c r="R30" s="16">
        <v>1405.0769230769231</v>
      </c>
      <c r="S30" s="16">
        <v>1112.6097560975609</v>
      </c>
      <c r="T30" s="16">
        <v>292.46716697936222</v>
      </c>
      <c r="U30" s="16">
        <v>0.91111111111111109</v>
      </c>
      <c r="V30" s="16">
        <v>0.8666666666666667</v>
      </c>
      <c r="W30" s="16">
        <v>4.4444444444444398E-2</v>
      </c>
      <c r="X30" s="16">
        <v>0.5714285714285714</v>
      </c>
      <c r="Y30" s="16">
        <v>0.52173913043478259</v>
      </c>
      <c r="Z30" s="16">
        <v>0.35248447204968958</v>
      </c>
      <c r="AA30" s="16">
        <v>0.66249999999999998</v>
      </c>
      <c r="AB30" s="16">
        <v>0.45</v>
      </c>
      <c r="AC30" s="16">
        <v>1642.867924528302</v>
      </c>
      <c r="AD30" s="16">
        <v>1916.8888888888889</v>
      </c>
      <c r="AE30" s="17">
        <v>0.97777777777777775</v>
      </c>
    </row>
    <row r="31" spans="1:31" ht="12.5" x14ac:dyDescent="0.25">
      <c r="A31" s="6">
        <v>28051</v>
      </c>
      <c r="B31" s="11">
        <v>1</v>
      </c>
      <c r="C31" s="11">
        <v>1</v>
      </c>
      <c r="D31" s="7">
        <v>1</v>
      </c>
      <c r="E31" s="7">
        <v>1</v>
      </c>
      <c r="F31" s="6">
        <v>180</v>
      </c>
      <c r="G31" s="8">
        <v>361.08333333333331</v>
      </c>
      <c r="H31" s="8">
        <v>326.47727272727275</v>
      </c>
      <c r="I31" s="8">
        <v>34.606060606060566</v>
      </c>
      <c r="J31" s="8">
        <v>0.8</v>
      </c>
      <c r="K31" s="8">
        <v>0.97777777777777775</v>
      </c>
      <c r="L31" s="8">
        <v>0.1777777777777777</v>
      </c>
      <c r="M31" s="6">
        <v>55</v>
      </c>
      <c r="N31" s="6">
        <v>38</v>
      </c>
      <c r="O31" s="6">
        <v>13</v>
      </c>
      <c r="P31" s="6">
        <v>32</v>
      </c>
      <c r="Q31" s="9">
        <v>75</v>
      </c>
      <c r="R31" s="8">
        <v>894.83333333333337</v>
      </c>
      <c r="S31" s="8">
        <v>483.75555555555553</v>
      </c>
      <c r="T31" s="8">
        <v>411.07777777777784</v>
      </c>
      <c r="U31" s="8">
        <v>1</v>
      </c>
      <c r="V31" s="8">
        <v>0.8</v>
      </c>
      <c r="W31" s="8">
        <v>0.19999999999999996</v>
      </c>
      <c r="X31" s="8">
        <v>0.55000000000000004</v>
      </c>
      <c r="Y31" s="8">
        <v>0.57894736842105265</v>
      </c>
      <c r="Z31" s="8">
        <v>0.37807289964040536</v>
      </c>
      <c r="AA31" s="8">
        <v>0.97499999999999998</v>
      </c>
      <c r="AB31" s="8">
        <v>0.9</v>
      </c>
      <c r="AC31" s="8">
        <v>540.60256410256409</v>
      </c>
      <c r="AD31" s="8">
        <v>582.94444444444446</v>
      </c>
      <c r="AE31" s="9">
        <v>0.97777777777777775</v>
      </c>
    </row>
    <row r="32" spans="1:31" ht="12.5" x14ac:dyDescent="0.25">
      <c r="A32" s="6">
        <v>28052</v>
      </c>
      <c r="B32" s="11">
        <v>0.625</v>
      </c>
      <c r="C32" s="11">
        <v>0.5625</v>
      </c>
      <c r="D32" s="7">
        <v>0.625</v>
      </c>
      <c r="E32" s="7">
        <v>0.625</v>
      </c>
      <c r="F32" s="6">
        <v>60</v>
      </c>
      <c r="G32" s="8">
        <v>338.875</v>
      </c>
      <c r="H32" s="8">
        <v>283.79545454545456</v>
      </c>
      <c r="I32" s="8">
        <v>55.079545454545439</v>
      </c>
      <c r="J32" s="8">
        <v>0.53333333333333333</v>
      </c>
      <c r="K32" s="8">
        <v>0.97777777777777775</v>
      </c>
      <c r="L32" s="8">
        <v>0.44444444444444442</v>
      </c>
      <c r="M32" s="6">
        <v>43</v>
      </c>
      <c r="N32" s="6">
        <v>47</v>
      </c>
      <c r="O32" s="6">
        <v>14</v>
      </c>
      <c r="P32" s="6">
        <v>34</v>
      </c>
      <c r="Q32" s="9">
        <v>83</v>
      </c>
      <c r="R32" s="8">
        <v>1030.6923076923076</v>
      </c>
      <c r="S32" s="8">
        <v>536.27906976744191</v>
      </c>
      <c r="T32" s="8">
        <v>494.41323792486571</v>
      </c>
      <c r="U32" s="8">
        <v>0.9555555555555556</v>
      </c>
      <c r="V32" s="8">
        <v>0.8666666666666667</v>
      </c>
      <c r="W32" s="8">
        <v>8.8888888888888906E-2</v>
      </c>
      <c r="X32" s="8">
        <v>0.63636363636363635</v>
      </c>
      <c r="Y32" s="8">
        <v>0.78260869565217395</v>
      </c>
      <c r="Z32" s="8">
        <v>0.14051383399209494</v>
      </c>
      <c r="AA32" s="8">
        <v>0.9375</v>
      </c>
      <c r="AB32" s="8">
        <v>0.95</v>
      </c>
      <c r="AC32" s="8">
        <v>928.52</v>
      </c>
      <c r="AD32" s="8">
        <v>1198.1052631578948</v>
      </c>
      <c r="AE32" s="9">
        <v>0.97777777777777775</v>
      </c>
    </row>
    <row r="33" spans="1:31" ht="12.5" x14ac:dyDescent="0.25">
      <c r="A33" s="6">
        <v>28053</v>
      </c>
      <c r="B33" s="11">
        <v>0.75</v>
      </c>
      <c r="C33" s="11">
        <v>0.9375</v>
      </c>
      <c r="D33" s="7">
        <v>0.625</v>
      </c>
      <c r="E33" s="7">
        <v>1</v>
      </c>
      <c r="F33" s="6">
        <v>120</v>
      </c>
      <c r="G33" s="8">
        <v>501.78571428571428</v>
      </c>
      <c r="H33" s="8">
        <v>463.79545454545456</v>
      </c>
      <c r="I33" s="8">
        <v>37.990259740259717</v>
      </c>
      <c r="J33" s="8">
        <v>0.93333333333333335</v>
      </c>
      <c r="K33" s="8">
        <v>0.97777777777777775</v>
      </c>
      <c r="L33" s="8">
        <v>4.4444444444444398E-2</v>
      </c>
      <c r="M33" s="6">
        <v>35</v>
      </c>
      <c r="N33" s="6">
        <v>4</v>
      </c>
      <c r="O33" s="6">
        <v>14</v>
      </c>
      <c r="P33" s="6">
        <v>28</v>
      </c>
      <c r="Q33" s="9">
        <v>51</v>
      </c>
      <c r="R33" s="8">
        <v>1506.6923076923076</v>
      </c>
      <c r="S33" s="8">
        <v>882.31818181818187</v>
      </c>
      <c r="T33" s="8">
        <v>624.37412587412575</v>
      </c>
      <c r="U33" s="8">
        <v>0.97777777777777775</v>
      </c>
      <c r="V33" s="8">
        <v>0.8666666666666667</v>
      </c>
      <c r="W33" s="8">
        <v>0.11111111111111105</v>
      </c>
      <c r="X33" s="8">
        <v>0.23529411764705882</v>
      </c>
      <c r="Y33" s="8">
        <v>0.52631578947368418</v>
      </c>
      <c r="Z33" s="8">
        <v>0.30848076072534281</v>
      </c>
      <c r="AA33" s="8">
        <v>0.8125</v>
      </c>
      <c r="AB33" s="8">
        <v>0.8</v>
      </c>
      <c r="AC33" s="8">
        <v>1398.4769230769232</v>
      </c>
      <c r="AD33" s="8">
        <v>1621.5625</v>
      </c>
      <c r="AE33" s="9">
        <v>0.97777777777777775</v>
      </c>
    </row>
    <row r="34" spans="1:31" ht="12.5" x14ac:dyDescent="0.25">
      <c r="A34" s="6">
        <v>28054</v>
      </c>
      <c r="B34" s="11">
        <v>0.8125</v>
      </c>
      <c r="C34" s="11">
        <v>0.875</v>
      </c>
      <c r="D34" s="7">
        <v>0.875</v>
      </c>
      <c r="E34" s="7">
        <v>1</v>
      </c>
      <c r="F34" s="6">
        <v>240</v>
      </c>
      <c r="G34" s="8">
        <v>479.26666666666665</v>
      </c>
      <c r="H34" s="8">
        <v>441.52272727272725</v>
      </c>
      <c r="I34" s="8">
        <v>37.743939393939399</v>
      </c>
      <c r="J34" s="8">
        <v>1</v>
      </c>
      <c r="K34" s="8">
        <v>0.97777777777777775</v>
      </c>
      <c r="L34" s="8">
        <v>-2.2222222222222254E-2</v>
      </c>
      <c r="M34" s="6">
        <v>49</v>
      </c>
      <c r="N34" s="6">
        <v>55</v>
      </c>
      <c r="O34" s="6">
        <v>12</v>
      </c>
      <c r="P34" s="6">
        <v>37</v>
      </c>
      <c r="Q34" s="9">
        <v>99</v>
      </c>
      <c r="R34" s="8">
        <v>1258.9333333333334</v>
      </c>
      <c r="S34" s="8">
        <v>804.46511627906978</v>
      </c>
      <c r="T34" s="8">
        <v>454.46821705426362</v>
      </c>
      <c r="U34" s="8">
        <v>0.9555555555555556</v>
      </c>
      <c r="V34" s="8">
        <v>1</v>
      </c>
      <c r="W34" s="8">
        <v>-4.4444444444444398E-2</v>
      </c>
      <c r="X34" s="8">
        <v>0.73684210526315785</v>
      </c>
      <c r="Y34" s="8">
        <v>0.5714285714285714</v>
      </c>
      <c r="Z34" s="8">
        <v>0.29080513784461159</v>
      </c>
      <c r="AA34" s="8">
        <v>0.8</v>
      </c>
      <c r="AB34" s="8">
        <v>0.55000000000000004</v>
      </c>
      <c r="AC34" s="8">
        <v>767.53125</v>
      </c>
      <c r="AD34" s="8">
        <v>953.81818181818187</v>
      </c>
      <c r="AE34" s="9">
        <v>0.97777777777777775</v>
      </c>
    </row>
    <row r="35" spans="1:31" ht="12.5" x14ac:dyDescent="0.25">
      <c r="A35" s="6">
        <v>28055</v>
      </c>
      <c r="B35" s="11">
        <v>0.8125</v>
      </c>
      <c r="C35" s="11">
        <v>0.75</v>
      </c>
      <c r="D35" s="7">
        <v>0.75</v>
      </c>
      <c r="E35" s="7">
        <v>0.75</v>
      </c>
      <c r="F35" s="6">
        <v>60</v>
      </c>
      <c r="G35" s="8">
        <v>523.38461538461536</v>
      </c>
      <c r="H35" s="8">
        <v>400.93023255813955</v>
      </c>
      <c r="I35" s="8">
        <v>122.45438282647581</v>
      </c>
      <c r="J35" s="8">
        <v>0.8666666666666667</v>
      </c>
      <c r="K35" s="8">
        <v>0.9555555555555556</v>
      </c>
      <c r="L35" s="8">
        <v>8.8888888888888906E-2</v>
      </c>
      <c r="M35" s="6">
        <v>43</v>
      </c>
      <c r="N35" s="6">
        <v>30</v>
      </c>
      <c r="O35" s="6">
        <v>7</v>
      </c>
      <c r="P35" s="6">
        <v>28</v>
      </c>
      <c r="Q35" s="9">
        <v>51</v>
      </c>
      <c r="R35" s="8">
        <v>1773.5</v>
      </c>
      <c r="S35" s="8">
        <v>1233.9000000000001</v>
      </c>
      <c r="T35" s="8">
        <v>539.59999999999991</v>
      </c>
      <c r="U35" s="8">
        <v>0.66666666666666663</v>
      </c>
      <c r="V35" s="8">
        <v>0.66666666666666663</v>
      </c>
      <c r="W35" s="8">
        <v>0</v>
      </c>
      <c r="X35" s="8">
        <v>0.70833333333333337</v>
      </c>
      <c r="Y35" s="8">
        <v>0.7142857142857143</v>
      </c>
      <c r="Z35" s="8">
        <v>0.24521221532091098</v>
      </c>
      <c r="AA35" s="8">
        <v>0.875</v>
      </c>
      <c r="AB35" s="8">
        <v>0.85</v>
      </c>
      <c r="AC35" s="8">
        <v>815.28571428571433</v>
      </c>
      <c r="AD35" s="8">
        <v>938.52941176470586</v>
      </c>
      <c r="AE35" s="9">
        <v>0.9555555555555556</v>
      </c>
    </row>
    <row r="36" spans="1:31" ht="12.5" x14ac:dyDescent="0.25">
      <c r="A36" s="6">
        <v>28056</v>
      </c>
      <c r="B36" s="11">
        <v>0.3125</v>
      </c>
      <c r="C36" s="11">
        <v>0.75</v>
      </c>
      <c r="D36" s="7">
        <v>0.5</v>
      </c>
      <c r="E36" s="7">
        <v>0.5</v>
      </c>
      <c r="F36" s="6">
        <v>60</v>
      </c>
      <c r="G36" s="8">
        <v>446.18181818181819</v>
      </c>
      <c r="H36" s="8">
        <v>386.35555555555555</v>
      </c>
      <c r="I36" s="8">
        <v>59.826262626262633</v>
      </c>
      <c r="J36" s="8">
        <v>0.73333333333333328</v>
      </c>
      <c r="K36" s="8">
        <v>1</v>
      </c>
      <c r="L36" s="8">
        <v>0.26666666666666672</v>
      </c>
      <c r="M36" s="6">
        <v>50</v>
      </c>
      <c r="N36" s="6">
        <v>33</v>
      </c>
      <c r="O36" s="6">
        <v>12</v>
      </c>
      <c r="P36" s="6">
        <v>34</v>
      </c>
      <c r="Q36" s="9">
        <v>83</v>
      </c>
      <c r="R36" s="10"/>
      <c r="S36" s="10"/>
      <c r="T36" s="10"/>
      <c r="U36" s="10"/>
      <c r="V36" s="10"/>
      <c r="W36" s="10"/>
      <c r="X36" s="8">
        <v>0.94444444444444442</v>
      </c>
      <c r="Y36" s="8">
        <v>0.91304347826086951</v>
      </c>
      <c r="Z36" s="8">
        <v>-1.5700483091787287E-2</v>
      </c>
      <c r="AA36" s="8">
        <v>0.8125</v>
      </c>
      <c r="AB36" s="8">
        <v>0.7</v>
      </c>
      <c r="AC36" s="8">
        <v>914.04615384615386</v>
      </c>
      <c r="AD36" s="8">
        <v>1082</v>
      </c>
      <c r="AE36" s="9">
        <v>1</v>
      </c>
    </row>
    <row r="37" spans="1:31" ht="12.5" x14ac:dyDescent="0.25">
      <c r="A37" s="6">
        <v>28057</v>
      </c>
      <c r="B37" s="11">
        <v>0.6875</v>
      </c>
      <c r="C37" s="11">
        <v>0.75</v>
      </c>
      <c r="D37" s="7">
        <v>0.75</v>
      </c>
      <c r="E37" s="7">
        <v>0.75</v>
      </c>
      <c r="F37" s="6">
        <v>120</v>
      </c>
      <c r="G37" s="8">
        <v>447.5</v>
      </c>
      <c r="H37" s="8">
        <v>390.55555555555554</v>
      </c>
      <c r="I37" s="8">
        <v>56.944444444444457</v>
      </c>
      <c r="J37" s="8">
        <v>0.8</v>
      </c>
      <c r="K37" s="8">
        <v>1</v>
      </c>
      <c r="L37" s="8">
        <v>0.19999999999999996</v>
      </c>
      <c r="M37" s="6">
        <v>6</v>
      </c>
      <c r="N37" s="6">
        <v>24</v>
      </c>
      <c r="O37" s="6">
        <v>13</v>
      </c>
      <c r="P37" s="6">
        <v>35</v>
      </c>
      <c r="Q37" s="9">
        <v>90</v>
      </c>
      <c r="R37" s="8">
        <v>998.73333333333335</v>
      </c>
      <c r="S37" s="8">
        <v>571.83333333333337</v>
      </c>
      <c r="T37" s="8">
        <v>426.9</v>
      </c>
      <c r="U37" s="8">
        <v>0.93333333333333335</v>
      </c>
      <c r="V37" s="8">
        <v>1</v>
      </c>
      <c r="W37" s="8">
        <v>-6.6666666666666652E-2</v>
      </c>
      <c r="X37" s="8">
        <v>0.68421052631578949</v>
      </c>
      <c r="Y37" s="8">
        <v>0.56521739130434778</v>
      </c>
      <c r="Z37" s="8">
        <v>0.27707175547564566</v>
      </c>
      <c r="AA37" s="8">
        <v>0.85</v>
      </c>
      <c r="AB37" s="8">
        <v>0.75</v>
      </c>
      <c r="AC37" s="8">
        <v>1316.75</v>
      </c>
      <c r="AD37" s="8">
        <v>1329.4</v>
      </c>
      <c r="AE37" s="9">
        <v>1</v>
      </c>
    </row>
    <row r="38" spans="1:31" ht="12.5" x14ac:dyDescent="0.25">
      <c r="A38" s="6">
        <v>28058</v>
      </c>
      <c r="B38" s="11">
        <v>0.875</v>
      </c>
      <c r="C38" s="11">
        <v>0.625</v>
      </c>
      <c r="D38" s="7">
        <v>1</v>
      </c>
      <c r="E38" s="7">
        <v>0.5</v>
      </c>
      <c r="F38" s="6">
        <v>240</v>
      </c>
      <c r="G38" s="8">
        <v>808.33333333333337</v>
      </c>
      <c r="H38" s="8">
        <v>566.64102564102564</v>
      </c>
      <c r="I38" s="8">
        <v>241.69230769230774</v>
      </c>
      <c r="J38" s="8">
        <v>0.8</v>
      </c>
      <c r="K38" s="8">
        <v>0.8666666666666667</v>
      </c>
      <c r="L38" s="8">
        <v>6.6666666666666652E-2</v>
      </c>
      <c r="M38" s="6">
        <v>30</v>
      </c>
      <c r="N38" s="6">
        <v>16</v>
      </c>
      <c r="O38" s="6">
        <v>14</v>
      </c>
      <c r="P38" s="6">
        <v>36</v>
      </c>
      <c r="Q38" s="9">
        <v>96</v>
      </c>
      <c r="R38" s="8">
        <v>1005.4285714285714</v>
      </c>
      <c r="S38" s="8">
        <v>847.07142857142856</v>
      </c>
      <c r="T38" s="8">
        <v>158.35714285714289</v>
      </c>
      <c r="U38" s="8">
        <v>0.93333333333333335</v>
      </c>
      <c r="V38" s="8">
        <v>0.93333333333333335</v>
      </c>
      <c r="W38" s="8">
        <v>0</v>
      </c>
      <c r="X38" s="8">
        <v>0.68421052631578949</v>
      </c>
      <c r="Y38" s="8">
        <v>0.55555555555555558</v>
      </c>
      <c r="Z38" s="8">
        <v>5.5582797573644149E-2</v>
      </c>
      <c r="AA38" s="8">
        <v>0.72499999999999998</v>
      </c>
      <c r="AB38" s="8">
        <v>0.7</v>
      </c>
      <c r="AC38" s="8">
        <v>854.17241379310349</v>
      </c>
      <c r="AD38" s="8">
        <v>1045.7142857142858</v>
      </c>
      <c r="AE38" s="9">
        <v>0.8666666666666667</v>
      </c>
    </row>
    <row r="39" spans="1:31" s="18" customFormat="1" ht="12.5" x14ac:dyDescent="0.25">
      <c r="A39" s="13">
        <v>28059</v>
      </c>
      <c r="B39" s="14">
        <v>0.375</v>
      </c>
      <c r="C39" s="14">
        <v>0</v>
      </c>
      <c r="D39" s="15">
        <v>99999</v>
      </c>
      <c r="E39" s="15">
        <v>99999</v>
      </c>
      <c r="F39" s="13">
        <v>247</v>
      </c>
      <c r="G39" s="16">
        <v>531.20000000000005</v>
      </c>
      <c r="H39" s="16">
        <v>472.77777777777777</v>
      </c>
      <c r="I39" s="16">
        <v>58.422222222222274</v>
      </c>
      <c r="J39" s="16">
        <v>1</v>
      </c>
      <c r="K39" s="16">
        <v>1</v>
      </c>
      <c r="L39" s="16">
        <v>0</v>
      </c>
      <c r="M39" s="13">
        <v>62</v>
      </c>
      <c r="N39" s="13">
        <v>43</v>
      </c>
      <c r="O39" s="13">
        <v>12</v>
      </c>
      <c r="P39" s="13">
        <v>24</v>
      </c>
      <c r="Q39" s="17">
        <v>35</v>
      </c>
      <c r="R39" s="16">
        <v>1082.5714285714287</v>
      </c>
      <c r="S39" s="16">
        <v>775.46511627906978</v>
      </c>
      <c r="T39" s="16">
        <v>307.10631229235889</v>
      </c>
      <c r="U39" s="16">
        <v>0.9555555555555556</v>
      </c>
      <c r="V39" s="16">
        <v>0.93333333333333335</v>
      </c>
      <c r="W39" s="16">
        <v>2.2222222222222254E-2</v>
      </c>
      <c r="X39" s="16">
        <v>0.17647058823529413</v>
      </c>
      <c r="Y39" s="16">
        <v>6.6666666666666666E-2</v>
      </c>
      <c r="Z39" s="16">
        <v>0.62085561497326203</v>
      </c>
      <c r="AA39" s="16">
        <v>0.78749999999999998</v>
      </c>
      <c r="AB39" s="16">
        <v>0.65</v>
      </c>
      <c r="AC39" s="16">
        <v>705.74603174603169</v>
      </c>
      <c r="AD39" s="16">
        <v>743.76923076923072</v>
      </c>
      <c r="AE39" s="17">
        <v>1</v>
      </c>
    </row>
    <row r="40" spans="1:31" ht="12.5" x14ac:dyDescent="0.25">
      <c r="A40" s="6">
        <v>28060</v>
      </c>
      <c r="B40" s="11">
        <v>0.8125</v>
      </c>
      <c r="C40" s="11">
        <v>1</v>
      </c>
      <c r="D40" s="7">
        <v>0.875</v>
      </c>
      <c r="E40" s="7">
        <v>1</v>
      </c>
      <c r="F40" s="6">
        <v>120</v>
      </c>
      <c r="G40" s="8">
        <v>466.07692307692309</v>
      </c>
      <c r="H40" s="8">
        <v>424.06666666666666</v>
      </c>
      <c r="I40" s="8">
        <v>42.010256410256432</v>
      </c>
      <c r="J40" s="8">
        <v>0.8666666666666667</v>
      </c>
      <c r="K40" s="8">
        <v>1</v>
      </c>
      <c r="L40" s="8">
        <v>0.1333333333333333</v>
      </c>
      <c r="M40" s="6">
        <v>64</v>
      </c>
      <c r="N40" s="6">
        <v>70</v>
      </c>
      <c r="O40" s="6">
        <v>16</v>
      </c>
      <c r="P40" s="6">
        <v>36</v>
      </c>
      <c r="Q40" s="9">
        <v>96</v>
      </c>
      <c r="R40" s="8">
        <v>1138.2857142857142</v>
      </c>
      <c r="S40" s="8">
        <v>752.08888888888885</v>
      </c>
      <c r="T40" s="8">
        <v>386.19682539682537</v>
      </c>
      <c r="U40" s="8">
        <v>1</v>
      </c>
      <c r="V40" s="8">
        <v>0.93333333333333335</v>
      </c>
      <c r="W40" s="8">
        <v>6.6666666666666652E-2</v>
      </c>
      <c r="X40" s="8">
        <v>0.73913043478260865</v>
      </c>
      <c r="Y40" s="8">
        <v>0.56521739130434778</v>
      </c>
      <c r="Z40" s="8">
        <v>8.9492753623188426E-2</v>
      </c>
      <c r="AA40" s="8">
        <v>0.76249999999999996</v>
      </c>
      <c r="AB40" s="8">
        <v>0.8</v>
      </c>
      <c r="AC40" s="8">
        <v>864.50819672131149</v>
      </c>
      <c r="AD40" s="8">
        <v>854.5625</v>
      </c>
      <c r="AE40" s="9">
        <v>1</v>
      </c>
    </row>
    <row r="41" spans="1:31" ht="12.5" x14ac:dyDescent="0.25">
      <c r="A41" s="6">
        <v>28061</v>
      </c>
      <c r="B41" s="11">
        <v>0.6875</v>
      </c>
      <c r="C41" s="11">
        <v>0.75</v>
      </c>
      <c r="D41" s="7">
        <v>0.625</v>
      </c>
      <c r="E41" s="7">
        <v>0.875</v>
      </c>
      <c r="F41" s="6">
        <v>360</v>
      </c>
      <c r="G41" s="8">
        <v>487.21428571428572</v>
      </c>
      <c r="H41" s="8">
        <v>421.55555555555554</v>
      </c>
      <c r="I41" s="8">
        <v>65.658730158730179</v>
      </c>
      <c r="J41" s="8">
        <v>0.93333333333333335</v>
      </c>
      <c r="K41" s="8">
        <v>1</v>
      </c>
      <c r="L41" s="8">
        <v>6.6666666666666652E-2</v>
      </c>
      <c r="M41" s="6">
        <v>29</v>
      </c>
      <c r="N41" s="6">
        <v>23</v>
      </c>
      <c r="O41" s="6">
        <v>10</v>
      </c>
      <c r="P41" s="6">
        <v>29</v>
      </c>
      <c r="Q41" s="9">
        <v>57</v>
      </c>
      <c r="R41" s="8">
        <v>882.78571428571433</v>
      </c>
      <c r="S41" s="8">
        <v>650.23809523809518</v>
      </c>
      <c r="T41" s="8">
        <v>232.54761904761915</v>
      </c>
      <c r="U41" s="8">
        <v>0.93333333333333335</v>
      </c>
      <c r="V41" s="8">
        <v>0.93333333333333335</v>
      </c>
      <c r="W41" s="8">
        <v>0</v>
      </c>
      <c r="X41" s="8">
        <v>0.33333333333333331</v>
      </c>
      <c r="Y41" s="8">
        <v>0.14285714285714285</v>
      </c>
      <c r="Z41" s="8">
        <v>0.62857142857142856</v>
      </c>
      <c r="AA41" s="8">
        <v>0.83750000000000002</v>
      </c>
      <c r="AB41" s="8">
        <v>0.9</v>
      </c>
      <c r="AC41" s="8">
        <v>969.35820895522386</v>
      </c>
      <c r="AD41" s="8">
        <v>1035</v>
      </c>
      <c r="AE41" s="9">
        <v>1</v>
      </c>
    </row>
    <row r="42" spans="1:31" ht="12.5" x14ac:dyDescent="0.25">
      <c r="A42" s="6">
        <v>28062</v>
      </c>
      <c r="B42" s="11">
        <v>0.375</v>
      </c>
      <c r="C42" s="11">
        <v>0.3125</v>
      </c>
      <c r="D42" s="7">
        <v>0.375</v>
      </c>
      <c r="E42" s="7">
        <v>0.375</v>
      </c>
      <c r="F42" s="6">
        <v>120</v>
      </c>
      <c r="G42" s="8">
        <v>475.07142857142856</v>
      </c>
      <c r="H42" s="8">
        <v>372.88636363636363</v>
      </c>
      <c r="I42" s="8">
        <v>102.18506493506493</v>
      </c>
      <c r="J42" s="8">
        <v>0.93333333333333335</v>
      </c>
      <c r="K42" s="8">
        <v>0.97777777777777775</v>
      </c>
      <c r="L42" s="8">
        <v>4.4444444444444398E-2</v>
      </c>
      <c r="M42" s="6">
        <v>63</v>
      </c>
      <c r="N42" s="6">
        <v>57</v>
      </c>
      <c r="O42" s="6">
        <v>9</v>
      </c>
      <c r="P42" s="6">
        <v>30</v>
      </c>
      <c r="Q42" s="9">
        <v>62</v>
      </c>
      <c r="R42" s="8">
        <v>942.06666666666672</v>
      </c>
      <c r="S42" s="8">
        <v>742.97727272727275</v>
      </c>
      <c r="T42" s="8">
        <v>199.08939393939397</v>
      </c>
      <c r="U42" s="8">
        <v>0.97777777777777775</v>
      </c>
      <c r="V42" s="8">
        <v>1</v>
      </c>
      <c r="W42" s="8">
        <v>-2.2222222222222254E-2</v>
      </c>
      <c r="X42" s="8">
        <v>0.93333333333333335</v>
      </c>
      <c r="Y42" s="8">
        <v>0.77777777777777779</v>
      </c>
      <c r="Z42" s="8">
        <v>0.11111111111111105</v>
      </c>
      <c r="AA42" s="8">
        <v>0.625</v>
      </c>
      <c r="AB42" s="8">
        <v>0.4</v>
      </c>
      <c r="AC42" s="8">
        <v>764.92</v>
      </c>
      <c r="AD42" s="8">
        <v>1158.125</v>
      </c>
      <c r="AE42" s="9">
        <v>0.97777777777777775</v>
      </c>
    </row>
    <row r="43" spans="1:31" ht="12.5" x14ac:dyDescent="0.25">
      <c r="A43" s="6">
        <v>28063</v>
      </c>
      <c r="B43" s="11">
        <v>1</v>
      </c>
      <c r="C43" s="11">
        <v>0.9375</v>
      </c>
      <c r="D43" s="7">
        <v>1</v>
      </c>
      <c r="E43" s="7">
        <v>0.875</v>
      </c>
      <c r="F43" s="6">
        <v>60</v>
      </c>
      <c r="G43" s="8">
        <v>413.08333333333331</v>
      </c>
      <c r="H43" s="8">
        <v>367.97674418604652</v>
      </c>
      <c r="I43" s="8">
        <v>45.106589147286797</v>
      </c>
      <c r="J43" s="8">
        <v>0.8</v>
      </c>
      <c r="K43" s="8">
        <v>0.9555555555555556</v>
      </c>
      <c r="L43" s="8">
        <v>0.15555555555555556</v>
      </c>
      <c r="M43" s="6">
        <v>68</v>
      </c>
      <c r="N43" s="6">
        <v>39</v>
      </c>
      <c r="O43" s="6">
        <v>15</v>
      </c>
      <c r="P43" s="6">
        <v>28</v>
      </c>
      <c r="Q43" s="9">
        <v>51</v>
      </c>
      <c r="R43" s="8">
        <v>839.4666666666667</v>
      </c>
      <c r="S43" s="8">
        <v>630.11363636363637</v>
      </c>
      <c r="T43" s="8">
        <v>209.35303030303032</v>
      </c>
      <c r="U43" s="8">
        <v>0.97777777777777775</v>
      </c>
      <c r="V43" s="8">
        <v>1</v>
      </c>
      <c r="W43" s="8">
        <v>-2.2222222222222254E-2</v>
      </c>
      <c r="X43" s="8">
        <v>0.95238095238095233</v>
      </c>
      <c r="Y43" s="8">
        <v>0.57894736842105265</v>
      </c>
      <c r="Z43" s="8">
        <v>0.19266917293233077</v>
      </c>
      <c r="AA43" s="8">
        <v>0.86250000000000004</v>
      </c>
      <c r="AB43" s="8">
        <v>0.65</v>
      </c>
      <c r="AC43" s="8">
        <v>710.44927536231887</v>
      </c>
      <c r="AD43" s="8">
        <v>843.76923076923072</v>
      </c>
      <c r="AE43" s="9">
        <v>0.9555555555555556</v>
      </c>
    </row>
    <row r="44" spans="1:31" s="18" customFormat="1" ht="12.5" x14ac:dyDescent="0.25">
      <c r="A44" s="13">
        <v>28064</v>
      </c>
      <c r="B44" s="14">
        <v>0.375</v>
      </c>
      <c r="C44" s="14">
        <v>0</v>
      </c>
      <c r="D44" s="15">
        <v>99999</v>
      </c>
      <c r="E44" s="15">
        <v>99999</v>
      </c>
      <c r="F44" s="13">
        <v>292</v>
      </c>
      <c r="G44" s="16">
        <v>574.86666666666667</v>
      </c>
      <c r="H44" s="16">
        <v>726.41463414634143</v>
      </c>
      <c r="I44" s="16">
        <v>-151.54796747967475</v>
      </c>
      <c r="J44" s="16">
        <v>1</v>
      </c>
      <c r="K44" s="16">
        <v>0.91111111111111109</v>
      </c>
      <c r="L44" s="16">
        <v>-8.8888888888888906E-2</v>
      </c>
      <c r="M44" s="13">
        <v>19</v>
      </c>
      <c r="N44" s="13">
        <v>14</v>
      </c>
      <c r="O44" s="13">
        <v>12</v>
      </c>
      <c r="P44" s="13">
        <v>37</v>
      </c>
      <c r="Q44" s="17">
        <v>99</v>
      </c>
      <c r="R44" s="16">
        <v>1277.6153846153845</v>
      </c>
      <c r="S44" s="16">
        <v>759.09302325581393</v>
      </c>
      <c r="T44" s="16">
        <v>518.5223613595706</v>
      </c>
      <c r="U44" s="16">
        <v>0.9555555555555556</v>
      </c>
      <c r="V44" s="16">
        <v>0.8666666666666667</v>
      </c>
      <c r="W44" s="16">
        <v>8.8888888888888906E-2</v>
      </c>
      <c r="X44" s="16">
        <v>0.3125</v>
      </c>
      <c r="Y44" s="16">
        <v>0.22222222222222221</v>
      </c>
      <c r="Z44" s="16">
        <v>0.40105994152046781</v>
      </c>
      <c r="AA44" s="16">
        <v>0.72499999999999998</v>
      </c>
      <c r="AB44" s="16">
        <v>0.75</v>
      </c>
      <c r="AC44" s="16">
        <v>1022.1379310344828</v>
      </c>
      <c r="AD44" s="16">
        <v>979.66666666666663</v>
      </c>
      <c r="AE44" s="17">
        <v>0.91111111111111109</v>
      </c>
    </row>
    <row r="45" spans="1:31" ht="12.5" x14ac:dyDescent="0.25">
      <c r="A45" s="6">
        <v>28065</v>
      </c>
      <c r="B45" s="11">
        <v>0.625</v>
      </c>
      <c r="C45" s="11">
        <v>0.875</v>
      </c>
      <c r="D45" s="7">
        <v>0.75</v>
      </c>
      <c r="E45" s="7">
        <v>0.875</v>
      </c>
      <c r="F45" s="6">
        <v>60</v>
      </c>
      <c r="G45" s="8">
        <v>374.85714285714283</v>
      </c>
      <c r="H45" s="8">
        <v>337.85365853658539</v>
      </c>
      <c r="I45" s="8">
        <v>37.003484320557448</v>
      </c>
      <c r="J45" s="8">
        <v>0.93333333333333335</v>
      </c>
      <c r="K45" s="8">
        <v>0.91111111111111109</v>
      </c>
      <c r="L45" s="8">
        <v>-2.2222222222222254E-2</v>
      </c>
      <c r="M45" s="6">
        <v>46</v>
      </c>
      <c r="N45" s="6">
        <v>61</v>
      </c>
      <c r="O45" s="6">
        <v>11</v>
      </c>
      <c r="P45" s="6">
        <v>29</v>
      </c>
      <c r="Q45" s="9">
        <v>57</v>
      </c>
      <c r="R45" s="8">
        <v>962</v>
      </c>
      <c r="S45" s="8">
        <v>640.7954545454545</v>
      </c>
      <c r="T45" s="8">
        <v>321.2045454545455</v>
      </c>
      <c r="U45" s="8">
        <v>0.97777777777777775</v>
      </c>
      <c r="V45" s="8">
        <v>0.93333333333333335</v>
      </c>
      <c r="W45" s="8">
        <v>4.4444444444444398E-2</v>
      </c>
      <c r="X45" s="8">
        <v>1</v>
      </c>
      <c r="Y45" s="8">
        <v>1</v>
      </c>
      <c r="Z45" s="8">
        <v>0</v>
      </c>
      <c r="AA45" s="8">
        <v>0.78749999999999998</v>
      </c>
      <c r="AB45" s="8">
        <v>0.55000000000000004</v>
      </c>
      <c r="AC45" s="8">
        <v>989.50793650793651</v>
      </c>
      <c r="AD45" s="8">
        <v>1151.5454545454545</v>
      </c>
      <c r="AE45" s="9">
        <v>0.91111111111111109</v>
      </c>
    </row>
    <row r="46" spans="1:31" s="18" customFormat="1" ht="12.5" x14ac:dyDescent="0.25">
      <c r="A46" s="13">
        <v>28066</v>
      </c>
      <c r="B46" s="14">
        <v>0.375</v>
      </c>
      <c r="C46" s="14">
        <v>0</v>
      </c>
      <c r="D46" s="15">
        <v>99999</v>
      </c>
      <c r="E46" s="15">
        <v>99999</v>
      </c>
      <c r="F46" s="13">
        <v>296</v>
      </c>
      <c r="G46" s="16">
        <v>402.45454545454544</v>
      </c>
      <c r="H46" s="16">
        <v>351.97727272727275</v>
      </c>
      <c r="I46" s="16">
        <v>50.477272727272691</v>
      </c>
      <c r="J46" s="16">
        <v>0.73333333333333328</v>
      </c>
      <c r="K46" s="16">
        <v>0.97777777777777775</v>
      </c>
      <c r="L46" s="16">
        <v>0.24444444444444446</v>
      </c>
      <c r="M46" s="13">
        <v>47</v>
      </c>
      <c r="N46" s="13">
        <v>55</v>
      </c>
      <c r="O46" s="13">
        <v>10</v>
      </c>
      <c r="P46" s="13">
        <v>30</v>
      </c>
      <c r="Q46" s="17">
        <v>62</v>
      </c>
      <c r="R46" s="16">
        <v>1199.6923076923076</v>
      </c>
      <c r="S46" s="16">
        <v>737.66666666666663</v>
      </c>
      <c r="T46" s="16">
        <v>462.02564102564099</v>
      </c>
      <c r="U46" s="16">
        <v>0.93333333333333335</v>
      </c>
      <c r="V46" s="16">
        <v>0.8666666666666667</v>
      </c>
      <c r="W46" s="16">
        <v>6.6666666666666652E-2</v>
      </c>
      <c r="X46" s="16">
        <v>0.52380952380952384</v>
      </c>
      <c r="Y46" s="16">
        <v>0.5</v>
      </c>
      <c r="Z46" s="16">
        <v>0.32287784679089038</v>
      </c>
      <c r="AA46" s="16">
        <v>0.82499999999999996</v>
      </c>
      <c r="AB46" s="16">
        <v>0.7</v>
      </c>
      <c r="AC46" s="16">
        <v>1061.8030303030303</v>
      </c>
      <c r="AD46" s="16">
        <v>1284.0714285714287</v>
      </c>
      <c r="AE46" s="17">
        <v>0.97777777777777775</v>
      </c>
    </row>
    <row r="47" spans="1:31" ht="12.5" x14ac:dyDescent="0.25">
      <c r="A47" s="6">
        <v>28067</v>
      </c>
      <c r="B47" s="11">
        <v>0.375</v>
      </c>
      <c r="C47" s="11">
        <v>0</v>
      </c>
      <c r="D47" s="7">
        <v>0.75</v>
      </c>
      <c r="E47" s="7">
        <v>0.5</v>
      </c>
      <c r="F47" s="6">
        <v>120</v>
      </c>
      <c r="G47" s="8">
        <v>504.78571428571428</v>
      </c>
      <c r="H47" s="8">
        <v>401.22222222222223</v>
      </c>
      <c r="I47" s="8">
        <v>103.56349206349205</v>
      </c>
      <c r="J47" s="8">
        <v>0.93333333333333335</v>
      </c>
      <c r="K47" s="8">
        <v>1</v>
      </c>
      <c r="L47" s="8">
        <v>6.6666666666666652E-2</v>
      </c>
      <c r="M47" s="6">
        <v>39</v>
      </c>
      <c r="N47" s="6">
        <v>37</v>
      </c>
      <c r="O47" s="6">
        <v>12</v>
      </c>
      <c r="P47" s="6">
        <v>38</v>
      </c>
      <c r="Q47" s="9">
        <v>99</v>
      </c>
      <c r="R47" s="8">
        <v>950.66666666666663</v>
      </c>
      <c r="S47" s="8">
        <v>718.95238095238096</v>
      </c>
      <c r="T47" s="8">
        <v>231.71428571428567</v>
      </c>
      <c r="U47" s="8">
        <v>0.93333333333333335</v>
      </c>
      <c r="V47" s="8">
        <v>1</v>
      </c>
      <c r="W47" s="8">
        <v>-6.6666666666666652E-2</v>
      </c>
      <c r="X47" s="8">
        <v>0.7142857142857143</v>
      </c>
      <c r="Y47" s="8">
        <v>0.81818181818181823</v>
      </c>
      <c r="Z47" s="8">
        <v>0.19209956709956699</v>
      </c>
      <c r="AA47" s="8">
        <v>0.8</v>
      </c>
      <c r="AB47" s="8">
        <v>0.7</v>
      </c>
      <c r="AC47" s="8">
        <v>1340.71875</v>
      </c>
      <c r="AD47" s="8">
        <v>1635.7857142857142</v>
      </c>
      <c r="AE47" s="9">
        <v>1</v>
      </c>
    </row>
    <row r="48" spans="1:31" ht="12.5" x14ac:dyDescent="0.25">
      <c r="A48" s="6">
        <v>28068</v>
      </c>
      <c r="B48" s="11">
        <v>1</v>
      </c>
      <c r="C48" s="11">
        <v>6.25E-2</v>
      </c>
      <c r="D48" s="7">
        <v>1</v>
      </c>
      <c r="E48" s="7">
        <v>0.125</v>
      </c>
      <c r="F48" s="6">
        <v>120</v>
      </c>
      <c r="G48" s="8">
        <v>781.06666666666672</v>
      </c>
      <c r="H48" s="8">
        <v>665.35714285714289</v>
      </c>
      <c r="I48" s="8">
        <v>115.70952380952383</v>
      </c>
      <c r="J48" s="8">
        <v>1</v>
      </c>
      <c r="K48" s="8">
        <v>0.93333333333333335</v>
      </c>
      <c r="L48" s="8">
        <v>-6.6666666666666652E-2</v>
      </c>
      <c r="M48" s="6">
        <v>62</v>
      </c>
      <c r="N48" s="6">
        <v>46</v>
      </c>
      <c r="O48" s="6">
        <v>13</v>
      </c>
      <c r="P48" s="6">
        <v>35</v>
      </c>
      <c r="Q48" s="9">
        <v>90</v>
      </c>
      <c r="R48" s="8">
        <v>1214.9230769230769</v>
      </c>
      <c r="S48" s="8">
        <v>859.22222222222217</v>
      </c>
      <c r="T48" s="8">
        <v>355.70085470085473</v>
      </c>
      <c r="U48" s="8">
        <v>1</v>
      </c>
      <c r="V48" s="8">
        <v>0.8666666666666667</v>
      </c>
      <c r="W48" s="8">
        <v>0.1333333333333333</v>
      </c>
      <c r="X48" s="8">
        <v>0.45</v>
      </c>
      <c r="Y48" s="8">
        <v>0.52631578947368418</v>
      </c>
      <c r="Z48" s="8">
        <v>0.2401334217897686</v>
      </c>
      <c r="AA48" s="8">
        <v>0.91249999999999998</v>
      </c>
      <c r="AB48" s="8">
        <v>0.8</v>
      </c>
      <c r="AC48" s="8">
        <v>804.57534246575347</v>
      </c>
      <c r="AD48" s="8">
        <v>985.875</v>
      </c>
      <c r="AE48" s="9">
        <v>0.93333333333333335</v>
      </c>
    </row>
    <row r="49" spans="1:31" ht="12.5" x14ac:dyDescent="0.25">
      <c r="A49" s="6">
        <v>28069</v>
      </c>
      <c r="B49" s="11">
        <v>0.875</v>
      </c>
      <c r="C49" s="11">
        <v>0.875</v>
      </c>
      <c r="D49" s="7">
        <v>1</v>
      </c>
      <c r="E49" s="7">
        <v>0.875</v>
      </c>
      <c r="F49" s="6">
        <v>60</v>
      </c>
      <c r="G49" s="8">
        <v>503.42857142857144</v>
      </c>
      <c r="H49" s="8">
        <v>420.40909090909093</v>
      </c>
      <c r="I49" s="8">
        <v>83.01948051948051</v>
      </c>
      <c r="J49" s="8">
        <v>0.93333333333333335</v>
      </c>
      <c r="K49" s="8">
        <v>0.97777777777777775</v>
      </c>
      <c r="L49" s="8">
        <v>4.4444444444444398E-2</v>
      </c>
      <c r="M49" s="6">
        <v>32</v>
      </c>
      <c r="N49" s="6">
        <v>26</v>
      </c>
      <c r="O49" s="6">
        <v>17</v>
      </c>
      <c r="P49" s="6">
        <v>36</v>
      </c>
      <c r="Q49" s="9">
        <v>96</v>
      </c>
      <c r="R49" s="8">
        <v>995.61538461538464</v>
      </c>
      <c r="S49" s="8">
        <v>658.68888888888887</v>
      </c>
      <c r="T49" s="8">
        <v>336.92649572649577</v>
      </c>
      <c r="U49" s="8">
        <v>1</v>
      </c>
      <c r="V49" s="8">
        <v>0.8666666666666667</v>
      </c>
      <c r="W49" s="8">
        <v>0.1333333333333333</v>
      </c>
      <c r="X49" s="8">
        <v>0.52380952380952384</v>
      </c>
      <c r="Y49" s="8">
        <v>0.8571428571428571</v>
      </c>
      <c r="Z49" s="8">
        <v>0.25744047619047628</v>
      </c>
      <c r="AA49" s="8">
        <v>0.2</v>
      </c>
      <c r="AB49" s="8">
        <v>0.15</v>
      </c>
      <c r="AC49" s="8">
        <v>991.4375</v>
      </c>
      <c r="AD49" s="8">
        <v>1168</v>
      </c>
      <c r="AE49" s="9">
        <v>0.97777777777777775</v>
      </c>
    </row>
    <row r="50" spans="1:31" ht="12.5" x14ac:dyDescent="0.25">
      <c r="A50" s="6">
        <v>28070</v>
      </c>
      <c r="B50" s="11">
        <v>1</v>
      </c>
      <c r="C50" s="11">
        <v>0.75</v>
      </c>
      <c r="D50" s="7">
        <v>1</v>
      </c>
      <c r="E50" s="7">
        <v>0.75</v>
      </c>
      <c r="F50" s="6">
        <v>360</v>
      </c>
      <c r="G50" s="8">
        <v>489.35714285714283</v>
      </c>
      <c r="H50" s="8">
        <v>523.23255813953483</v>
      </c>
      <c r="I50" s="8">
        <v>-33.875415282391998</v>
      </c>
      <c r="J50" s="8">
        <v>0.93333333333333335</v>
      </c>
      <c r="K50" s="8">
        <v>0.9555555555555556</v>
      </c>
      <c r="L50" s="8">
        <v>2.2222222222222254E-2</v>
      </c>
      <c r="M50" s="6">
        <v>69</v>
      </c>
      <c r="N50" s="6">
        <v>75</v>
      </c>
      <c r="O50" s="6">
        <v>14</v>
      </c>
      <c r="P50" s="6">
        <v>36</v>
      </c>
      <c r="Q50" s="9">
        <v>96</v>
      </c>
      <c r="R50" s="8">
        <v>1192.8333333333333</v>
      </c>
      <c r="S50" s="8">
        <v>889.83333333333337</v>
      </c>
      <c r="T50" s="8">
        <v>302.99999999999989</v>
      </c>
      <c r="U50" s="8">
        <v>0.93333333333333335</v>
      </c>
      <c r="V50" s="8">
        <v>0.8</v>
      </c>
      <c r="W50" s="8">
        <v>0.1333333333333333</v>
      </c>
      <c r="X50" s="8">
        <v>0.76470588235294112</v>
      </c>
      <c r="Y50" s="8">
        <v>0.7</v>
      </c>
      <c r="Z50" s="8">
        <v>2.2624434389141301E-3</v>
      </c>
      <c r="AA50" s="8">
        <v>0.88749999999999996</v>
      </c>
      <c r="AB50" s="8">
        <v>0.8</v>
      </c>
      <c r="AC50" s="8">
        <v>743.76056338028172</v>
      </c>
      <c r="AD50" s="8">
        <v>766.0625</v>
      </c>
      <c r="AE50" s="9">
        <v>0.9555555555555556</v>
      </c>
    </row>
    <row r="51" spans="1:31" ht="12.5" x14ac:dyDescent="0.25">
      <c r="A51" s="6">
        <v>28071</v>
      </c>
      <c r="B51" s="11">
        <v>0.1875</v>
      </c>
      <c r="C51" s="11">
        <v>1</v>
      </c>
      <c r="D51" s="7">
        <v>0.125</v>
      </c>
      <c r="E51" s="7">
        <v>1</v>
      </c>
      <c r="F51" s="6">
        <v>60</v>
      </c>
      <c r="G51" s="8">
        <v>488.30769230769232</v>
      </c>
      <c r="H51" s="8">
        <v>402.04545454545456</v>
      </c>
      <c r="I51" s="8">
        <v>86.26223776223776</v>
      </c>
      <c r="J51" s="8">
        <v>0.8666666666666667</v>
      </c>
      <c r="K51" s="8">
        <v>0.97777777777777775</v>
      </c>
      <c r="L51" s="8">
        <v>0.11111111111111105</v>
      </c>
      <c r="M51" s="6">
        <v>60</v>
      </c>
      <c r="N51" s="6">
        <v>31</v>
      </c>
      <c r="O51" s="6">
        <v>16</v>
      </c>
      <c r="P51" s="6">
        <v>35</v>
      </c>
      <c r="Q51" s="9">
        <v>90</v>
      </c>
      <c r="R51" s="8">
        <v>908.07692307692309</v>
      </c>
      <c r="S51" s="8">
        <v>482.09090909090907</v>
      </c>
      <c r="T51" s="8">
        <v>425.98601398601403</v>
      </c>
      <c r="U51" s="8">
        <v>0.97777777777777775</v>
      </c>
      <c r="V51" s="8">
        <v>0.8666666666666667</v>
      </c>
      <c r="W51" s="8">
        <v>0.11111111111111105</v>
      </c>
      <c r="X51" s="8">
        <v>0.66666666666666663</v>
      </c>
      <c r="Y51" s="8">
        <v>0.5714285714285714</v>
      </c>
      <c r="Z51" s="8">
        <v>0.28693528693528692</v>
      </c>
      <c r="AA51" s="8">
        <v>0.88749999999999996</v>
      </c>
      <c r="AB51" s="8">
        <v>0.75</v>
      </c>
      <c r="AC51" s="8">
        <v>807.56338028169012</v>
      </c>
      <c r="AD51" s="8">
        <v>945.33333333333337</v>
      </c>
      <c r="AE51" s="9">
        <v>0.97777777777777775</v>
      </c>
    </row>
    <row r="52" spans="1:31" ht="12.5" x14ac:dyDescent="0.25">
      <c r="A52" s="6">
        <v>28072</v>
      </c>
      <c r="B52" s="11">
        <v>0.5625</v>
      </c>
      <c r="C52" s="11">
        <v>0.9375</v>
      </c>
      <c r="D52" s="7">
        <v>0.375</v>
      </c>
      <c r="E52" s="7">
        <v>1</v>
      </c>
      <c r="F52" s="6">
        <v>60</v>
      </c>
      <c r="G52" s="8">
        <v>494.93333333333334</v>
      </c>
      <c r="H52" s="8">
        <v>476.47727272727275</v>
      </c>
      <c r="I52" s="8">
        <v>18.456060606060589</v>
      </c>
      <c r="J52" s="8">
        <v>1</v>
      </c>
      <c r="K52" s="8">
        <v>0.97777777777777775</v>
      </c>
      <c r="L52" s="8">
        <v>-2.2222222222222254E-2</v>
      </c>
      <c r="M52" s="6">
        <v>42</v>
      </c>
      <c r="N52" s="6">
        <v>51</v>
      </c>
      <c r="O52" s="6">
        <v>12</v>
      </c>
      <c r="P52" s="6">
        <v>38</v>
      </c>
      <c r="Q52" s="9">
        <v>99</v>
      </c>
      <c r="R52" s="8">
        <v>1493</v>
      </c>
      <c r="S52" s="8">
        <v>907.45238095238096</v>
      </c>
      <c r="T52" s="8">
        <v>585.54761904761904</v>
      </c>
      <c r="U52" s="8">
        <v>0.93333333333333335</v>
      </c>
      <c r="V52" s="8">
        <v>0.93333333333333335</v>
      </c>
      <c r="W52" s="8">
        <v>0</v>
      </c>
      <c r="X52" s="8">
        <v>0.8571428571428571</v>
      </c>
      <c r="Y52" s="8">
        <v>0.70833333333333337</v>
      </c>
      <c r="Z52" s="8">
        <v>0.11630036630036633</v>
      </c>
      <c r="AA52" s="8">
        <v>0.95</v>
      </c>
      <c r="AB52" s="8">
        <v>0.95</v>
      </c>
      <c r="AC52" s="8">
        <v>859.56578947368416</v>
      </c>
      <c r="AD52" s="8">
        <v>932.68421052631584</v>
      </c>
      <c r="AE52" s="9">
        <v>0.97777777777777775</v>
      </c>
    </row>
    <row r="53" spans="1:31" ht="12.5" x14ac:dyDescent="0.25">
      <c r="A53" s="6">
        <v>28073</v>
      </c>
      <c r="B53" s="11">
        <v>0.9375</v>
      </c>
      <c r="C53" s="11">
        <v>0.5625</v>
      </c>
      <c r="D53" s="7">
        <v>1</v>
      </c>
      <c r="E53" s="7">
        <v>0.5</v>
      </c>
      <c r="F53" s="6">
        <v>120</v>
      </c>
      <c r="G53" s="8">
        <v>664.5</v>
      </c>
      <c r="H53" s="8">
        <v>642.20000000000005</v>
      </c>
      <c r="I53" s="8">
        <v>22.299999999999955</v>
      </c>
      <c r="J53" s="8">
        <v>0.93333333333333335</v>
      </c>
      <c r="K53" s="8">
        <v>1</v>
      </c>
      <c r="L53" s="8">
        <v>6.6666666666666652E-2</v>
      </c>
      <c r="M53" s="6">
        <v>48</v>
      </c>
      <c r="N53" s="6">
        <v>30</v>
      </c>
      <c r="O53" s="6">
        <v>12</v>
      </c>
      <c r="P53" s="6">
        <v>35</v>
      </c>
      <c r="Q53" s="9">
        <v>90</v>
      </c>
      <c r="R53" s="8">
        <v>1296</v>
      </c>
      <c r="S53" s="8">
        <v>997.97727272727275</v>
      </c>
      <c r="T53" s="8">
        <v>298.02272727272725</v>
      </c>
      <c r="U53" s="8">
        <v>0.97777777777777775</v>
      </c>
      <c r="V53" s="8">
        <v>0.93333333333333335</v>
      </c>
      <c r="W53" s="8">
        <v>4.4444444444444398E-2</v>
      </c>
      <c r="X53" s="8">
        <v>0.91304347826086951</v>
      </c>
      <c r="Y53" s="8">
        <v>0.82608695652173914</v>
      </c>
      <c r="Z53" s="8">
        <v>8.579192546583847E-2</v>
      </c>
      <c r="AA53" s="8">
        <v>0.82499999999999996</v>
      </c>
      <c r="AB53" s="8">
        <v>0.65</v>
      </c>
      <c r="AC53" s="8">
        <v>1140.0757575757575</v>
      </c>
      <c r="AD53" s="8">
        <v>1526.6923076923076</v>
      </c>
      <c r="AE53" s="9">
        <v>1</v>
      </c>
    </row>
    <row r="54" spans="1:31" ht="12.5" x14ac:dyDescent="0.25">
      <c r="A54" s="6">
        <v>28074</v>
      </c>
      <c r="B54" s="11">
        <v>0.875</v>
      </c>
      <c r="C54" s="11">
        <v>0.75</v>
      </c>
      <c r="D54" s="7">
        <v>0.875</v>
      </c>
      <c r="E54" s="7">
        <v>0.5</v>
      </c>
      <c r="F54" s="6">
        <v>180</v>
      </c>
      <c r="G54" s="8">
        <v>394.3</v>
      </c>
      <c r="H54" s="8">
        <v>308.79545454545456</v>
      </c>
      <c r="I54" s="8">
        <v>85.50454545454545</v>
      </c>
      <c r="J54" s="8">
        <v>0.66666666666666663</v>
      </c>
      <c r="K54" s="8">
        <v>0.97777777777777775</v>
      </c>
      <c r="L54" s="8">
        <v>0.31111111111111112</v>
      </c>
      <c r="M54" s="6">
        <v>42</v>
      </c>
      <c r="N54" s="6">
        <v>32</v>
      </c>
      <c r="O54" s="6">
        <v>10</v>
      </c>
      <c r="P54" s="6">
        <v>38</v>
      </c>
      <c r="Q54" s="9">
        <v>99</v>
      </c>
      <c r="R54" s="8">
        <v>1037</v>
      </c>
      <c r="S54" s="8">
        <v>554.52380952380952</v>
      </c>
      <c r="T54" s="8">
        <v>482.47619047619048</v>
      </c>
      <c r="U54" s="8">
        <v>0.93333333333333335</v>
      </c>
      <c r="V54" s="8">
        <v>0.93333333333333335</v>
      </c>
      <c r="W54" s="8">
        <v>0</v>
      </c>
      <c r="X54" s="8">
        <v>0.9</v>
      </c>
      <c r="Y54" s="8">
        <v>0.85</v>
      </c>
      <c r="Z54" s="8">
        <v>1.7045454545454586E-2</v>
      </c>
      <c r="AA54" s="8">
        <v>0.78749999999999998</v>
      </c>
      <c r="AB54" s="8">
        <v>0.65</v>
      </c>
      <c r="AC54" s="8">
        <v>592.82539682539687</v>
      </c>
      <c r="AD54" s="8">
        <v>698.53846153846155</v>
      </c>
      <c r="AE54" s="9">
        <v>0.97777777777777775</v>
      </c>
    </row>
    <row r="55" spans="1:31" ht="12.5" x14ac:dyDescent="0.25">
      <c r="A55" s="6">
        <v>28075</v>
      </c>
      <c r="B55" s="11">
        <v>0.3125</v>
      </c>
      <c r="C55" s="11">
        <v>0.9375</v>
      </c>
      <c r="D55" s="7">
        <v>0.25</v>
      </c>
      <c r="E55" s="7">
        <v>1</v>
      </c>
      <c r="F55" s="6">
        <v>120</v>
      </c>
      <c r="G55" s="8">
        <v>454.58333333333331</v>
      </c>
      <c r="H55" s="8">
        <v>392.11111111111109</v>
      </c>
      <c r="I55" s="8">
        <v>62.472222222222229</v>
      </c>
      <c r="J55" s="8">
        <v>0.8</v>
      </c>
      <c r="K55" s="8">
        <v>1</v>
      </c>
      <c r="L55" s="8">
        <v>0.19999999999999996</v>
      </c>
      <c r="M55" s="6">
        <v>55</v>
      </c>
      <c r="N55" s="6">
        <v>46</v>
      </c>
      <c r="O55" s="6">
        <v>7</v>
      </c>
      <c r="P55" s="6">
        <v>33</v>
      </c>
      <c r="Q55" s="9">
        <v>80</v>
      </c>
      <c r="R55" s="8">
        <v>1191.8</v>
      </c>
      <c r="S55" s="8">
        <v>725.19047619047615</v>
      </c>
      <c r="T55" s="8">
        <v>466.60952380952381</v>
      </c>
      <c r="U55" s="8">
        <v>0.93333333333333335</v>
      </c>
      <c r="V55" s="8">
        <v>1</v>
      </c>
      <c r="W55" s="8">
        <v>-6.6666666666666652E-2</v>
      </c>
      <c r="X55" s="8">
        <v>0.94444444444444442</v>
      </c>
      <c r="Y55" s="8">
        <v>0.94736842105263153</v>
      </c>
      <c r="Z55" s="8">
        <v>-9.1739766081871288E-2</v>
      </c>
      <c r="AA55" s="8">
        <v>0.8125</v>
      </c>
      <c r="AB55" s="8">
        <v>0.85</v>
      </c>
      <c r="AC55" s="8">
        <v>1010.3538461538461</v>
      </c>
      <c r="AD55" s="8">
        <v>1100.2352941176471</v>
      </c>
      <c r="AE55" s="9">
        <v>1</v>
      </c>
    </row>
    <row r="56" spans="1:31" ht="12.5" x14ac:dyDescent="0.25">
      <c r="A56" s="6">
        <v>28076</v>
      </c>
      <c r="B56" s="11">
        <v>1</v>
      </c>
      <c r="C56" s="11">
        <v>0.75</v>
      </c>
      <c r="D56" s="7">
        <v>1</v>
      </c>
      <c r="E56" s="7">
        <v>0.625</v>
      </c>
      <c r="F56" s="6">
        <v>60</v>
      </c>
      <c r="G56" s="8">
        <v>476.23076923076923</v>
      </c>
      <c r="H56" s="8">
        <v>405.97619047619048</v>
      </c>
      <c r="I56" s="8">
        <v>70.254578754578745</v>
      </c>
      <c r="J56" s="8">
        <v>0.8666666666666667</v>
      </c>
      <c r="K56" s="8">
        <v>0.93333333333333335</v>
      </c>
      <c r="L56" s="8">
        <v>6.6666666666666652E-2</v>
      </c>
      <c r="M56" s="6">
        <v>23</v>
      </c>
      <c r="N56" s="6">
        <v>50</v>
      </c>
      <c r="O56" s="6">
        <v>7</v>
      </c>
      <c r="P56" s="6">
        <v>33</v>
      </c>
      <c r="Q56" s="9">
        <v>80</v>
      </c>
      <c r="R56" s="8">
        <v>940.16666666666663</v>
      </c>
      <c r="S56" s="8">
        <v>804.42857142857144</v>
      </c>
      <c r="T56" s="8">
        <v>135.73809523809518</v>
      </c>
      <c r="U56" s="8">
        <v>0.93333333333333335</v>
      </c>
      <c r="V56" s="8">
        <v>0.8</v>
      </c>
      <c r="W56" s="8">
        <v>0.1333333333333333</v>
      </c>
      <c r="X56" s="8">
        <v>0.89473684210526316</v>
      </c>
      <c r="Y56" s="8">
        <v>0.77272727272727271</v>
      </c>
      <c r="Z56" s="8">
        <v>4.4528812148949548E-2</v>
      </c>
      <c r="AA56" s="8">
        <v>0.6875</v>
      </c>
      <c r="AB56" s="8">
        <v>0.2</v>
      </c>
      <c r="AC56" s="8">
        <v>1025.0363636363636</v>
      </c>
      <c r="AD56" s="8">
        <v>1437</v>
      </c>
      <c r="AE56" s="9">
        <v>0.93333333333333335</v>
      </c>
    </row>
    <row r="57" spans="1:31" ht="12.5" x14ac:dyDescent="0.25">
      <c r="A57" s="6">
        <v>28077</v>
      </c>
      <c r="B57" s="11">
        <v>0.75</v>
      </c>
      <c r="C57" s="11">
        <v>0.6875</v>
      </c>
      <c r="D57" s="7">
        <v>0.625</v>
      </c>
      <c r="E57" s="7">
        <v>1</v>
      </c>
      <c r="F57" s="6">
        <v>360</v>
      </c>
      <c r="G57" s="8">
        <v>499.92307692307691</v>
      </c>
      <c r="H57" s="8">
        <v>397.35555555555555</v>
      </c>
      <c r="I57" s="8">
        <v>102.56752136752135</v>
      </c>
      <c r="J57" s="8">
        <v>0.8666666666666667</v>
      </c>
      <c r="K57" s="8">
        <v>1</v>
      </c>
      <c r="L57" s="8">
        <v>0.1333333333333333</v>
      </c>
      <c r="M57" s="6">
        <v>24</v>
      </c>
      <c r="N57" s="6">
        <v>3</v>
      </c>
      <c r="O57" s="6">
        <v>7</v>
      </c>
      <c r="P57" s="6">
        <v>30</v>
      </c>
      <c r="Q57" s="9">
        <v>62</v>
      </c>
      <c r="R57" s="8">
        <v>1163.2</v>
      </c>
      <c r="S57" s="8">
        <v>899.75</v>
      </c>
      <c r="T57" s="8">
        <v>263.45000000000005</v>
      </c>
      <c r="U57" s="8">
        <v>0.97777777777777775</v>
      </c>
      <c r="V57" s="8">
        <v>0.66666666666666663</v>
      </c>
      <c r="W57" s="8">
        <v>0.31111111111111112</v>
      </c>
      <c r="X57" s="8">
        <v>0.6875</v>
      </c>
      <c r="Y57" s="8">
        <v>0.55000000000000004</v>
      </c>
      <c r="Z57" s="8">
        <v>0.29791666666666672</v>
      </c>
      <c r="AA57" s="8">
        <v>0.66249999999999998</v>
      </c>
      <c r="AB57" s="8">
        <v>0.4</v>
      </c>
      <c r="AC57" s="8">
        <v>842.39622641509436</v>
      </c>
      <c r="AD57" s="8">
        <v>864.25</v>
      </c>
      <c r="AE57" s="9">
        <v>1</v>
      </c>
    </row>
    <row r="58" spans="1:31" ht="12.5" x14ac:dyDescent="0.25">
      <c r="A58" s="6">
        <v>28078</v>
      </c>
      <c r="B58" s="11">
        <v>0.875</v>
      </c>
      <c r="C58" s="11">
        <v>0.75</v>
      </c>
      <c r="D58" s="7">
        <v>0.75</v>
      </c>
      <c r="E58" s="7">
        <v>0.625</v>
      </c>
      <c r="F58" s="6">
        <v>180</v>
      </c>
      <c r="G58" s="8">
        <v>427.07692307692309</v>
      </c>
      <c r="H58" s="8">
        <v>375.59090909090907</v>
      </c>
      <c r="I58" s="8">
        <v>51.486013986014029</v>
      </c>
      <c r="J58" s="8">
        <v>0.8666666666666667</v>
      </c>
      <c r="K58" s="8">
        <v>0.97777777777777775</v>
      </c>
      <c r="L58" s="8">
        <v>0.11111111111111105</v>
      </c>
      <c r="M58" s="6">
        <v>27</v>
      </c>
      <c r="N58" s="6">
        <v>26</v>
      </c>
      <c r="O58" s="6">
        <v>12</v>
      </c>
      <c r="P58" s="6">
        <v>29</v>
      </c>
      <c r="Q58" s="9">
        <v>57</v>
      </c>
      <c r="R58" s="8">
        <v>1070.6923076923076</v>
      </c>
      <c r="S58" s="8">
        <v>580.82926829268297</v>
      </c>
      <c r="T58" s="8">
        <v>489.86303939962465</v>
      </c>
      <c r="U58" s="8">
        <v>0.91111111111111109</v>
      </c>
      <c r="V58" s="8">
        <v>0.8666666666666667</v>
      </c>
      <c r="W58" s="8">
        <v>4.4444444444444398E-2</v>
      </c>
      <c r="X58" s="8">
        <v>0.95652173913043481</v>
      </c>
      <c r="Y58" s="8">
        <v>0.75</v>
      </c>
      <c r="Z58" s="8">
        <v>7.1739130434782639E-2</v>
      </c>
      <c r="AA58" s="8">
        <v>0.875</v>
      </c>
      <c r="AB58" s="8">
        <v>0.95</v>
      </c>
      <c r="AC58" s="8">
        <v>660.95714285714291</v>
      </c>
      <c r="AD58" s="8">
        <v>832</v>
      </c>
      <c r="AE58" s="9">
        <v>0.97777777777777775</v>
      </c>
    </row>
    <row r="59" spans="1:31" ht="12.5" x14ac:dyDescent="0.25">
      <c r="A59" s="6">
        <v>28079</v>
      </c>
      <c r="B59" s="11">
        <v>0.9375</v>
      </c>
      <c r="C59" s="11">
        <v>0.875</v>
      </c>
      <c r="D59" s="7">
        <v>0.875</v>
      </c>
      <c r="E59" s="7">
        <v>0.75</v>
      </c>
      <c r="F59" s="6">
        <v>60</v>
      </c>
      <c r="G59" s="8">
        <v>476.8</v>
      </c>
      <c r="H59" s="8">
        <v>420.18604651162792</v>
      </c>
      <c r="I59" s="8">
        <v>56.61395348837209</v>
      </c>
      <c r="J59" s="8">
        <v>1</v>
      </c>
      <c r="K59" s="8">
        <v>0.9555555555555556</v>
      </c>
      <c r="L59" s="8">
        <v>-4.4444444444444398E-2</v>
      </c>
      <c r="M59" s="6">
        <v>37</v>
      </c>
      <c r="N59" s="6">
        <v>45</v>
      </c>
      <c r="O59" s="6">
        <v>15</v>
      </c>
      <c r="P59" s="6">
        <v>38</v>
      </c>
      <c r="Q59" s="9">
        <v>99</v>
      </c>
      <c r="R59" s="8">
        <v>1001.5454545454545</v>
      </c>
      <c r="S59" s="8">
        <v>649.13333333333333</v>
      </c>
      <c r="T59" s="8">
        <v>352.41212121212118</v>
      </c>
      <c r="U59" s="8">
        <v>1</v>
      </c>
      <c r="V59" s="8">
        <v>0.73333333333333328</v>
      </c>
      <c r="W59" s="8">
        <v>0.26666666666666672</v>
      </c>
      <c r="X59" s="8">
        <v>0.77272727272727271</v>
      </c>
      <c r="Y59" s="8">
        <v>0.77272727272727271</v>
      </c>
      <c r="Z59" s="8">
        <v>4.6566205533596916E-2</v>
      </c>
      <c r="AA59" s="8">
        <v>0.88749999999999996</v>
      </c>
      <c r="AB59" s="8">
        <v>0.8</v>
      </c>
      <c r="AC59" s="8">
        <v>621.42253521126759</v>
      </c>
      <c r="AD59" s="8">
        <v>709.8125</v>
      </c>
      <c r="AE59" s="9">
        <v>0.9555555555555556</v>
      </c>
    </row>
    <row r="62" spans="1:31" x14ac:dyDescent="0.2">
      <c r="B62" s="12">
        <f>CORREL(B2:B59,D2:D59)</f>
        <v>-0.43118185578020346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U1" zoomScale="125" zoomScaleNormal="125" zoomScalePageLayoutView="125" workbookViewId="0">
      <selection sqref="A1:AC59"/>
    </sheetView>
  </sheetViews>
  <sheetFormatPr defaultColWidth="11.5546875" defaultRowHeight="10" x14ac:dyDescent="0.2"/>
  <cols>
    <col min="1" max="1" width="12.5546875" customWidth="1"/>
    <col min="2" max="3" width="12.5546875" style="12" customWidth="1"/>
    <col min="4" max="4" width="18.5546875" customWidth="1"/>
    <col min="5" max="5" width="23.5546875" customWidth="1"/>
    <col min="6" max="6" width="21.5546875" customWidth="1"/>
    <col min="7" max="7" width="28.5546875" customWidth="1"/>
    <col min="8" max="8" width="24.5546875" customWidth="1"/>
    <col min="9" max="9" width="22.5546875" customWidth="1"/>
    <col min="10" max="10" width="29.5546875" customWidth="1"/>
    <col min="11" max="12" width="12.5546875" customWidth="1"/>
    <col min="13" max="14" width="15.5546875" customWidth="1"/>
    <col min="15" max="17" width="13.5546875" customWidth="1"/>
    <col min="18" max="18" width="19.5546875" customWidth="1"/>
    <col min="19" max="20" width="14.5546875" customWidth="1"/>
    <col min="21" max="21" width="20.5546875" customWidth="1"/>
    <col min="22" max="23" width="13.5546875" customWidth="1"/>
    <col min="24" max="24" width="21.5546875" customWidth="1"/>
    <col min="25" max="25" width="18.5546875" customWidth="1"/>
    <col min="26" max="26" width="23.5546875" customWidth="1"/>
    <col min="27" max="27" width="17.5546875" customWidth="1"/>
    <col min="28" max="28" width="22.5546875" customWidth="1"/>
    <col min="29" max="29" width="9.5546875" customWidth="1"/>
  </cols>
  <sheetData>
    <row r="1" spans="1:29" ht="12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ht="12.5" x14ac:dyDescent="0.25">
      <c r="A2" s="6">
        <v>28020</v>
      </c>
      <c r="B2" s="11">
        <v>0.75</v>
      </c>
      <c r="C2" s="11">
        <v>0.875</v>
      </c>
      <c r="D2" s="6">
        <v>180</v>
      </c>
      <c r="E2" s="8">
        <v>580.28571428571433</v>
      </c>
      <c r="F2" s="8">
        <v>484.81395348837208</v>
      </c>
      <c r="G2" s="8">
        <v>95.471760797342256</v>
      </c>
      <c r="H2" s="8">
        <v>0.93333333333333335</v>
      </c>
      <c r="I2" s="8">
        <v>0.9555555555555556</v>
      </c>
      <c r="J2" s="8">
        <v>2.2222222222222254E-2</v>
      </c>
      <c r="K2" s="6">
        <v>25</v>
      </c>
      <c r="L2" s="6">
        <v>28</v>
      </c>
      <c r="M2" s="6">
        <v>6</v>
      </c>
      <c r="N2" s="6">
        <v>35</v>
      </c>
      <c r="O2" s="9">
        <v>90</v>
      </c>
      <c r="P2" s="8">
        <v>1626.4166666666667</v>
      </c>
      <c r="Q2" s="8">
        <v>979.35555555555561</v>
      </c>
      <c r="R2" s="8">
        <v>647.06111111111113</v>
      </c>
      <c r="S2" s="8">
        <v>1</v>
      </c>
      <c r="T2" s="8">
        <v>0.8</v>
      </c>
      <c r="U2" s="8">
        <v>0.19999999999999996</v>
      </c>
      <c r="V2" s="8">
        <v>0.84210526315789469</v>
      </c>
      <c r="W2" s="8">
        <v>0.94736842105263153</v>
      </c>
      <c r="X2" s="8">
        <v>8.4429824561403688E-2</v>
      </c>
      <c r="Y2" s="8">
        <v>0.58750000000000002</v>
      </c>
      <c r="Z2" s="8">
        <v>0.7</v>
      </c>
      <c r="AA2" s="8">
        <v>1137.0851063829787</v>
      </c>
      <c r="AB2" s="8">
        <v>1148.4285714285713</v>
      </c>
      <c r="AC2" s="9">
        <v>0.9555555555555556</v>
      </c>
    </row>
    <row r="3" spans="1:29" ht="12.5" x14ac:dyDescent="0.25">
      <c r="A3" s="6">
        <v>28021</v>
      </c>
      <c r="B3" s="11">
        <v>0.5</v>
      </c>
      <c r="C3" s="11">
        <v>1</v>
      </c>
      <c r="D3" s="6">
        <v>360</v>
      </c>
      <c r="E3" s="8">
        <v>454.58333333333331</v>
      </c>
      <c r="F3" s="8">
        <v>392.11111111111109</v>
      </c>
      <c r="G3" s="8">
        <v>62.472222222222229</v>
      </c>
      <c r="H3" s="8">
        <v>0.8</v>
      </c>
      <c r="I3" s="8">
        <v>1</v>
      </c>
      <c r="J3" s="8">
        <v>0.19999999999999996</v>
      </c>
      <c r="K3" s="6">
        <v>55</v>
      </c>
      <c r="L3" s="6">
        <v>51</v>
      </c>
      <c r="M3" s="6">
        <v>13</v>
      </c>
      <c r="N3" s="6">
        <v>33</v>
      </c>
      <c r="O3" s="9">
        <v>80</v>
      </c>
      <c r="P3" s="8">
        <v>1229.4000000000001</v>
      </c>
      <c r="Q3" s="8">
        <v>891.4545454545455</v>
      </c>
      <c r="R3" s="8">
        <v>337.9454545454546</v>
      </c>
      <c r="S3" s="8">
        <v>0.97777777777777775</v>
      </c>
      <c r="T3" s="8">
        <v>1</v>
      </c>
      <c r="U3" s="8">
        <v>-2.2222222222222254E-2</v>
      </c>
      <c r="V3" s="8">
        <v>0.7142857142857143</v>
      </c>
      <c r="W3" s="8">
        <v>0.91304347826086951</v>
      </c>
      <c r="X3" s="8">
        <v>0.16133540372670807</v>
      </c>
      <c r="Y3" s="8">
        <v>0.9</v>
      </c>
      <c r="Z3" s="8">
        <v>0.75</v>
      </c>
      <c r="AA3" s="8">
        <v>758.84722222222217</v>
      </c>
      <c r="AB3" s="8">
        <v>989.5333333333333</v>
      </c>
      <c r="AC3" s="9">
        <v>1</v>
      </c>
    </row>
    <row r="4" spans="1:29" ht="12.5" x14ac:dyDescent="0.25">
      <c r="A4" s="6">
        <v>28022</v>
      </c>
      <c r="B4" s="11">
        <v>0.5625</v>
      </c>
      <c r="C4" s="11">
        <v>0.75</v>
      </c>
      <c r="D4" s="6">
        <v>120</v>
      </c>
      <c r="E4" s="8">
        <v>429.76923076923077</v>
      </c>
      <c r="F4" s="8">
        <v>408.31818181818181</v>
      </c>
      <c r="G4" s="8">
        <v>21.451048951048961</v>
      </c>
      <c r="H4" s="8">
        <v>0.8666666666666667</v>
      </c>
      <c r="I4" s="8">
        <v>0.97777777777777775</v>
      </c>
      <c r="J4" s="8">
        <v>0.11111111111111105</v>
      </c>
      <c r="K4" s="6">
        <v>48</v>
      </c>
      <c r="L4" s="6">
        <v>50</v>
      </c>
      <c r="M4" s="6">
        <v>12</v>
      </c>
      <c r="N4" s="6">
        <v>34</v>
      </c>
      <c r="O4" s="9">
        <v>83</v>
      </c>
      <c r="P4" s="8">
        <v>1048.0714285714287</v>
      </c>
      <c r="Q4" s="8">
        <v>766.7045454545455</v>
      </c>
      <c r="R4" s="8">
        <v>281.36688311688317</v>
      </c>
      <c r="S4" s="8">
        <v>0.97777777777777775</v>
      </c>
      <c r="T4" s="8">
        <v>0.93333333333333335</v>
      </c>
      <c r="U4" s="8">
        <v>4.4444444444444398E-2</v>
      </c>
      <c r="V4" s="8">
        <v>0.75</v>
      </c>
      <c r="W4" s="8">
        <v>0.81818181818181823</v>
      </c>
      <c r="X4" s="8">
        <v>0.10281385281385269</v>
      </c>
      <c r="Y4" s="8">
        <v>0.82499999999999996</v>
      </c>
      <c r="Z4" s="8">
        <v>0.75</v>
      </c>
      <c r="AA4" s="8">
        <v>1244.1500000000001</v>
      </c>
      <c r="AB4" s="8">
        <v>1278.0666666666666</v>
      </c>
      <c r="AC4" s="9">
        <v>0.97777777777777775</v>
      </c>
    </row>
    <row r="5" spans="1:29" ht="12.5" x14ac:dyDescent="0.25">
      <c r="A5" s="6">
        <v>28023</v>
      </c>
      <c r="B5" s="11">
        <v>0</v>
      </c>
      <c r="C5" s="11">
        <v>1</v>
      </c>
      <c r="D5" s="6">
        <v>60</v>
      </c>
      <c r="E5" s="8">
        <v>486.21428571428572</v>
      </c>
      <c r="F5" s="8">
        <v>475.88636363636363</v>
      </c>
      <c r="G5" s="8">
        <v>10.327922077922096</v>
      </c>
      <c r="H5" s="8">
        <v>0.93333333333333335</v>
      </c>
      <c r="I5" s="8">
        <v>0.97777777777777775</v>
      </c>
      <c r="J5" s="8">
        <v>4.4444444444444398E-2</v>
      </c>
      <c r="K5" s="6">
        <v>46</v>
      </c>
      <c r="L5" s="6">
        <v>3</v>
      </c>
      <c r="M5" s="6">
        <v>12</v>
      </c>
      <c r="N5" s="6">
        <v>35</v>
      </c>
      <c r="O5" s="9">
        <v>90</v>
      </c>
      <c r="P5" s="8">
        <v>1147.9333333333334</v>
      </c>
      <c r="Q5" s="8">
        <v>723.76923076923072</v>
      </c>
      <c r="R5" s="8">
        <v>424.16410256410268</v>
      </c>
      <c r="S5" s="8">
        <v>0.8666666666666667</v>
      </c>
      <c r="T5" s="8">
        <v>1</v>
      </c>
      <c r="U5" s="8">
        <v>-0.1333333333333333</v>
      </c>
      <c r="V5" s="8">
        <v>0.77272727272727271</v>
      </c>
      <c r="W5" s="8">
        <v>0.78260869565217395</v>
      </c>
      <c r="X5" s="8">
        <v>0.13899868247694336</v>
      </c>
      <c r="Y5" s="8">
        <v>0.75</v>
      </c>
      <c r="Z5" s="8">
        <v>0.7</v>
      </c>
      <c r="AA5" s="8">
        <v>840.55</v>
      </c>
      <c r="AB5" s="8">
        <v>1024.6428571428571</v>
      </c>
      <c r="AC5" s="9">
        <v>0.97777777777777775</v>
      </c>
    </row>
    <row r="6" spans="1:29" ht="12.5" x14ac:dyDescent="0.25">
      <c r="A6" s="6">
        <v>28024</v>
      </c>
      <c r="B6" s="11">
        <v>0.5</v>
      </c>
      <c r="C6" s="11">
        <v>0.4375</v>
      </c>
      <c r="D6" s="6">
        <v>360</v>
      </c>
      <c r="E6" s="8">
        <v>667.78571428571433</v>
      </c>
      <c r="F6" s="8">
        <v>484.54545454545456</v>
      </c>
      <c r="G6" s="8">
        <v>183.24025974025977</v>
      </c>
      <c r="H6" s="8">
        <v>0.93333333333333335</v>
      </c>
      <c r="I6" s="8">
        <v>0.97777777777777775</v>
      </c>
      <c r="J6" s="8">
        <v>4.4444444444444398E-2</v>
      </c>
      <c r="K6" s="6">
        <v>50</v>
      </c>
      <c r="L6" s="6">
        <v>10</v>
      </c>
      <c r="M6" s="6">
        <v>9</v>
      </c>
      <c r="N6" s="6">
        <v>30</v>
      </c>
      <c r="O6" s="9">
        <v>62</v>
      </c>
      <c r="P6" s="8">
        <v>1258.9333333333334</v>
      </c>
      <c r="Q6" s="8">
        <v>804.46511627906978</v>
      </c>
      <c r="R6" s="8">
        <v>454.46821705426362</v>
      </c>
      <c r="S6" s="8">
        <v>0.9555555555555556</v>
      </c>
      <c r="T6" s="8">
        <v>1</v>
      </c>
      <c r="U6" s="8">
        <v>-4.4444444444444398E-2</v>
      </c>
      <c r="V6" s="8">
        <v>0.80952380952380953</v>
      </c>
      <c r="W6" s="8">
        <v>0.69565217391304346</v>
      </c>
      <c r="X6" s="8">
        <v>0.18219461697722561</v>
      </c>
      <c r="Y6" s="8">
        <v>0.77500000000000002</v>
      </c>
      <c r="Z6" s="8">
        <v>0.8</v>
      </c>
      <c r="AA6" s="8">
        <v>1072.241935483871</v>
      </c>
      <c r="AB6" s="8">
        <v>1235.625</v>
      </c>
      <c r="AC6" s="9">
        <v>0.97777777777777775</v>
      </c>
    </row>
    <row r="7" spans="1:29" ht="12.5" x14ac:dyDescent="0.25">
      <c r="A7" s="6">
        <v>28025</v>
      </c>
      <c r="B7" s="11">
        <v>0.9375</v>
      </c>
      <c r="C7" s="11">
        <v>0.625</v>
      </c>
      <c r="D7" s="6">
        <v>60</v>
      </c>
      <c r="E7" s="8">
        <v>460.7</v>
      </c>
      <c r="F7" s="8">
        <v>358.56818181818181</v>
      </c>
      <c r="G7" s="8">
        <v>102.13181818181818</v>
      </c>
      <c r="H7" s="8">
        <v>0.66666666666666663</v>
      </c>
      <c r="I7" s="8">
        <v>0.97777777777777775</v>
      </c>
      <c r="J7" s="8">
        <v>0.31111111111111112</v>
      </c>
      <c r="K7" s="6">
        <v>4</v>
      </c>
      <c r="L7" s="6">
        <v>45</v>
      </c>
      <c r="M7" s="6">
        <v>11</v>
      </c>
      <c r="N7" s="6">
        <v>33</v>
      </c>
      <c r="O7" s="9">
        <v>80</v>
      </c>
      <c r="P7" s="8">
        <v>940.84615384615381</v>
      </c>
      <c r="Q7" s="8">
        <v>578.72500000000002</v>
      </c>
      <c r="R7" s="8">
        <v>362.12115384615379</v>
      </c>
      <c r="S7" s="8">
        <v>0.88888888888888884</v>
      </c>
      <c r="T7" s="8">
        <v>0.8666666666666667</v>
      </c>
      <c r="U7" s="8">
        <v>2.2222222222222143E-2</v>
      </c>
      <c r="V7" s="8">
        <v>0.91666666666666663</v>
      </c>
      <c r="W7" s="8">
        <v>0.72222222222222221</v>
      </c>
      <c r="X7" s="8">
        <v>0.15423976608187129</v>
      </c>
      <c r="Y7" s="8">
        <v>0.72499999999999998</v>
      </c>
      <c r="Z7" s="8">
        <v>0.55000000000000004</v>
      </c>
      <c r="AA7" s="8">
        <v>1151.344827586207</v>
      </c>
      <c r="AB7" s="8">
        <v>1025.3636363636363</v>
      </c>
      <c r="AC7" s="9">
        <v>0.97777777777777775</v>
      </c>
    </row>
    <row r="8" spans="1:29" ht="12.5" x14ac:dyDescent="0.25">
      <c r="A8" s="6">
        <v>28026</v>
      </c>
      <c r="B8" s="11">
        <v>0.875</v>
      </c>
      <c r="C8" s="11">
        <v>0.6875</v>
      </c>
      <c r="D8" s="6">
        <v>60</v>
      </c>
      <c r="E8" s="8">
        <v>453.26666666666665</v>
      </c>
      <c r="F8" s="8">
        <v>404.72093023255815</v>
      </c>
      <c r="G8" s="8">
        <v>48.545736434108505</v>
      </c>
      <c r="H8" s="8">
        <v>1</v>
      </c>
      <c r="I8" s="8">
        <v>0.9555555555555556</v>
      </c>
      <c r="J8" s="8">
        <v>-4.4444444444444398E-2</v>
      </c>
      <c r="K8" s="6">
        <v>36</v>
      </c>
      <c r="L8" s="6">
        <v>35</v>
      </c>
      <c r="M8" s="6">
        <v>15</v>
      </c>
      <c r="N8" s="6">
        <v>37</v>
      </c>
      <c r="O8" s="9">
        <v>99</v>
      </c>
      <c r="P8" s="8">
        <v>1137.9230769230769</v>
      </c>
      <c r="Q8" s="8">
        <v>741.40476190476193</v>
      </c>
      <c r="R8" s="8">
        <v>396.51831501831498</v>
      </c>
      <c r="S8" s="8">
        <v>0.93333333333333335</v>
      </c>
      <c r="T8" s="8">
        <v>0.8666666666666667</v>
      </c>
      <c r="U8" s="8">
        <v>6.6666666666666652E-2</v>
      </c>
      <c r="V8" s="8">
        <v>1</v>
      </c>
      <c r="W8" s="8">
        <v>0.95833333333333337</v>
      </c>
      <c r="X8" s="8">
        <v>-2.4621212121212155E-2</v>
      </c>
      <c r="Y8" s="8">
        <v>0.9</v>
      </c>
      <c r="Z8" s="8">
        <v>0.95</v>
      </c>
      <c r="AA8" s="8">
        <v>666.31944444444446</v>
      </c>
      <c r="AB8" s="8">
        <v>817.0526315789474</v>
      </c>
      <c r="AC8" s="9">
        <v>0.9555555555555556</v>
      </c>
    </row>
    <row r="9" spans="1:29" ht="12.5" x14ac:dyDescent="0.25">
      <c r="A9" s="6">
        <v>28028</v>
      </c>
      <c r="B9" s="11">
        <v>0.4375</v>
      </c>
      <c r="C9" s="11">
        <v>0.8125</v>
      </c>
      <c r="D9" s="6">
        <v>120</v>
      </c>
      <c r="E9" s="8">
        <v>486.07692307692309</v>
      </c>
      <c r="F9" s="8">
        <v>420.06976744186045</v>
      </c>
      <c r="G9" s="8">
        <v>66.007155635062645</v>
      </c>
      <c r="H9" s="8">
        <v>0.8666666666666667</v>
      </c>
      <c r="I9" s="8">
        <v>0.9555555555555556</v>
      </c>
      <c r="J9" s="8">
        <v>8.8888888888888906E-2</v>
      </c>
      <c r="K9" s="6">
        <v>41</v>
      </c>
      <c r="L9" s="6">
        <v>31</v>
      </c>
      <c r="M9" s="6">
        <v>17</v>
      </c>
      <c r="N9" s="6">
        <v>38</v>
      </c>
      <c r="O9" s="9">
        <v>99</v>
      </c>
      <c r="P9" s="8">
        <v>1213.3636363636363</v>
      </c>
      <c r="Q9" s="8">
        <v>854.19047619047615</v>
      </c>
      <c r="R9" s="8">
        <v>359.17316017316011</v>
      </c>
      <c r="S9" s="8">
        <v>0.93333333333333335</v>
      </c>
      <c r="T9" s="8">
        <v>0.73333333333333328</v>
      </c>
      <c r="U9" s="8">
        <v>0.20000000000000007</v>
      </c>
      <c r="V9" s="8">
        <v>0.75</v>
      </c>
      <c r="W9" s="8">
        <v>0.86956521739130432</v>
      </c>
      <c r="X9" s="8">
        <v>0.14306826849733034</v>
      </c>
      <c r="Y9" s="8">
        <v>0.83750000000000002</v>
      </c>
      <c r="Z9" s="8">
        <v>0.85</v>
      </c>
      <c r="AA9" s="8">
        <v>1126.044776119403</v>
      </c>
      <c r="AB9" s="8">
        <v>1121.7647058823529</v>
      </c>
      <c r="AC9" s="9">
        <v>0.9555555555555556</v>
      </c>
    </row>
    <row r="10" spans="1:29" ht="12.5" x14ac:dyDescent="0.25">
      <c r="A10" s="6">
        <v>28029</v>
      </c>
      <c r="B10" s="11">
        <v>0.6875</v>
      </c>
      <c r="C10" s="11">
        <v>0.75</v>
      </c>
      <c r="D10" s="6">
        <v>360</v>
      </c>
      <c r="E10" s="8">
        <v>486.92857142857144</v>
      </c>
      <c r="F10" s="8">
        <v>428.90909090909093</v>
      </c>
      <c r="G10" s="8">
        <v>58.01948051948051</v>
      </c>
      <c r="H10" s="8">
        <v>0.93333333333333335</v>
      </c>
      <c r="I10" s="8">
        <v>0.97777777777777775</v>
      </c>
      <c r="J10" s="8">
        <v>4.4444444444444398E-2</v>
      </c>
      <c r="K10" s="6">
        <v>8</v>
      </c>
      <c r="L10" s="6">
        <v>0</v>
      </c>
      <c r="M10" s="6">
        <v>13</v>
      </c>
      <c r="N10" s="6">
        <v>30</v>
      </c>
      <c r="O10" s="9">
        <v>62</v>
      </c>
      <c r="P10" s="8">
        <v>1487.8666666666666</v>
      </c>
      <c r="Q10" s="8">
        <v>1196.9555555555555</v>
      </c>
      <c r="R10" s="8">
        <v>290.91111111111104</v>
      </c>
      <c r="S10" s="8">
        <v>1</v>
      </c>
      <c r="T10" s="8">
        <v>1</v>
      </c>
      <c r="U10" s="8">
        <v>0</v>
      </c>
      <c r="V10" s="8">
        <v>0</v>
      </c>
      <c r="W10" s="8">
        <v>0.15</v>
      </c>
      <c r="X10" s="8">
        <v>0.47387218045112783</v>
      </c>
      <c r="Y10" s="8">
        <v>0.86250000000000004</v>
      </c>
      <c r="Z10" s="8">
        <v>0.7</v>
      </c>
      <c r="AA10" s="8">
        <v>704.24637681159425</v>
      </c>
      <c r="AB10" s="8">
        <v>889.07142857142856</v>
      </c>
      <c r="AC10" s="9">
        <v>0.97777777777777775</v>
      </c>
    </row>
    <row r="11" spans="1:29" ht="12.5" x14ac:dyDescent="0.25">
      <c r="A11" s="6">
        <v>28030</v>
      </c>
      <c r="B11" s="11">
        <v>0.25</v>
      </c>
      <c r="C11" s="11">
        <v>0.875</v>
      </c>
      <c r="D11" s="6">
        <v>60</v>
      </c>
      <c r="E11" s="8">
        <v>508.5</v>
      </c>
      <c r="F11" s="8">
        <v>422.46666666666664</v>
      </c>
      <c r="G11" s="8">
        <v>86.03333333333336</v>
      </c>
      <c r="H11" s="8">
        <v>0.93333333333333335</v>
      </c>
      <c r="I11" s="8">
        <v>1</v>
      </c>
      <c r="J11" s="8">
        <v>6.6666666666666652E-2</v>
      </c>
      <c r="K11" s="6">
        <v>57</v>
      </c>
      <c r="L11" s="6">
        <v>40</v>
      </c>
      <c r="M11" s="6">
        <v>9</v>
      </c>
      <c r="N11" s="6">
        <v>34</v>
      </c>
      <c r="O11" s="9">
        <v>83</v>
      </c>
      <c r="P11" s="8">
        <v>1293.7333333333333</v>
      </c>
      <c r="Q11" s="8">
        <v>890.93023255813955</v>
      </c>
      <c r="R11" s="8">
        <v>402.8031007751938</v>
      </c>
      <c r="S11" s="8">
        <v>0.9555555555555556</v>
      </c>
      <c r="T11" s="8">
        <v>1</v>
      </c>
      <c r="U11" s="8">
        <v>-4.4444444444444398E-2</v>
      </c>
      <c r="V11" s="8">
        <v>0.61904761904761907</v>
      </c>
      <c r="W11" s="8">
        <v>0.5</v>
      </c>
      <c r="X11" s="8">
        <v>0.34047619047619049</v>
      </c>
      <c r="Y11" s="8">
        <v>0.95</v>
      </c>
      <c r="Z11" s="8">
        <v>1</v>
      </c>
      <c r="AA11" s="8">
        <v>1021.6447368421053</v>
      </c>
      <c r="AB11" s="8">
        <v>1269.95</v>
      </c>
      <c r="AC11" s="9">
        <v>1</v>
      </c>
    </row>
    <row r="12" spans="1:29" ht="12.5" x14ac:dyDescent="0.25">
      <c r="A12" s="6">
        <v>28031</v>
      </c>
      <c r="B12" s="11">
        <v>0.875</v>
      </c>
      <c r="C12" s="11">
        <v>0.9375</v>
      </c>
      <c r="D12" s="6">
        <v>240</v>
      </c>
      <c r="E12" s="8">
        <v>490.57142857142856</v>
      </c>
      <c r="F12" s="8">
        <v>476.93333333333334</v>
      </c>
      <c r="G12" s="8">
        <v>13.638095238095218</v>
      </c>
      <c r="H12" s="8">
        <v>0.93333333333333335</v>
      </c>
      <c r="I12" s="8">
        <v>1</v>
      </c>
      <c r="J12" s="8">
        <v>6.6666666666666652E-2</v>
      </c>
      <c r="K12" s="6">
        <v>43</v>
      </c>
      <c r="L12" s="6">
        <v>44</v>
      </c>
      <c r="M12" s="6">
        <v>12</v>
      </c>
      <c r="N12" s="6">
        <v>38</v>
      </c>
      <c r="O12" s="9">
        <v>99</v>
      </c>
      <c r="P12" s="8">
        <v>1415.0769230769231</v>
      </c>
      <c r="Q12" s="8">
        <v>800.13636363636363</v>
      </c>
      <c r="R12" s="8">
        <v>614.94055944055947</v>
      </c>
      <c r="S12" s="8">
        <v>0.97777777777777775</v>
      </c>
      <c r="T12" s="8">
        <v>0.8666666666666667</v>
      </c>
      <c r="U12" s="8">
        <v>0.11111111111111105</v>
      </c>
      <c r="V12" s="8">
        <v>5.8823529411764705E-2</v>
      </c>
      <c r="W12" s="8">
        <v>0.18181818181818182</v>
      </c>
      <c r="X12" s="8">
        <v>0.61777438248026484</v>
      </c>
      <c r="Y12" s="8">
        <v>0.91249999999999998</v>
      </c>
      <c r="Z12" s="8">
        <v>0.9</v>
      </c>
      <c r="AA12" s="8">
        <v>812.84931506849318</v>
      </c>
      <c r="AB12" s="8">
        <v>879.38888888888891</v>
      </c>
      <c r="AC12" s="9">
        <v>1</v>
      </c>
    </row>
    <row r="13" spans="1:29" ht="12.5" x14ac:dyDescent="0.25">
      <c r="A13" s="6">
        <v>28032</v>
      </c>
      <c r="B13" s="11">
        <v>0.6875</v>
      </c>
      <c r="C13" s="11">
        <v>0.6875</v>
      </c>
      <c r="D13" s="6">
        <v>240</v>
      </c>
      <c r="E13" s="8">
        <v>591.85714285714289</v>
      </c>
      <c r="F13" s="8">
        <v>483.26666666666665</v>
      </c>
      <c r="G13" s="8">
        <v>108.59047619047624</v>
      </c>
      <c r="H13" s="8">
        <v>0.93333333333333335</v>
      </c>
      <c r="I13" s="8">
        <v>1</v>
      </c>
      <c r="J13" s="8">
        <v>6.6666666666666652E-2</v>
      </c>
      <c r="K13" s="6">
        <v>65</v>
      </c>
      <c r="L13" s="6">
        <v>34</v>
      </c>
      <c r="M13" s="6">
        <v>9</v>
      </c>
      <c r="N13" s="6">
        <v>30</v>
      </c>
      <c r="O13" s="9">
        <v>62</v>
      </c>
      <c r="P13" s="8">
        <v>1418.8571428571429</v>
      </c>
      <c r="Q13" s="8">
        <v>812.25581395348843</v>
      </c>
      <c r="R13" s="8">
        <v>606.60132890365446</v>
      </c>
      <c r="S13" s="8">
        <v>0.9555555555555556</v>
      </c>
      <c r="T13" s="8">
        <v>0.93333333333333335</v>
      </c>
      <c r="U13" s="8">
        <v>2.2222222222222254E-2</v>
      </c>
      <c r="V13" s="8">
        <v>1</v>
      </c>
      <c r="W13" s="8">
        <v>1</v>
      </c>
      <c r="X13" s="8">
        <v>-5.2631578947368363E-2</v>
      </c>
      <c r="Y13" s="8">
        <v>0.9375</v>
      </c>
      <c r="Z13" s="8">
        <v>1</v>
      </c>
      <c r="AA13" s="8">
        <v>1100</v>
      </c>
      <c r="AB13" s="8">
        <v>980.15</v>
      </c>
      <c r="AC13" s="9">
        <v>1</v>
      </c>
    </row>
    <row r="14" spans="1:29" ht="12.5" x14ac:dyDescent="0.25">
      <c r="A14" s="6">
        <v>28033</v>
      </c>
      <c r="B14" s="11">
        <v>0.6875</v>
      </c>
      <c r="C14" s="11">
        <v>0.625</v>
      </c>
      <c r="D14" s="6">
        <v>180</v>
      </c>
      <c r="E14" s="8">
        <v>426.81818181818181</v>
      </c>
      <c r="F14" s="8">
        <v>363.02272727272725</v>
      </c>
      <c r="G14" s="8">
        <v>63.795454545454561</v>
      </c>
      <c r="H14" s="8">
        <v>0.73333333333333328</v>
      </c>
      <c r="I14" s="8">
        <v>0.97777777777777775</v>
      </c>
      <c r="J14" s="8">
        <v>0.24444444444444446</v>
      </c>
      <c r="K14" s="6">
        <v>62</v>
      </c>
      <c r="L14" s="6">
        <v>20</v>
      </c>
      <c r="M14" s="6">
        <v>11</v>
      </c>
      <c r="N14" s="6">
        <v>38</v>
      </c>
      <c r="O14" s="9">
        <v>99</v>
      </c>
      <c r="P14" s="8">
        <v>1039.2857142857142</v>
      </c>
      <c r="Q14" s="8">
        <v>610.30952380952385</v>
      </c>
      <c r="R14" s="8">
        <v>428.97619047619037</v>
      </c>
      <c r="S14" s="8">
        <v>0.93333333333333335</v>
      </c>
      <c r="T14" s="8">
        <v>0.93333333333333335</v>
      </c>
      <c r="U14" s="8">
        <v>0</v>
      </c>
      <c r="V14" s="8">
        <v>0.73684210526315785</v>
      </c>
      <c r="W14" s="8">
        <v>0.66666666666666663</v>
      </c>
      <c r="X14" s="8">
        <v>0.23302822273073986</v>
      </c>
      <c r="Y14" s="8">
        <v>0.875</v>
      </c>
      <c r="Z14" s="8">
        <v>0.75</v>
      </c>
      <c r="AA14" s="8">
        <v>1198.5999999999999</v>
      </c>
      <c r="AB14" s="8">
        <v>1447.8666666666666</v>
      </c>
      <c r="AC14" s="9">
        <v>0.97777777777777775</v>
      </c>
    </row>
    <row r="15" spans="1:29" s="18" customFormat="1" ht="12.5" x14ac:dyDescent="0.25">
      <c r="A15" s="13">
        <v>28034</v>
      </c>
      <c r="B15" s="14">
        <v>-0.375</v>
      </c>
      <c r="C15" s="14">
        <v>0</v>
      </c>
      <c r="D15" s="13">
        <v>320</v>
      </c>
      <c r="E15" s="16">
        <v>534.4666666666667</v>
      </c>
      <c r="F15" s="16">
        <v>506.69767441860466</v>
      </c>
      <c r="G15" s="16">
        <v>27.768992248062034</v>
      </c>
      <c r="H15" s="16">
        <v>1</v>
      </c>
      <c r="I15" s="16">
        <v>0.9555555555555556</v>
      </c>
      <c r="J15" s="16">
        <v>-4.4444444444444398E-2</v>
      </c>
      <c r="K15" s="13">
        <v>50</v>
      </c>
      <c r="L15" s="13">
        <v>42</v>
      </c>
      <c r="M15" s="13">
        <v>11</v>
      </c>
      <c r="N15" s="13">
        <v>37</v>
      </c>
      <c r="O15" s="17">
        <v>99</v>
      </c>
      <c r="P15" s="16">
        <v>1234.909090909091</v>
      </c>
      <c r="Q15" s="16">
        <v>626.90909090909088</v>
      </c>
      <c r="R15" s="16">
        <v>608.00000000000011</v>
      </c>
      <c r="S15" s="16">
        <v>0.97777777777777775</v>
      </c>
      <c r="T15" s="16">
        <v>0.73333333333333328</v>
      </c>
      <c r="U15" s="16">
        <v>0.24444444444444446</v>
      </c>
      <c r="V15" s="16">
        <v>0.42105263157894735</v>
      </c>
      <c r="W15" s="16">
        <v>0.52380952380952384</v>
      </c>
      <c r="X15" s="16">
        <v>0.27756892230576441</v>
      </c>
      <c r="Y15" s="16">
        <v>0.91249999999999998</v>
      </c>
      <c r="Z15" s="16">
        <v>0.9</v>
      </c>
      <c r="AA15" s="16">
        <v>1447.9041095890411</v>
      </c>
      <c r="AB15" s="16">
        <v>1825.6111111111111</v>
      </c>
      <c r="AC15" s="17">
        <v>0.9555555555555556</v>
      </c>
    </row>
    <row r="16" spans="1:29" ht="12.5" x14ac:dyDescent="0.25">
      <c r="A16" s="6">
        <v>28035</v>
      </c>
      <c r="B16" s="11">
        <v>1</v>
      </c>
      <c r="C16" s="11">
        <v>0.6875</v>
      </c>
      <c r="D16" s="6">
        <v>120</v>
      </c>
      <c r="E16" s="8">
        <v>473.46666666666664</v>
      </c>
      <c r="F16" s="8">
        <v>425.77272727272725</v>
      </c>
      <c r="G16" s="8">
        <v>47.693939393939388</v>
      </c>
      <c r="H16" s="8">
        <v>1</v>
      </c>
      <c r="I16" s="8">
        <v>0.97777777777777775</v>
      </c>
      <c r="J16" s="8">
        <v>-2.2222222222222254E-2</v>
      </c>
      <c r="K16" s="6">
        <v>61</v>
      </c>
      <c r="L16" s="6">
        <v>30</v>
      </c>
      <c r="M16" s="6">
        <v>13</v>
      </c>
      <c r="N16" s="6">
        <v>38</v>
      </c>
      <c r="O16" s="9">
        <v>99</v>
      </c>
      <c r="P16" s="8">
        <v>881.93333333333328</v>
      </c>
      <c r="Q16" s="8">
        <v>660.15909090909088</v>
      </c>
      <c r="R16" s="8">
        <v>221.7742424242424</v>
      </c>
      <c r="S16" s="8">
        <v>0.97777777777777775</v>
      </c>
      <c r="T16" s="8">
        <v>1</v>
      </c>
      <c r="U16" s="8">
        <v>-2.2222222222222254E-2</v>
      </c>
      <c r="V16" s="8">
        <v>0.5</v>
      </c>
      <c r="W16" s="8">
        <v>0.5</v>
      </c>
      <c r="X16" s="8">
        <v>0.42171717171717171</v>
      </c>
      <c r="Y16" s="8">
        <v>0.86250000000000004</v>
      </c>
      <c r="Z16" s="8">
        <v>0.8</v>
      </c>
      <c r="AA16" s="8">
        <v>644.15942028985512</v>
      </c>
      <c r="AB16" s="8">
        <v>881.5</v>
      </c>
      <c r="AC16" s="9">
        <v>0.97777777777777775</v>
      </c>
    </row>
    <row r="17" spans="1:29" ht="12.5" x14ac:dyDescent="0.25">
      <c r="A17" s="6">
        <v>28036</v>
      </c>
      <c r="B17" s="11">
        <v>0.4375</v>
      </c>
      <c r="C17" s="11">
        <v>0.5625</v>
      </c>
      <c r="D17" s="6">
        <v>300</v>
      </c>
      <c r="E17" s="8">
        <v>530.23076923076928</v>
      </c>
      <c r="F17" s="8">
        <v>435.75555555555553</v>
      </c>
      <c r="G17" s="8">
        <v>94.475213675213752</v>
      </c>
      <c r="H17" s="8">
        <v>0.8666666666666667</v>
      </c>
      <c r="I17" s="8">
        <v>1</v>
      </c>
      <c r="J17" s="8">
        <v>0.1333333333333333</v>
      </c>
      <c r="K17" s="6">
        <v>27</v>
      </c>
      <c r="L17" s="6">
        <v>32</v>
      </c>
      <c r="M17" s="6">
        <v>9</v>
      </c>
      <c r="N17" s="6">
        <v>34</v>
      </c>
      <c r="O17" s="9">
        <v>83</v>
      </c>
      <c r="P17" s="8">
        <v>1064.9230769230769</v>
      </c>
      <c r="Q17" s="8">
        <v>653.36363636363637</v>
      </c>
      <c r="R17" s="8">
        <v>411.55944055944053</v>
      </c>
      <c r="S17" s="8">
        <v>0.97777777777777775</v>
      </c>
      <c r="T17" s="8">
        <v>0.8666666666666667</v>
      </c>
      <c r="U17" s="8">
        <v>0.11111111111111105</v>
      </c>
      <c r="V17" s="8">
        <v>0.8</v>
      </c>
      <c r="W17" s="8">
        <v>0.95238095238095233</v>
      </c>
      <c r="X17" s="8">
        <v>0.12380952380952381</v>
      </c>
      <c r="Y17" s="8">
        <v>0.72499999999999998</v>
      </c>
      <c r="Z17" s="8">
        <v>0.6</v>
      </c>
      <c r="AA17" s="8">
        <v>930.65517241379314</v>
      </c>
      <c r="AB17" s="8">
        <v>987.91666666666663</v>
      </c>
      <c r="AC17" s="9">
        <v>1</v>
      </c>
    </row>
    <row r="18" spans="1:29" ht="12.5" x14ac:dyDescent="0.25">
      <c r="A18" s="6">
        <v>28037</v>
      </c>
      <c r="B18" s="11">
        <v>0.5</v>
      </c>
      <c r="C18" s="11">
        <v>0.5625</v>
      </c>
      <c r="D18" s="6">
        <v>120</v>
      </c>
      <c r="E18" s="8">
        <v>492.53333333333336</v>
      </c>
      <c r="F18" s="8">
        <v>437.22727272727275</v>
      </c>
      <c r="G18" s="8">
        <v>55.306060606060612</v>
      </c>
      <c r="H18" s="8">
        <v>1</v>
      </c>
      <c r="I18" s="8">
        <v>0.97777777777777775</v>
      </c>
      <c r="J18" s="8">
        <v>-2.2222222222222254E-2</v>
      </c>
      <c r="K18" s="6">
        <v>6</v>
      </c>
      <c r="L18" s="6">
        <v>7</v>
      </c>
      <c r="M18" s="6">
        <v>8</v>
      </c>
      <c r="N18" s="6">
        <v>28</v>
      </c>
      <c r="O18" s="9">
        <v>51</v>
      </c>
      <c r="P18" s="8">
        <v>1106.9230769230769</v>
      </c>
      <c r="Q18" s="8">
        <v>779.08888888888885</v>
      </c>
      <c r="R18" s="8">
        <v>327.83418803418806</v>
      </c>
      <c r="S18" s="8">
        <v>1</v>
      </c>
      <c r="T18" s="8">
        <v>0.8666666666666667</v>
      </c>
      <c r="U18" s="8">
        <v>0.1333333333333333</v>
      </c>
      <c r="V18" s="8">
        <v>0.17647058823529413</v>
      </c>
      <c r="W18" s="8">
        <v>0.4</v>
      </c>
      <c r="X18" s="8">
        <v>0.45040106951871656</v>
      </c>
      <c r="Y18" s="8">
        <v>0.77500000000000002</v>
      </c>
      <c r="Z18" s="8">
        <v>0.6</v>
      </c>
      <c r="AA18" s="8">
        <v>1116.4516129032259</v>
      </c>
      <c r="AB18" s="8">
        <v>1271</v>
      </c>
      <c r="AC18" s="9">
        <v>0.97777777777777775</v>
      </c>
    </row>
    <row r="19" spans="1:29" ht="12.5" x14ac:dyDescent="0.25">
      <c r="A19" s="6">
        <v>28038</v>
      </c>
      <c r="B19" s="11">
        <v>0.5</v>
      </c>
      <c r="C19" s="11">
        <v>0.875</v>
      </c>
      <c r="D19" s="6">
        <v>60</v>
      </c>
      <c r="E19" s="8">
        <v>531.26666666666665</v>
      </c>
      <c r="F19" s="8">
        <v>487.82222222222219</v>
      </c>
      <c r="G19" s="8">
        <v>43.444444444444457</v>
      </c>
      <c r="H19" s="8">
        <v>1</v>
      </c>
      <c r="I19" s="8">
        <v>1</v>
      </c>
      <c r="J19" s="8">
        <v>0</v>
      </c>
      <c r="K19" s="6">
        <v>50</v>
      </c>
      <c r="L19" s="6">
        <v>55</v>
      </c>
      <c r="M19" s="6">
        <v>15</v>
      </c>
      <c r="N19" s="6">
        <v>35</v>
      </c>
      <c r="O19" s="9">
        <v>90</v>
      </c>
      <c r="P19" s="8">
        <v>936.84615384615381</v>
      </c>
      <c r="Q19" s="8">
        <v>643.51111111111106</v>
      </c>
      <c r="R19" s="8">
        <v>293.33504273504275</v>
      </c>
      <c r="S19" s="8">
        <v>1</v>
      </c>
      <c r="T19" s="8">
        <v>0.8666666666666667</v>
      </c>
      <c r="U19" s="8">
        <v>0.1333333333333333</v>
      </c>
      <c r="V19" s="8">
        <v>0.30769230769230771</v>
      </c>
      <c r="W19" s="8">
        <v>0.44444444444444442</v>
      </c>
      <c r="X19" s="8">
        <v>0.35229700854700852</v>
      </c>
      <c r="Y19" s="8">
        <v>0.9375</v>
      </c>
      <c r="Z19" s="8">
        <v>0.9</v>
      </c>
      <c r="AA19" s="8">
        <v>1840.2266666666667</v>
      </c>
      <c r="AB19" s="8">
        <v>2048.1111111111113</v>
      </c>
      <c r="AC19" s="9">
        <v>1</v>
      </c>
    </row>
    <row r="20" spans="1:29" ht="12.5" x14ac:dyDescent="0.25">
      <c r="A20" s="6">
        <v>28039</v>
      </c>
      <c r="B20" s="11">
        <v>0.875</v>
      </c>
      <c r="C20" s="11">
        <v>0.4375</v>
      </c>
      <c r="D20" s="6">
        <v>60</v>
      </c>
      <c r="E20" s="8">
        <v>470.35714285714283</v>
      </c>
      <c r="F20" s="8">
        <v>401.75555555555553</v>
      </c>
      <c r="G20" s="8">
        <v>68.601587301587301</v>
      </c>
      <c r="H20" s="8">
        <v>0.93333333333333335</v>
      </c>
      <c r="I20" s="8">
        <v>1</v>
      </c>
      <c r="J20" s="8">
        <v>6.6666666666666652E-2</v>
      </c>
      <c r="K20" s="6">
        <v>43</v>
      </c>
      <c r="L20" s="6">
        <v>39</v>
      </c>
      <c r="M20" s="6">
        <v>14</v>
      </c>
      <c r="N20" s="6">
        <v>34</v>
      </c>
      <c r="O20" s="9">
        <v>83</v>
      </c>
      <c r="P20" s="8">
        <v>1092.1333333333334</v>
      </c>
      <c r="Q20" s="8">
        <v>694.97727272727275</v>
      </c>
      <c r="R20" s="8">
        <v>397.15606060606069</v>
      </c>
      <c r="S20" s="8">
        <v>0.97777777777777775</v>
      </c>
      <c r="T20" s="8">
        <v>1</v>
      </c>
      <c r="U20" s="8">
        <v>-2.2222222222222254E-2</v>
      </c>
      <c r="V20" s="8">
        <v>0.68421052631578949</v>
      </c>
      <c r="W20" s="8">
        <v>0.68181818181818177</v>
      </c>
      <c r="X20" s="8">
        <v>0.21698564593301439</v>
      </c>
      <c r="Y20" s="8">
        <v>0.8</v>
      </c>
      <c r="Z20" s="8">
        <v>0.6</v>
      </c>
      <c r="AA20" s="8">
        <v>1199.6875</v>
      </c>
      <c r="AB20" s="8">
        <v>1530.5833333333333</v>
      </c>
      <c r="AC20" s="9">
        <v>1</v>
      </c>
    </row>
    <row r="21" spans="1:29" s="18" customFormat="1" ht="12.5" x14ac:dyDescent="0.25">
      <c r="A21" s="13">
        <v>28040</v>
      </c>
      <c r="B21" s="14">
        <v>-0.375</v>
      </c>
      <c r="C21" s="14">
        <v>0</v>
      </c>
      <c r="D21" s="13">
        <v>254</v>
      </c>
      <c r="E21" s="16">
        <v>756.53846153846155</v>
      </c>
      <c r="F21" s="16">
        <v>608.13333333333333</v>
      </c>
      <c r="G21" s="16">
        <v>148.40512820512822</v>
      </c>
      <c r="H21" s="16">
        <v>0.8666666666666667</v>
      </c>
      <c r="I21" s="16">
        <v>1</v>
      </c>
      <c r="J21" s="16">
        <v>0.1333333333333333</v>
      </c>
      <c r="K21" s="13">
        <v>42</v>
      </c>
      <c r="L21" s="13">
        <v>12</v>
      </c>
      <c r="M21" s="13">
        <v>16</v>
      </c>
      <c r="N21" s="13">
        <v>25</v>
      </c>
      <c r="O21" s="17">
        <v>39</v>
      </c>
      <c r="P21" s="16">
        <v>1153.4166666666667</v>
      </c>
      <c r="Q21" s="16">
        <v>584.02325581395348</v>
      </c>
      <c r="R21" s="16">
        <v>569.39341085271326</v>
      </c>
      <c r="S21" s="16">
        <v>0.9555555555555556</v>
      </c>
      <c r="T21" s="16">
        <v>0.8</v>
      </c>
      <c r="U21" s="16">
        <v>0.15555555555555556</v>
      </c>
      <c r="V21" s="16">
        <v>0.45454545454545453</v>
      </c>
      <c r="W21" s="16">
        <v>0.56521739130434778</v>
      </c>
      <c r="X21" s="16">
        <v>0.42193675889328075</v>
      </c>
      <c r="Y21" s="16">
        <v>0.92500000000000004</v>
      </c>
      <c r="Z21" s="16">
        <v>0.85</v>
      </c>
      <c r="AA21" s="16">
        <v>1097.7702702702702</v>
      </c>
      <c r="AB21" s="16">
        <v>1157.4705882352941</v>
      </c>
      <c r="AC21" s="17">
        <v>1</v>
      </c>
    </row>
    <row r="22" spans="1:29" ht="12.5" x14ac:dyDescent="0.25">
      <c r="A22" s="6">
        <v>28041</v>
      </c>
      <c r="B22" s="11">
        <v>0.75</v>
      </c>
      <c r="C22" s="11">
        <v>1</v>
      </c>
      <c r="D22" s="6">
        <v>120</v>
      </c>
      <c r="E22" s="8">
        <v>451.42857142857144</v>
      </c>
      <c r="F22" s="8">
        <v>433.53333333333336</v>
      </c>
      <c r="G22" s="8">
        <v>17.895238095238085</v>
      </c>
      <c r="H22" s="8">
        <v>0.93333333333333335</v>
      </c>
      <c r="I22" s="8">
        <v>1</v>
      </c>
      <c r="J22" s="8">
        <v>6.6666666666666652E-2</v>
      </c>
      <c r="K22" s="6">
        <v>56</v>
      </c>
      <c r="L22" s="6">
        <v>39</v>
      </c>
      <c r="M22" s="6">
        <v>17</v>
      </c>
      <c r="N22" s="6">
        <v>34</v>
      </c>
      <c r="O22" s="9">
        <v>83</v>
      </c>
      <c r="P22" s="8">
        <v>1231.1428571428571</v>
      </c>
      <c r="Q22" s="8">
        <v>927.75555555555559</v>
      </c>
      <c r="R22" s="8">
        <v>303.38730158730152</v>
      </c>
      <c r="S22" s="8">
        <v>1</v>
      </c>
      <c r="T22" s="8">
        <v>0.93333333333333335</v>
      </c>
      <c r="U22" s="8">
        <v>6.6666666666666652E-2</v>
      </c>
      <c r="V22" s="8">
        <v>0.82608695652173914</v>
      </c>
      <c r="W22" s="8">
        <v>0.90909090909090906</v>
      </c>
      <c r="X22" s="8">
        <v>0.1324110671936759</v>
      </c>
      <c r="Y22" s="8">
        <v>0.88749999999999996</v>
      </c>
      <c r="Z22" s="8">
        <v>0.9</v>
      </c>
      <c r="AA22" s="8">
        <v>1549.3802816901409</v>
      </c>
      <c r="AB22" s="8">
        <v>1721.8888888888889</v>
      </c>
      <c r="AC22" s="9">
        <v>1</v>
      </c>
    </row>
    <row r="23" spans="1:29" ht="12.5" x14ac:dyDescent="0.25">
      <c r="A23" s="6">
        <v>28042</v>
      </c>
      <c r="B23" s="11">
        <v>0.4375</v>
      </c>
      <c r="C23" s="11">
        <v>0.5625</v>
      </c>
      <c r="D23" s="6">
        <v>60</v>
      </c>
      <c r="E23" s="8">
        <v>449.92857142857144</v>
      </c>
      <c r="F23" s="8">
        <v>388.81818181818181</v>
      </c>
      <c r="G23" s="8">
        <v>61.110389610389632</v>
      </c>
      <c r="H23" s="8">
        <v>0.93333333333333335</v>
      </c>
      <c r="I23" s="8">
        <v>0.97777777777777775</v>
      </c>
      <c r="J23" s="8">
        <v>4.4444444444444398E-2</v>
      </c>
      <c r="K23" s="6">
        <v>68</v>
      </c>
      <c r="L23" s="6">
        <v>18</v>
      </c>
      <c r="M23" s="6">
        <v>8</v>
      </c>
      <c r="N23" s="6">
        <v>34</v>
      </c>
      <c r="O23" s="9">
        <v>83</v>
      </c>
      <c r="P23" s="8">
        <v>1163.5</v>
      </c>
      <c r="Q23" s="8">
        <v>662.21428571428567</v>
      </c>
      <c r="R23" s="8">
        <v>501.28571428571433</v>
      </c>
      <c r="S23" s="8">
        <v>0.93333333333333335</v>
      </c>
      <c r="T23" s="8">
        <v>0.8</v>
      </c>
      <c r="U23" s="8">
        <v>0.1333333333333333</v>
      </c>
      <c r="V23" s="8">
        <v>0.95652173913043481</v>
      </c>
      <c r="W23" s="8">
        <v>0.90476190476190477</v>
      </c>
      <c r="X23" s="8">
        <v>1.9358178053830111E-2</v>
      </c>
      <c r="Y23" s="8">
        <v>0.75</v>
      </c>
      <c r="Z23" s="8">
        <v>0.45</v>
      </c>
      <c r="AA23" s="8">
        <v>1134.7833333333333</v>
      </c>
      <c r="AB23" s="8">
        <v>1440.4444444444443</v>
      </c>
      <c r="AC23" s="9">
        <v>0.97777777777777775</v>
      </c>
    </row>
    <row r="24" spans="1:29" s="18" customFormat="1" ht="12.5" x14ac:dyDescent="0.25">
      <c r="A24" s="13">
        <v>28043</v>
      </c>
      <c r="B24" s="14">
        <v>-0.375</v>
      </c>
      <c r="C24" s="14">
        <v>0</v>
      </c>
      <c r="D24" s="13">
        <v>332</v>
      </c>
      <c r="E24" s="16">
        <v>459.53846153846155</v>
      </c>
      <c r="F24" s="16">
        <v>380.18604651162792</v>
      </c>
      <c r="G24" s="16">
        <v>79.352415026833626</v>
      </c>
      <c r="H24" s="16">
        <v>0.8666666666666667</v>
      </c>
      <c r="I24" s="16">
        <v>0.9555555555555556</v>
      </c>
      <c r="J24" s="16">
        <v>8.8888888888888906E-2</v>
      </c>
      <c r="K24" s="13">
        <v>14</v>
      </c>
      <c r="L24" s="13">
        <v>28</v>
      </c>
      <c r="M24" s="13">
        <v>13</v>
      </c>
      <c r="N24" s="13">
        <v>30</v>
      </c>
      <c r="O24" s="17">
        <v>62</v>
      </c>
      <c r="P24" s="16">
        <v>999.5333333333333</v>
      </c>
      <c r="Q24" s="16">
        <v>703.06666666666672</v>
      </c>
      <c r="R24" s="16">
        <v>296.46666666666658</v>
      </c>
      <c r="S24" s="16">
        <v>1</v>
      </c>
      <c r="T24" s="16">
        <v>1</v>
      </c>
      <c r="U24" s="16">
        <v>0</v>
      </c>
      <c r="V24" s="16">
        <v>0.83333333333333337</v>
      </c>
      <c r="W24" s="16">
        <v>0.86956521739130432</v>
      </c>
      <c r="X24" s="16">
        <v>3.1667607754564231E-2</v>
      </c>
      <c r="Y24" s="16">
        <v>0.98750000000000004</v>
      </c>
      <c r="Z24" s="16">
        <v>1</v>
      </c>
      <c r="AA24" s="16">
        <v>716.02531645569616</v>
      </c>
      <c r="AB24" s="16">
        <v>789.1</v>
      </c>
      <c r="AC24" s="17">
        <v>0.9555555555555556</v>
      </c>
    </row>
    <row r="25" spans="1:29" ht="12.5" x14ac:dyDescent="0.25">
      <c r="A25" s="6">
        <v>28044</v>
      </c>
      <c r="B25" s="11">
        <v>0.75</v>
      </c>
      <c r="C25" s="11">
        <v>0.8125</v>
      </c>
      <c r="D25" s="6">
        <v>180</v>
      </c>
      <c r="E25" s="8">
        <v>379.4</v>
      </c>
      <c r="F25" s="8">
        <v>292.34090909090907</v>
      </c>
      <c r="G25" s="8">
        <v>87.059090909090912</v>
      </c>
      <c r="H25" s="8">
        <v>0.66666666666666663</v>
      </c>
      <c r="I25" s="8">
        <v>0.97777777777777775</v>
      </c>
      <c r="J25" s="8">
        <v>0.31111111111111112</v>
      </c>
      <c r="K25" s="6">
        <v>23</v>
      </c>
      <c r="L25" s="6">
        <v>35</v>
      </c>
      <c r="M25" s="6">
        <v>11</v>
      </c>
      <c r="N25" s="6">
        <v>29</v>
      </c>
      <c r="O25" s="9">
        <v>57</v>
      </c>
      <c r="P25" s="8">
        <v>1011.0714285714286</v>
      </c>
      <c r="Q25" s="8">
        <v>497.13636363636363</v>
      </c>
      <c r="R25" s="8">
        <v>513.93506493506493</v>
      </c>
      <c r="S25" s="8">
        <v>0.97777777777777775</v>
      </c>
      <c r="T25" s="8">
        <v>0.93333333333333335</v>
      </c>
      <c r="U25" s="8">
        <v>4.4444444444444398E-2</v>
      </c>
      <c r="V25" s="8">
        <v>0.52941176470588236</v>
      </c>
      <c r="W25" s="8">
        <v>0.47368421052631576</v>
      </c>
      <c r="X25" s="8">
        <v>0.37607439000627851</v>
      </c>
      <c r="Y25" s="8">
        <v>0.88749999999999996</v>
      </c>
      <c r="Z25" s="8">
        <v>0.8</v>
      </c>
      <c r="AA25" s="8">
        <v>647.66197183098586</v>
      </c>
      <c r="AB25" s="8">
        <v>828.4375</v>
      </c>
      <c r="AC25" s="9">
        <v>0.97777777777777775</v>
      </c>
    </row>
    <row r="26" spans="1:29" ht="12.5" x14ac:dyDescent="0.25">
      <c r="A26" s="6">
        <v>28045</v>
      </c>
      <c r="B26" s="11">
        <v>0.5625</v>
      </c>
      <c r="C26" s="11">
        <v>0.5625</v>
      </c>
      <c r="D26" s="6">
        <v>120</v>
      </c>
      <c r="E26" s="8">
        <v>501.69230769230768</v>
      </c>
      <c r="F26" s="8">
        <v>371.38636363636363</v>
      </c>
      <c r="G26" s="8">
        <v>130.30594405594405</v>
      </c>
      <c r="H26" s="8">
        <v>0.8666666666666667</v>
      </c>
      <c r="I26" s="8">
        <v>0.97777777777777775</v>
      </c>
      <c r="J26" s="8">
        <v>0.11111111111111105</v>
      </c>
      <c r="K26" s="6">
        <v>39</v>
      </c>
      <c r="L26" s="6">
        <v>32</v>
      </c>
      <c r="M26" s="6">
        <v>10</v>
      </c>
      <c r="N26" s="6">
        <v>34</v>
      </c>
      <c r="O26" s="9">
        <v>83</v>
      </c>
      <c r="P26" s="8">
        <v>938.46153846153845</v>
      </c>
      <c r="Q26" s="8">
        <v>598.5</v>
      </c>
      <c r="R26" s="8">
        <v>339.96153846153845</v>
      </c>
      <c r="S26" s="8">
        <v>0.97777777777777775</v>
      </c>
      <c r="T26" s="8">
        <v>0.8666666666666667</v>
      </c>
      <c r="U26" s="8">
        <v>0.11111111111111105</v>
      </c>
      <c r="V26" s="8">
        <v>0.8571428571428571</v>
      </c>
      <c r="W26" s="8">
        <v>1</v>
      </c>
      <c r="X26" s="8">
        <v>4.2016806722689037E-2</v>
      </c>
      <c r="Y26" s="8">
        <v>0.5625</v>
      </c>
      <c r="Z26" s="8">
        <v>0.6</v>
      </c>
      <c r="AA26" s="8">
        <v>903.95555555555552</v>
      </c>
      <c r="AB26" s="8">
        <v>1031.5</v>
      </c>
      <c r="AC26" s="9">
        <v>0.97777777777777775</v>
      </c>
    </row>
    <row r="27" spans="1:29" s="18" customFormat="1" ht="12.5" x14ac:dyDescent="0.25">
      <c r="A27" s="13">
        <v>28047</v>
      </c>
      <c r="B27" s="14">
        <v>-0.375</v>
      </c>
      <c r="C27" s="14">
        <v>0</v>
      </c>
      <c r="D27" s="13">
        <v>205</v>
      </c>
      <c r="E27" s="16">
        <v>524.14285714285711</v>
      </c>
      <c r="F27" s="16">
        <v>457.45454545454544</v>
      </c>
      <c r="G27" s="16">
        <v>66.688311688311671</v>
      </c>
      <c r="H27" s="16">
        <v>0.93333333333333335</v>
      </c>
      <c r="I27" s="16">
        <v>0.97777777777777775</v>
      </c>
      <c r="J27" s="16">
        <v>4.4444444444444398E-2</v>
      </c>
      <c r="K27" s="13">
        <v>15</v>
      </c>
      <c r="L27" s="13">
        <v>14</v>
      </c>
      <c r="M27" s="13">
        <v>8</v>
      </c>
      <c r="N27" s="13">
        <v>21</v>
      </c>
      <c r="O27" s="17">
        <v>25</v>
      </c>
      <c r="P27" s="16">
        <v>1770.4166666666667</v>
      </c>
      <c r="Q27" s="16">
        <v>886.30952380952385</v>
      </c>
      <c r="R27" s="16">
        <v>884.10714285714289</v>
      </c>
      <c r="S27" s="16">
        <v>0.93333333333333335</v>
      </c>
      <c r="T27" s="16">
        <v>0.8</v>
      </c>
      <c r="U27" s="16">
        <v>0.1333333333333333</v>
      </c>
      <c r="V27" s="16">
        <v>0.6470588235294118</v>
      </c>
      <c r="W27" s="16">
        <v>0.47368421052631576</v>
      </c>
      <c r="X27" s="16">
        <v>0.25781030115395442</v>
      </c>
      <c r="Y27" s="16">
        <v>0.66249999999999998</v>
      </c>
      <c r="Z27" s="16">
        <v>0.1</v>
      </c>
      <c r="AA27" s="16">
        <v>763.03773584905662</v>
      </c>
      <c r="AB27" s="16">
        <v>877</v>
      </c>
      <c r="AC27" s="17">
        <v>0.97777777777777775</v>
      </c>
    </row>
    <row r="28" spans="1:29" ht="12.5" x14ac:dyDescent="0.25">
      <c r="A28" s="6">
        <v>28048</v>
      </c>
      <c r="B28" s="11">
        <v>1</v>
      </c>
      <c r="C28" s="11">
        <v>1</v>
      </c>
      <c r="D28" s="6">
        <v>60</v>
      </c>
      <c r="E28" s="8">
        <v>407.14285714285717</v>
      </c>
      <c r="F28" s="8">
        <v>351.22222222222223</v>
      </c>
      <c r="G28" s="8">
        <v>55.920634920634939</v>
      </c>
      <c r="H28" s="8">
        <v>0.93333333333333335</v>
      </c>
      <c r="I28" s="8">
        <v>1</v>
      </c>
      <c r="J28" s="8">
        <v>6.6666666666666652E-2</v>
      </c>
      <c r="K28" s="6">
        <v>75</v>
      </c>
      <c r="L28" s="6">
        <v>41</v>
      </c>
      <c r="M28" s="6">
        <v>11</v>
      </c>
      <c r="N28" s="6">
        <v>38</v>
      </c>
      <c r="O28" s="9">
        <v>99</v>
      </c>
      <c r="P28" s="8">
        <v>851.57142857142856</v>
      </c>
      <c r="Q28" s="8">
        <v>536.35555555555561</v>
      </c>
      <c r="R28" s="8">
        <v>315.21587301587294</v>
      </c>
      <c r="S28" s="8">
        <v>1</v>
      </c>
      <c r="T28" s="8">
        <v>0.93333333333333335</v>
      </c>
      <c r="U28" s="8">
        <v>6.6666666666666652E-2</v>
      </c>
      <c r="V28" s="8">
        <v>0.85</v>
      </c>
      <c r="W28" s="8">
        <v>0.91666666666666663</v>
      </c>
      <c r="X28" s="8">
        <v>8.8888888888888906E-2</v>
      </c>
      <c r="Y28" s="8">
        <v>0.95</v>
      </c>
      <c r="Z28" s="8">
        <v>1</v>
      </c>
      <c r="AA28" s="8">
        <v>1312.8947368421052</v>
      </c>
      <c r="AB28" s="8">
        <v>1666.4</v>
      </c>
      <c r="AC28" s="9">
        <v>1</v>
      </c>
    </row>
    <row r="29" spans="1:29" ht="12.5" x14ac:dyDescent="0.25">
      <c r="A29" s="6">
        <v>28049</v>
      </c>
      <c r="B29" s="11">
        <v>0.8125</v>
      </c>
      <c r="C29" s="11">
        <v>0.9375</v>
      </c>
      <c r="D29" s="6">
        <v>60</v>
      </c>
      <c r="E29" s="8">
        <v>492.92857142857144</v>
      </c>
      <c r="F29" s="8">
        <v>426.97674418604652</v>
      </c>
      <c r="G29" s="8">
        <v>65.951827242524928</v>
      </c>
      <c r="H29" s="8">
        <v>0.93333333333333335</v>
      </c>
      <c r="I29" s="8">
        <v>0.9555555555555556</v>
      </c>
      <c r="J29" s="8">
        <v>2.2222222222222254E-2</v>
      </c>
      <c r="K29" s="6">
        <v>46</v>
      </c>
      <c r="L29" s="6">
        <v>47</v>
      </c>
      <c r="M29" s="6">
        <v>8</v>
      </c>
      <c r="N29" s="6">
        <v>30</v>
      </c>
      <c r="O29" s="9">
        <v>62</v>
      </c>
      <c r="P29" s="8">
        <v>1046.4666666666667</v>
      </c>
      <c r="Q29" s="8">
        <v>801.40476190476193</v>
      </c>
      <c r="R29" s="8">
        <v>245.06190476190477</v>
      </c>
      <c r="S29" s="8">
        <v>0.93333333333333335</v>
      </c>
      <c r="T29" s="8">
        <v>1</v>
      </c>
      <c r="U29" s="8">
        <v>-6.6666666666666652E-2</v>
      </c>
      <c r="V29" s="8">
        <v>0.6</v>
      </c>
      <c r="W29" s="8">
        <v>0.75</v>
      </c>
      <c r="X29" s="8">
        <v>0.14621212121212113</v>
      </c>
      <c r="Y29" s="8">
        <v>0.625</v>
      </c>
      <c r="Z29" s="8">
        <v>0.45</v>
      </c>
      <c r="AA29" s="8">
        <v>1118.08</v>
      </c>
      <c r="AB29" s="8">
        <v>1127.3333333333333</v>
      </c>
      <c r="AC29" s="9">
        <v>0.9555555555555556</v>
      </c>
    </row>
    <row r="30" spans="1:29" s="18" customFormat="1" ht="12.5" x14ac:dyDescent="0.25">
      <c r="A30" s="13">
        <v>28050</v>
      </c>
      <c r="B30" s="14">
        <v>-0.375</v>
      </c>
      <c r="C30" s="14">
        <v>0</v>
      </c>
      <c r="D30" s="13">
        <v>196</v>
      </c>
      <c r="E30" s="16">
        <v>773</v>
      </c>
      <c r="F30" s="16">
        <v>654.77272727272725</v>
      </c>
      <c r="G30" s="16">
        <v>118.22727272727275</v>
      </c>
      <c r="H30" s="16">
        <v>0.93333333333333335</v>
      </c>
      <c r="I30" s="16">
        <v>0.97777777777777775</v>
      </c>
      <c r="J30" s="16">
        <v>4.4444444444444398E-2</v>
      </c>
      <c r="K30" s="13">
        <v>20</v>
      </c>
      <c r="L30" s="13">
        <v>15</v>
      </c>
      <c r="M30" s="13">
        <v>12</v>
      </c>
      <c r="N30" s="13">
        <v>18</v>
      </c>
      <c r="O30" s="17">
        <v>16</v>
      </c>
      <c r="P30" s="16">
        <v>1405.0769230769231</v>
      </c>
      <c r="Q30" s="16">
        <v>1112.6097560975609</v>
      </c>
      <c r="R30" s="16">
        <v>292.46716697936222</v>
      </c>
      <c r="S30" s="16">
        <v>0.91111111111111109</v>
      </c>
      <c r="T30" s="16">
        <v>0.8666666666666667</v>
      </c>
      <c r="U30" s="16">
        <v>4.4444444444444398E-2</v>
      </c>
      <c r="V30" s="16">
        <v>0.5714285714285714</v>
      </c>
      <c r="W30" s="16">
        <v>0.52173913043478259</v>
      </c>
      <c r="X30" s="16">
        <v>0.35248447204968958</v>
      </c>
      <c r="Y30" s="16">
        <v>0.66249999999999998</v>
      </c>
      <c r="Z30" s="16">
        <v>0.45</v>
      </c>
      <c r="AA30" s="16">
        <v>1642.867924528302</v>
      </c>
      <c r="AB30" s="16">
        <v>1916.8888888888889</v>
      </c>
      <c r="AC30" s="17">
        <v>0.97777777777777775</v>
      </c>
    </row>
    <row r="31" spans="1:29" ht="12.5" x14ac:dyDescent="0.25">
      <c r="A31" s="6">
        <v>28051</v>
      </c>
      <c r="B31" s="11">
        <v>1</v>
      </c>
      <c r="C31" s="11">
        <v>1</v>
      </c>
      <c r="D31" s="6">
        <v>180</v>
      </c>
      <c r="E31" s="8">
        <v>361.08333333333331</v>
      </c>
      <c r="F31" s="8">
        <v>326.47727272727275</v>
      </c>
      <c r="G31" s="8">
        <v>34.606060606060566</v>
      </c>
      <c r="H31" s="8">
        <v>0.8</v>
      </c>
      <c r="I31" s="8">
        <v>0.97777777777777775</v>
      </c>
      <c r="J31" s="8">
        <v>0.1777777777777777</v>
      </c>
      <c r="K31" s="6">
        <v>55</v>
      </c>
      <c r="L31" s="6">
        <v>38</v>
      </c>
      <c r="M31" s="6">
        <v>13</v>
      </c>
      <c r="N31" s="6">
        <v>32</v>
      </c>
      <c r="O31" s="9">
        <v>75</v>
      </c>
      <c r="P31" s="8">
        <v>894.83333333333337</v>
      </c>
      <c r="Q31" s="8">
        <v>483.75555555555553</v>
      </c>
      <c r="R31" s="8">
        <v>411.07777777777784</v>
      </c>
      <c r="S31" s="8">
        <v>1</v>
      </c>
      <c r="T31" s="8">
        <v>0.8</v>
      </c>
      <c r="U31" s="8">
        <v>0.19999999999999996</v>
      </c>
      <c r="V31" s="8">
        <v>0.55000000000000004</v>
      </c>
      <c r="W31" s="8">
        <v>0.57894736842105265</v>
      </c>
      <c r="X31" s="8">
        <v>0.37807289964040536</v>
      </c>
      <c r="Y31" s="8">
        <v>0.97499999999999998</v>
      </c>
      <c r="Z31" s="8">
        <v>0.9</v>
      </c>
      <c r="AA31" s="8">
        <v>540.60256410256409</v>
      </c>
      <c r="AB31" s="8">
        <v>582.94444444444446</v>
      </c>
      <c r="AC31" s="9">
        <v>0.97777777777777775</v>
      </c>
    </row>
    <row r="32" spans="1:29" ht="12.5" x14ac:dyDescent="0.25">
      <c r="A32" s="6">
        <v>28052</v>
      </c>
      <c r="B32" s="11">
        <v>0.625</v>
      </c>
      <c r="C32" s="11">
        <v>0.5625</v>
      </c>
      <c r="D32" s="6">
        <v>60</v>
      </c>
      <c r="E32" s="8">
        <v>338.875</v>
      </c>
      <c r="F32" s="8">
        <v>283.79545454545456</v>
      </c>
      <c r="G32" s="8">
        <v>55.079545454545439</v>
      </c>
      <c r="H32" s="8">
        <v>0.53333333333333333</v>
      </c>
      <c r="I32" s="8">
        <v>0.97777777777777775</v>
      </c>
      <c r="J32" s="8">
        <v>0.44444444444444442</v>
      </c>
      <c r="K32" s="6">
        <v>43</v>
      </c>
      <c r="L32" s="6">
        <v>47</v>
      </c>
      <c r="M32" s="6">
        <v>14</v>
      </c>
      <c r="N32" s="6">
        <v>34</v>
      </c>
      <c r="O32" s="9">
        <v>83</v>
      </c>
      <c r="P32" s="8">
        <v>1030.6923076923076</v>
      </c>
      <c r="Q32" s="8">
        <v>536.27906976744191</v>
      </c>
      <c r="R32" s="8">
        <v>494.41323792486571</v>
      </c>
      <c r="S32" s="8">
        <v>0.9555555555555556</v>
      </c>
      <c r="T32" s="8">
        <v>0.8666666666666667</v>
      </c>
      <c r="U32" s="8">
        <v>8.8888888888888906E-2</v>
      </c>
      <c r="V32" s="8">
        <v>0.63636363636363635</v>
      </c>
      <c r="W32" s="8">
        <v>0.78260869565217395</v>
      </c>
      <c r="X32" s="8">
        <v>0.14051383399209494</v>
      </c>
      <c r="Y32" s="8">
        <v>0.9375</v>
      </c>
      <c r="Z32" s="8">
        <v>0.95</v>
      </c>
      <c r="AA32" s="8">
        <v>928.52</v>
      </c>
      <c r="AB32" s="8">
        <v>1198.1052631578948</v>
      </c>
      <c r="AC32" s="9">
        <v>0.97777777777777775</v>
      </c>
    </row>
    <row r="33" spans="1:29" ht="12.5" x14ac:dyDescent="0.25">
      <c r="A33" s="6">
        <v>28053</v>
      </c>
      <c r="B33" s="11">
        <v>0.75</v>
      </c>
      <c r="C33" s="11">
        <v>0.9375</v>
      </c>
      <c r="D33" s="6">
        <v>120</v>
      </c>
      <c r="E33" s="8">
        <v>501.78571428571428</v>
      </c>
      <c r="F33" s="8">
        <v>463.79545454545456</v>
      </c>
      <c r="G33" s="8">
        <v>37.990259740259717</v>
      </c>
      <c r="H33" s="8">
        <v>0.93333333333333335</v>
      </c>
      <c r="I33" s="8">
        <v>0.97777777777777775</v>
      </c>
      <c r="J33" s="8">
        <v>4.4444444444444398E-2</v>
      </c>
      <c r="K33" s="6">
        <v>35</v>
      </c>
      <c r="L33" s="6">
        <v>4</v>
      </c>
      <c r="M33" s="6">
        <v>14</v>
      </c>
      <c r="N33" s="6">
        <v>28</v>
      </c>
      <c r="O33" s="9">
        <v>51</v>
      </c>
      <c r="P33" s="8">
        <v>1506.6923076923076</v>
      </c>
      <c r="Q33" s="8">
        <v>882.31818181818187</v>
      </c>
      <c r="R33" s="8">
        <v>624.37412587412575</v>
      </c>
      <c r="S33" s="8">
        <v>0.97777777777777775</v>
      </c>
      <c r="T33" s="8">
        <v>0.8666666666666667</v>
      </c>
      <c r="U33" s="8">
        <v>0.11111111111111105</v>
      </c>
      <c r="V33" s="8">
        <v>0.23529411764705882</v>
      </c>
      <c r="W33" s="8">
        <v>0.52631578947368418</v>
      </c>
      <c r="X33" s="8">
        <v>0.30848076072534281</v>
      </c>
      <c r="Y33" s="8">
        <v>0.8125</v>
      </c>
      <c r="Z33" s="8">
        <v>0.8</v>
      </c>
      <c r="AA33" s="8">
        <v>1398.4769230769232</v>
      </c>
      <c r="AB33" s="8">
        <v>1621.5625</v>
      </c>
      <c r="AC33" s="9">
        <v>0.97777777777777775</v>
      </c>
    </row>
    <row r="34" spans="1:29" ht="12.5" x14ac:dyDescent="0.25">
      <c r="A34" s="6">
        <v>28054</v>
      </c>
      <c r="B34" s="11">
        <v>0.8125</v>
      </c>
      <c r="C34" s="11">
        <v>0.875</v>
      </c>
      <c r="D34" s="6">
        <v>240</v>
      </c>
      <c r="E34" s="8">
        <v>479.26666666666665</v>
      </c>
      <c r="F34" s="8">
        <v>441.52272727272725</v>
      </c>
      <c r="G34" s="8">
        <v>37.743939393939399</v>
      </c>
      <c r="H34" s="8">
        <v>1</v>
      </c>
      <c r="I34" s="8">
        <v>0.97777777777777775</v>
      </c>
      <c r="J34" s="8">
        <v>-2.2222222222222254E-2</v>
      </c>
      <c r="K34" s="6">
        <v>49</v>
      </c>
      <c r="L34" s="6">
        <v>55</v>
      </c>
      <c r="M34" s="6">
        <v>12</v>
      </c>
      <c r="N34" s="6">
        <v>37</v>
      </c>
      <c r="O34" s="9">
        <v>99</v>
      </c>
      <c r="P34" s="8">
        <v>1258.9333333333334</v>
      </c>
      <c r="Q34" s="8">
        <v>804.46511627906978</v>
      </c>
      <c r="R34" s="8">
        <v>454.46821705426362</v>
      </c>
      <c r="S34" s="8">
        <v>0.9555555555555556</v>
      </c>
      <c r="T34" s="8">
        <v>1</v>
      </c>
      <c r="U34" s="8">
        <v>-4.4444444444444398E-2</v>
      </c>
      <c r="V34" s="8">
        <v>0.73684210526315785</v>
      </c>
      <c r="W34" s="8">
        <v>0.5714285714285714</v>
      </c>
      <c r="X34" s="8">
        <v>0.29080513784461159</v>
      </c>
      <c r="Y34" s="8">
        <v>0.8</v>
      </c>
      <c r="Z34" s="8">
        <v>0.55000000000000004</v>
      </c>
      <c r="AA34" s="8">
        <v>767.53125</v>
      </c>
      <c r="AB34" s="8">
        <v>953.81818181818187</v>
      </c>
      <c r="AC34" s="9">
        <v>0.97777777777777775</v>
      </c>
    </row>
    <row r="35" spans="1:29" ht="12.5" x14ac:dyDescent="0.25">
      <c r="A35" s="6">
        <v>28055</v>
      </c>
      <c r="B35" s="11">
        <v>0.8125</v>
      </c>
      <c r="C35" s="11">
        <v>0.75</v>
      </c>
      <c r="D35" s="6">
        <v>60</v>
      </c>
      <c r="E35" s="8">
        <v>523.38461538461536</v>
      </c>
      <c r="F35" s="8">
        <v>400.93023255813955</v>
      </c>
      <c r="G35" s="8">
        <v>122.45438282647581</v>
      </c>
      <c r="H35" s="8">
        <v>0.8666666666666667</v>
      </c>
      <c r="I35" s="8">
        <v>0.9555555555555556</v>
      </c>
      <c r="J35" s="8">
        <v>8.8888888888888906E-2</v>
      </c>
      <c r="K35" s="6">
        <v>43</v>
      </c>
      <c r="L35" s="6">
        <v>30</v>
      </c>
      <c r="M35" s="6">
        <v>7</v>
      </c>
      <c r="N35" s="6">
        <v>28</v>
      </c>
      <c r="O35" s="9">
        <v>51</v>
      </c>
      <c r="P35" s="8">
        <v>1773.5</v>
      </c>
      <c r="Q35" s="8">
        <v>1233.9000000000001</v>
      </c>
      <c r="R35" s="8">
        <v>539.59999999999991</v>
      </c>
      <c r="S35" s="8">
        <v>0.66666666666666663</v>
      </c>
      <c r="T35" s="8">
        <v>0.66666666666666663</v>
      </c>
      <c r="U35" s="8">
        <v>0</v>
      </c>
      <c r="V35" s="8">
        <v>0.70833333333333337</v>
      </c>
      <c r="W35" s="8">
        <v>0.7142857142857143</v>
      </c>
      <c r="X35" s="8">
        <v>0.24521221532091098</v>
      </c>
      <c r="Y35" s="8">
        <v>0.875</v>
      </c>
      <c r="Z35" s="8">
        <v>0.85</v>
      </c>
      <c r="AA35" s="8">
        <v>815.28571428571433</v>
      </c>
      <c r="AB35" s="8">
        <v>938.52941176470586</v>
      </c>
      <c r="AC35" s="9">
        <v>0.9555555555555556</v>
      </c>
    </row>
    <row r="36" spans="1:29" ht="12.5" x14ac:dyDescent="0.25">
      <c r="A36" s="6">
        <v>28056</v>
      </c>
      <c r="B36" s="11">
        <v>0.3125</v>
      </c>
      <c r="C36" s="11">
        <v>0.75</v>
      </c>
      <c r="D36" s="6">
        <v>60</v>
      </c>
      <c r="E36" s="8">
        <v>446.18181818181819</v>
      </c>
      <c r="F36" s="8">
        <v>386.35555555555555</v>
      </c>
      <c r="G36" s="8">
        <v>59.826262626262633</v>
      </c>
      <c r="H36" s="8">
        <v>0.73333333333333328</v>
      </c>
      <c r="I36" s="8">
        <v>1</v>
      </c>
      <c r="J36" s="8">
        <v>0.26666666666666672</v>
      </c>
      <c r="K36" s="6">
        <v>50</v>
      </c>
      <c r="L36" s="6">
        <v>33</v>
      </c>
      <c r="M36" s="6">
        <v>12</v>
      </c>
      <c r="N36" s="6">
        <v>34</v>
      </c>
      <c r="O36" s="9">
        <v>83</v>
      </c>
      <c r="P36" s="10"/>
      <c r="Q36" s="10"/>
      <c r="R36" s="10"/>
      <c r="S36" s="10"/>
      <c r="T36" s="10"/>
      <c r="U36" s="10"/>
      <c r="V36" s="8">
        <v>0.94444444444444442</v>
      </c>
      <c r="W36" s="8">
        <v>0.91304347826086951</v>
      </c>
      <c r="X36" s="8">
        <v>-1.5700483091787287E-2</v>
      </c>
      <c r="Y36" s="8">
        <v>0.8125</v>
      </c>
      <c r="Z36" s="8">
        <v>0.7</v>
      </c>
      <c r="AA36" s="8">
        <v>914.04615384615386</v>
      </c>
      <c r="AB36" s="8">
        <v>1082</v>
      </c>
      <c r="AC36" s="9">
        <v>1</v>
      </c>
    </row>
    <row r="37" spans="1:29" ht="12.5" x14ac:dyDescent="0.25">
      <c r="A37" s="6">
        <v>28057</v>
      </c>
      <c r="B37" s="11">
        <v>0.6875</v>
      </c>
      <c r="C37" s="11">
        <v>0.75</v>
      </c>
      <c r="D37" s="6">
        <v>120</v>
      </c>
      <c r="E37" s="8">
        <v>447.5</v>
      </c>
      <c r="F37" s="8">
        <v>390.55555555555554</v>
      </c>
      <c r="G37" s="8">
        <v>56.944444444444457</v>
      </c>
      <c r="H37" s="8">
        <v>0.8</v>
      </c>
      <c r="I37" s="8">
        <v>1</v>
      </c>
      <c r="J37" s="8">
        <v>0.19999999999999996</v>
      </c>
      <c r="K37" s="6">
        <v>6</v>
      </c>
      <c r="L37" s="6">
        <v>24</v>
      </c>
      <c r="M37" s="6">
        <v>13</v>
      </c>
      <c r="N37" s="6">
        <v>35</v>
      </c>
      <c r="O37" s="9">
        <v>90</v>
      </c>
      <c r="P37" s="8">
        <v>998.73333333333335</v>
      </c>
      <c r="Q37" s="8">
        <v>571.83333333333337</v>
      </c>
      <c r="R37" s="8">
        <v>426.9</v>
      </c>
      <c r="S37" s="8">
        <v>0.93333333333333335</v>
      </c>
      <c r="T37" s="8">
        <v>1</v>
      </c>
      <c r="U37" s="8">
        <v>-6.6666666666666652E-2</v>
      </c>
      <c r="V37" s="8">
        <v>0.68421052631578949</v>
      </c>
      <c r="W37" s="8">
        <v>0.56521739130434778</v>
      </c>
      <c r="X37" s="8">
        <v>0.27707175547564566</v>
      </c>
      <c r="Y37" s="8">
        <v>0.85</v>
      </c>
      <c r="Z37" s="8">
        <v>0.75</v>
      </c>
      <c r="AA37" s="8">
        <v>1316.75</v>
      </c>
      <c r="AB37" s="8">
        <v>1329.4</v>
      </c>
      <c r="AC37" s="9">
        <v>1</v>
      </c>
    </row>
    <row r="38" spans="1:29" ht="12.5" x14ac:dyDescent="0.25">
      <c r="A38" s="6">
        <v>28058</v>
      </c>
      <c r="B38" s="11">
        <v>0.875</v>
      </c>
      <c r="C38" s="11">
        <v>0.625</v>
      </c>
      <c r="D38" s="6">
        <v>240</v>
      </c>
      <c r="E38" s="8">
        <v>808.33333333333337</v>
      </c>
      <c r="F38" s="8">
        <v>566.64102564102564</v>
      </c>
      <c r="G38" s="8">
        <v>241.69230769230774</v>
      </c>
      <c r="H38" s="8">
        <v>0.8</v>
      </c>
      <c r="I38" s="8">
        <v>0.8666666666666667</v>
      </c>
      <c r="J38" s="8">
        <v>6.6666666666666652E-2</v>
      </c>
      <c r="K38" s="6">
        <v>30</v>
      </c>
      <c r="L38" s="6">
        <v>16</v>
      </c>
      <c r="M38" s="6">
        <v>14</v>
      </c>
      <c r="N38" s="6">
        <v>36</v>
      </c>
      <c r="O38" s="9">
        <v>96</v>
      </c>
      <c r="P38" s="8">
        <v>1005.4285714285714</v>
      </c>
      <c r="Q38" s="8">
        <v>847.07142857142856</v>
      </c>
      <c r="R38" s="8">
        <v>158.35714285714289</v>
      </c>
      <c r="S38" s="8">
        <v>0.93333333333333335</v>
      </c>
      <c r="T38" s="8">
        <v>0.93333333333333335</v>
      </c>
      <c r="U38" s="8">
        <v>0</v>
      </c>
      <c r="V38" s="8">
        <v>0.68421052631578949</v>
      </c>
      <c r="W38" s="8">
        <v>0.55555555555555558</v>
      </c>
      <c r="X38" s="8">
        <v>5.5582797573644149E-2</v>
      </c>
      <c r="Y38" s="8">
        <v>0.72499999999999998</v>
      </c>
      <c r="Z38" s="8">
        <v>0.7</v>
      </c>
      <c r="AA38" s="8">
        <v>854.17241379310349</v>
      </c>
      <c r="AB38" s="8">
        <v>1045.7142857142858</v>
      </c>
      <c r="AC38" s="9">
        <v>0.8666666666666667</v>
      </c>
    </row>
    <row r="39" spans="1:29" s="18" customFormat="1" ht="12.5" x14ac:dyDescent="0.25">
      <c r="A39" s="13">
        <v>28059</v>
      </c>
      <c r="B39" s="14">
        <v>-0.375</v>
      </c>
      <c r="C39" s="14">
        <v>0</v>
      </c>
      <c r="D39" s="13">
        <v>247</v>
      </c>
      <c r="E39" s="16">
        <v>531.20000000000005</v>
      </c>
      <c r="F39" s="16">
        <v>472.77777777777777</v>
      </c>
      <c r="G39" s="16">
        <v>58.422222222222274</v>
      </c>
      <c r="H39" s="16">
        <v>1</v>
      </c>
      <c r="I39" s="16">
        <v>1</v>
      </c>
      <c r="J39" s="16">
        <v>0</v>
      </c>
      <c r="K39" s="13">
        <v>62</v>
      </c>
      <c r="L39" s="13">
        <v>43</v>
      </c>
      <c r="M39" s="13">
        <v>12</v>
      </c>
      <c r="N39" s="13">
        <v>24</v>
      </c>
      <c r="O39" s="17">
        <v>35</v>
      </c>
      <c r="P39" s="16">
        <v>1082.5714285714287</v>
      </c>
      <c r="Q39" s="16">
        <v>775.46511627906978</v>
      </c>
      <c r="R39" s="16">
        <v>307.10631229235889</v>
      </c>
      <c r="S39" s="16">
        <v>0.9555555555555556</v>
      </c>
      <c r="T39" s="16">
        <v>0.93333333333333335</v>
      </c>
      <c r="U39" s="16">
        <v>2.2222222222222254E-2</v>
      </c>
      <c r="V39" s="16">
        <v>0.17647058823529413</v>
      </c>
      <c r="W39" s="16">
        <v>6.6666666666666666E-2</v>
      </c>
      <c r="X39" s="16">
        <v>0.62085561497326203</v>
      </c>
      <c r="Y39" s="16">
        <v>0.78749999999999998</v>
      </c>
      <c r="Z39" s="16">
        <v>0.65</v>
      </c>
      <c r="AA39" s="16">
        <v>705.74603174603169</v>
      </c>
      <c r="AB39" s="16">
        <v>743.76923076923072</v>
      </c>
      <c r="AC39" s="17">
        <v>1</v>
      </c>
    </row>
    <row r="40" spans="1:29" ht="12.5" x14ac:dyDescent="0.25">
      <c r="A40" s="6">
        <v>28060</v>
      </c>
      <c r="B40" s="11">
        <v>0.8125</v>
      </c>
      <c r="C40" s="11">
        <v>1</v>
      </c>
      <c r="D40" s="6">
        <v>120</v>
      </c>
      <c r="E40" s="8">
        <v>466.07692307692309</v>
      </c>
      <c r="F40" s="8">
        <v>424.06666666666666</v>
      </c>
      <c r="G40" s="8">
        <v>42.010256410256432</v>
      </c>
      <c r="H40" s="8">
        <v>0.8666666666666667</v>
      </c>
      <c r="I40" s="8">
        <v>1</v>
      </c>
      <c r="J40" s="8">
        <v>0.1333333333333333</v>
      </c>
      <c r="K40" s="6">
        <v>64</v>
      </c>
      <c r="L40" s="6">
        <v>70</v>
      </c>
      <c r="M40" s="6">
        <v>16</v>
      </c>
      <c r="N40" s="6">
        <v>36</v>
      </c>
      <c r="O40" s="9">
        <v>96</v>
      </c>
      <c r="P40" s="8">
        <v>1138.2857142857142</v>
      </c>
      <c r="Q40" s="8">
        <v>752.08888888888885</v>
      </c>
      <c r="R40" s="8">
        <v>386.19682539682537</v>
      </c>
      <c r="S40" s="8">
        <v>1</v>
      </c>
      <c r="T40" s="8">
        <v>0.93333333333333335</v>
      </c>
      <c r="U40" s="8">
        <v>6.6666666666666652E-2</v>
      </c>
      <c r="V40" s="8">
        <v>0.73913043478260865</v>
      </c>
      <c r="W40" s="8">
        <v>0.56521739130434778</v>
      </c>
      <c r="X40" s="8">
        <v>8.9492753623188426E-2</v>
      </c>
      <c r="Y40" s="8">
        <v>0.76249999999999996</v>
      </c>
      <c r="Z40" s="8">
        <v>0.8</v>
      </c>
      <c r="AA40" s="8">
        <v>864.50819672131149</v>
      </c>
      <c r="AB40" s="8">
        <v>854.5625</v>
      </c>
      <c r="AC40" s="9">
        <v>1</v>
      </c>
    </row>
    <row r="41" spans="1:29" ht="12.5" x14ac:dyDescent="0.25">
      <c r="A41" s="6">
        <v>28061</v>
      </c>
      <c r="B41" s="11">
        <v>0.6875</v>
      </c>
      <c r="C41" s="11">
        <v>0.75</v>
      </c>
      <c r="D41" s="6">
        <v>360</v>
      </c>
      <c r="E41" s="8">
        <v>487.21428571428572</v>
      </c>
      <c r="F41" s="8">
        <v>421.55555555555554</v>
      </c>
      <c r="G41" s="8">
        <v>65.658730158730179</v>
      </c>
      <c r="H41" s="8">
        <v>0.93333333333333335</v>
      </c>
      <c r="I41" s="8">
        <v>1</v>
      </c>
      <c r="J41" s="8">
        <v>6.6666666666666652E-2</v>
      </c>
      <c r="K41" s="6">
        <v>29</v>
      </c>
      <c r="L41" s="6">
        <v>23</v>
      </c>
      <c r="M41" s="6">
        <v>10</v>
      </c>
      <c r="N41" s="6">
        <v>29</v>
      </c>
      <c r="O41" s="9">
        <v>57</v>
      </c>
      <c r="P41" s="8">
        <v>882.78571428571433</v>
      </c>
      <c r="Q41" s="8">
        <v>650.23809523809518</v>
      </c>
      <c r="R41" s="8">
        <v>232.54761904761915</v>
      </c>
      <c r="S41" s="8">
        <v>0.93333333333333335</v>
      </c>
      <c r="T41" s="8">
        <v>0.93333333333333335</v>
      </c>
      <c r="U41" s="8">
        <v>0</v>
      </c>
      <c r="V41" s="8">
        <v>0.33333333333333331</v>
      </c>
      <c r="W41" s="8">
        <v>0.14285714285714285</v>
      </c>
      <c r="X41" s="8">
        <v>0.62857142857142856</v>
      </c>
      <c r="Y41" s="8">
        <v>0.83750000000000002</v>
      </c>
      <c r="Z41" s="8">
        <v>0.9</v>
      </c>
      <c r="AA41" s="8">
        <v>969.35820895522386</v>
      </c>
      <c r="AB41" s="8">
        <v>1035</v>
      </c>
      <c r="AC41" s="9">
        <v>1</v>
      </c>
    </row>
    <row r="42" spans="1:29" ht="12.5" x14ac:dyDescent="0.25">
      <c r="A42" s="6">
        <v>28062</v>
      </c>
      <c r="B42" s="11">
        <v>0.375</v>
      </c>
      <c r="C42" s="11">
        <v>0.3125</v>
      </c>
      <c r="D42" s="6">
        <v>120</v>
      </c>
      <c r="E42" s="8">
        <v>475.07142857142856</v>
      </c>
      <c r="F42" s="8">
        <v>372.88636363636363</v>
      </c>
      <c r="G42" s="8">
        <v>102.18506493506493</v>
      </c>
      <c r="H42" s="8">
        <v>0.93333333333333335</v>
      </c>
      <c r="I42" s="8">
        <v>0.97777777777777775</v>
      </c>
      <c r="J42" s="8">
        <v>4.4444444444444398E-2</v>
      </c>
      <c r="K42" s="6">
        <v>63</v>
      </c>
      <c r="L42" s="6">
        <v>57</v>
      </c>
      <c r="M42" s="6">
        <v>9</v>
      </c>
      <c r="N42" s="6">
        <v>30</v>
      </c>
      <c r="O42" s="9">
        <v>62</v>
      </c>
      <c r="P42" s="8">
        <v>942.06666666666672</v>
      </c>
      <c r="Q42" s="8">
        <v>742.97727272727275</v>
      </c>
      <c r="R42" s="8">
        <v>199.08939393939397</v>
      </c>
      <c r="S42" s="8">
        <v>0.97777777777777775</v>
      </c>
      <c r="T42" s="8">
        <v>1</v>
      </c>
      <c r="U42" s="8">
        <v>-2.2222222222222254E-2</v>
      </c>
      <c r="V42" s="8">
        <v>0.93333333333333335</v>
      </c>
      <c r="W42" s="8">
        <v>0.77777777777777779</v>
      </c>
      <c r="X42" s="8">
        <v>0.11111111111111105</v>
      </c>
      <c r="Y42" s="8">
        <v>0.625</v>
      </c>
      <c r="Z42" s="8">
        <v>0.4</v>
      </c>
      <c r="AA42" s="8">
        <v>764.92</v>
      </c>
      <c r="AB42" s="8">
        <v>1158.125</v>
      </c>
      <c r="AC42" s="9">
        <v>0.97777777777777775</v>
      </c>
    </row>
    <row r="43" spans="1:29" ht="12.5" x14ac:dyDescent="0.25">
      <c r="A43" s="6">
        <v>28063</v>
      </c>
      <c r="B43" s="11">
        <v>1</v>
      </c>
      <c r="C43" s="11">
        <v>0.9375</v>
      </c>
      <c r="D43" s="6">
        <v>60</v>
      </c>
      <c r="E43" s="8">
        <v>413.08333333333331</v>
      </c>
      <c r="F43" s="8">
        <v>367.97674418604652</v>
      </c>
      <c r="G43" s="8">
        <v>45.106589147286797</v>
      </c>
      <c r="H43" s="8">
        <v>0.8</v>
      </c>
      <c r="I43" s="8">
        <v>0.9555555555555556</v>
      </c>
      <c r="J43" s="8">
        <v>0.15555555555555556</v>
      </c>
      <c r="K43" s="6">
        <v>68</v>
      </c>
      <c r="L43" s="6">
        <v>39</v>
      </c>
      <c r="M43" s="6">
        <v>15</v>
      </c>
      <c r="N43" s="6">
        <v>28</v>
      </c>
      <c r="O43" s="9">
        <v>51</v>
      </c>
      <c r="P43" s="8">
        <v>839.4666666666667</v>
      </c>
      <c r="Q43" s="8">
        <v>630.11363636363637</v>
      </c>
      <c r="R43" s="8">
        <v>209.35303030303032</v>
      </c>
      <c r="S43" s="8">
        <v>0.97777777777777775</v>
      </c>
      <c r="T43" s="8">
        <v>1</v>
      </c>
      <c r="U43" s="8">
        <v>-2.2222222222222254E-2</v>
      </c>
      <c r="V43" s="8">
        <v>0.95238095238095233</v>
      </c>
      <c r="W43" s="8">
        <v>0.57894736842105265</v>
      </c>
      <c r="X43" s="8">
        <v>0.19266917293233077</v>
      </c>
      <c r="Y43" s="8">
        <v>0.86250000000000004</v>
      </c>
      <c r="Z43" s="8">
        <v>0.65</v>
      </c>
      <c r="AA43" s="8">
        <v>710.44927536231887</v>
      </c>
      <c r="AB43" s="8">
        <v>843.76923076923072</v>
      </c>
      <c r="AC43" s="9">
        <v>0.9555555555555556</v>
      </c>
    </row>
    <row r="44" spans="1:29" s="18" customFormat="1" ht="12.5" x14ac:dyDescent="0.25">
      <c r="A44" s="13">
        <v>28064</v>
      </c>
      <c r="B44" s="14">
        <v>-0.375</v>
      </c>
      <c r="C44" s="14">
        <v>0</v>
      </c>
      <c r="D44" s="13">
        <v>292</v>
      </c>
      <c r="E44" s="16">
        <v>574.86666666666667</v>
      </c>
      <c r="F44" s="16">
        <v>726.41463414634143</v>
      </c>
      <c r="G44" s="16">
        <v>-151.54796747967475</v>
      </c>
      <c r="H44" s="16">
        <v>1</v>
      </c>
      <c r="I44" s="16">
        <v>0.91111111111111109</v>
      </c>
      <c r="J44" s="16">
        <v>-8.8888888888888906E-2</v>
      </c>
      <c r="K44" s="13">
        <v>19</v>
      </c>
      <c r="L44" s="13">
        <v>14</v>
      </c>
      <c r="M44" s="13">
        <v>12</v>
      </c>
      <c r="N44" s="13">
        <v>37</v>
      </c>
      <c r="O44" s="17">
        <v>99</v>
      </c>
      <c r="P44" s="16">
        <v>1277.6153846153845</v>
      </c>
      <c r="Q44" s="16">
        <v>759.09302325581393</v>
      </c>
      <c r="R44" s="16">
        <v>518.5223613595706</v>
      </c>
      <c r="S44" s="16">
        <v>0.9555555555555556</v>
      </c>
      <c r="T44" s="16">
        <v>0.8666666666666667</v>
      </c>
      <c r="U44" s="16">
        <v>8.8888888888888906E-2</v>
      </c>
      <c r="V44" s="16">
        <v>0.3125</v>
      </c>
      <c r="W44" s="16">
        <v>0.22222222222222221</v>
      </c>
      <c r="X44" s="16">
        <v>0.40105994152046781</v>
      </c>
      <c r="Y44" s="16">
        <v>0.72499999999999998</v>
      </c>
      <c r="Z44" s="16">
        <v>0.75</v>
      </c>
      <c r="AA44" s="16">
        <v>1022.1379310344828</v>
      </c>
      <c r="AB44" s="16">
        <v>979.66666666666663</v>
      </c>
      <c r="AC44" s="17">
        <v>0.91111111111111109</v>
      </c>
    </row>
    <row r="45" spans="1:29" ht="12.5" x14ac:dyDescent="0.25">
      <c r="A45" s="6">
        <v>28065</v>
      </c>
      <c r="B45" s="11">
        <v>0.625</v>
      </c>
      <c r="C45" s="11">
        <v>0.875</v>
      </c>
      <c r="D45" s="6">
        <v>60</v>
      </c>
      <c r="E45" s="8">
        <v>374.85714285714283</v>
      </c>
      <c r="F45" s="8">
        <v>337.85365853658539</v>
      </c>
      <c r="G45" s="8">
        <v>37.003484320557448</v>
      </c>
      <c r="H45" s="8">
        <v>0.93333333333333335</v>
      </c>
      <c r="I45" s="8">
        <v>0.91111111111111109</v>
      </c>
      <c r="J45" s="8">
        <v>-2.2222222222222254E-2</v>
      </c>
      <c r="K45" s="6">
        <v>46</v>
      </c>
      <c r="L45" s="6">
        <v>61</v>
      </c>
      <c r="M45" s="6">
        <v>11</v>
      </c>
      <c r="N45" s="6">
        <v>29</v>
      </c>
      <c r="O45" s="9">
        <v>57</v>
      </c>
      <c r="P45" s="8">
        <v>962</v>
      </c>
      <c r="Q45" s="8">
        <v>640.7954545454545</v>
      </c>
      <c r="R45" s="8">
        <v>321.2045454545455</v>
      </c>
      <c r="S45" s="8">
        <v>0.97777777777777775</v>
      </c>
      <c r="T45" s="8">
        <v>0.93333333333333335</v>
      </c>
      <c r="U45" s="8">
        <v>4.4444444444444398E-2</v>
      </c>
      <c r="V45" s="8">
        <v>1</v>
      </c>
      <c r="W45" s="8">
        <v>1</v>
      </c>
      <c r="X45" s="8">
        <v>0</v>
      </c>
      <c r="Y45" s="8">
        <v>0.78749999999999998</v>
      </c>
      <c r="Z45" s="8">
        <v>0.55000000000000004</v>
      </c>
      <c r="AA45" s="8">
        <v>989.50793650793651</v>
      </c>
      <c r="AB45" s="8">
        <v>1151.5454545454545</v>
      </c>
      <c r="AC45" s="9">
        <v>0.91111111111111109</v>
      </c>
    </row>
    <row r="46" spans="1:29" s="18" customFormat="1" ht="12.5" x14ac:dyDescent="0.25">
      <c r="A46" s="13">
        <v>28066</v>
      </c>
      <c r="B46" s="14">
        <v>-0.375</v>
      </c>
      <c r="C46" s="14">
        <v>0</v>
      </c>
      <c r="D46" s="13">
        <v>296</v>
      </c>
      <c r="E46" s="16">
        <v>402.45454545454544</v>
      </c>
      <c r="F46" s="16">
        <v>351.97727272727275</v>
      </c>
      <c r="G46" s="16">
        <v>50.477272727272691</v>
      </c>
      <c r="H46" s="16">
        <v>0.73333333333333328</v>
      </c>
      <c r="I46" s="16">
        <v>0.97777777777777775</v>
      </c>
      <c r="J46" s="16">
        <v>0.24444444444444446</v>
      </c>
      <c r="K46" s="13">
        <v>47</v>
      </c>
      <c r="L46" s="13">
        <v>55</v>
      </c>
      <c r="M46" s="13">
        <v>10</v>
      </c>
      <c r="N46" s="13">
        <v>30</v>
      </c>
      <c r="O46" s="17">
        <v>62</v>
      </c>
      <c r="P46" s="16">
        <v>1199.6923076923076</v>
      </c>
      <c r="Q46" s="16">
        <v>737.66666666666663</v>
      </c>
      <c r="R46" s="16">
        <v>462.02564102564099</v>
      </c>
      <c r="S46" s="16">
        <v>0.93333333333333335</v>
      </c>
      <c r="T46" s="16">
        <v>0.8666666666666667</v>
      </c>
      <c r="U46" s="16">
        <v>6.6666666666666652E-2</v>
      </c>
      <c r="V46" s="16">
        <v>0.52380952380952384</v>
      </c>
      <c r="W46" s="16">
        <v>0.5</v>
      </c>
      <c r="X46" s="16">
        <v>0.32287784679089038</v>
      </c>
      <c r="Y46" s="16">
        <v>0.82499999999999996</v>
      </c>
      <c r="Z46" s="16">
        <v>0.7</v>
      </c>
      <c r="AA46" s="16">
        <v>1061.8030303030303</v>
      </c>
      <c r="AB46" s="16">
        <v>1284.0714285714287</v>
      </c>
      <c r="AC46" s="17">
        <v>0.97777777777777775</v>
      </c>
    </row>
    <row r="47" spans="1:29" ht="12.5" x14ac:dyDescent="0.25">
      <c r="A47" s="6">
        <v>28067</v>
      </c>
      <c r="B47" s="11">
        <v>0.375</v>
      </c>
      <c r="C47" s="11">
        <v>0</v>
      </c>
      <c r="D47" s="6">
        <v>120</v>
      </c>
      <c r="E47" s="8">
        <v>504.78571428571428</v>
      </c>
      <c r="F47" s="8">
        <v>401.22222222222223</v>
      </c>
      <c r="G47" s="8">
        <v>103.56349206349205</v>
      </c>
      <c r="H47" s="8">
        <v>0.93333333333333335</v>
      </c>
      <c r="I47" s="8">
        <v>1</v>
      </c>
      <c r="J47" s="8">
        <v>6.6666666666666652E-2</v>
      </c>
      <c r="K47" s="6">
        <v>39</v>
      </c>
      <c r="L47" s="6">
        <v>37</v>
      </c>
      <c r="M47" s="6">
        <v>12</v>
      </c>
      <c r="N47" s="6">
        <v>38</v>
      </c>
      <c r="O47" s="9">
        <v>99</v>
      </c>
      <c r="P47" s="8">
        <v>950.66666666666663</v>
      </c>
      <c r="Q47" s="8">
        <v>718.95238095238096</v>
      </c>
      <c r="R47" s="8">
        <v>231.71428571428567</v>
      </c>
      <c r="S47" s="8">
        <v>0.93333333333333335</v>
      </c>
      <c r="T47" s="8">
        <v>1</v>
      </c>
      <c r="U47" s="8">
        <v>-6.6666666666666652E-2</v>
      </c>
      <c r="V47" s="8">
        <v>0.7142857142857143</v>
      </c>
      <c r="W47" s="8">
        <v>0.81818181818181823</v>
      </c>
      <c r="X47" s="8">
        <v>0.19209956709956699</v>
      </c>
      <c r="Y47" s="8">
        <v>0.8</v>
      </c>
      <c r="Z47" s="8">
        <v>0.7</v>
      </c>
      <c r="AA47" s="8">
        <v>1340.71875</v>
      </c>
      <c r="AB47" s="8">
        <v>1635.7857142857142</v>
      </c>
      <c r="AC47" s="9">
        <v>1</v>
      </c>
    </row>
    <row r="48" spans="1:29" ht="12.5" x14ac:dyDescent="0.25">
      <c r="A48" s="6">
        <v>28068</v>
      </c>
      <c r="B48" s="11">
        <v>1</v>
      </c>
      <c r="C48" s="11">
        <v>6.25E-2</v>
      </c>
      <c r="D48" s="6">
        <v>120</v>
      </c>
      <c r="E48" s="8">
        <v>781.06666666666672</v>
      </c>
      <c r="F48" s="8">
        <v>665.35714285714289</v>
      </c>
      <c r="G48" s="8">
        <v>115.70952380952383</v>
      </c>
      <c r="H48" s="8">
        <v>1</v>
      </c>
      <c r="I48" s="8">
        <v>0.93333333333333335</v>
      </c>
      <c r="J48" s="8">
        <v>-6.6666666666666652E-2</v>
      </c>
      <c r="K48" s="6">
        <v>62</v>
      </c>
      <c r="L48" s="6">
        <v>46</v>
      </c>
      <c r="M48" s="6">
        <v>13</v>
      </c>
      <c r="N48" s="6">
        <v>35</v>
      </c>
      <c r="O48" s="9">
        <v>90</v>
      </c>
      <c r="P48" s="8">
        <v>1214.9230769230769</v>
      </c>
      <c r="Q48" s="8">
        <v>859.22222222222217</v>
      </c>
      <c r="R48" s="8">
        <v>355.70085470085473</v>
      </c>
      <c r="S48" s="8">
        <v>1</v>
      </c>
      <c r="T48" s="8">
        <v>0.8666666666666667</v>
      </c>
      <c r="U48" s="8">
        <v>0.1333333333333333</v>
      </c>
      <c r="V48" s="8">
        <v>0.45</v>
      </c>
      <c r="W48" s="8">
        <v>0.52631578947368418</v>
      </c>
      <c r="X48" s="8">
        <v>0.2401334217897686</v>
      </c>
      <c r="Y48" s="8">
        <v>0.91249999999999998</v>
      </c>
      <c r="Z48" s="8">
        <v>0.8</v>
      </c>
      <c r="AA48" s="8">
        <v>804.57534246575347</v>
      </c>
      <c r="AB48" s="8">
        <v>985.875</v>
      </c>
      <c r="AC48" s="9">
        <v>0.93333333333333335</v>
      </c>
    </row>
    <row r="49" spans="1:29" ht="12.5" x14ac:dyDescent="0.25">
      <c r="A49" s="6">
        <v>28069</v>
      </c>
      <c r="B49" s="11">
        <v>0.875</v>
      </c>
      <c r="C49" s="11">
        <v>0.875</v>
      </c>
      <c r="D49" s="6">
        <v>60</v>
      </c>
      <c r="E49" s="8">
        <v>503.42857142857144</v>
      </c>
      <c r="F49" s="8">
        <v>420.40909090909093</v>
      </c>
      <c r="G49" s="8">
        <v>83.01948051948051</v>
      </c>
      <c r="H49" s="8">
        <v>0.93333333333333335</v>
      </c>
      <c r="I49" s="8">
        <v>0.97777777777777775</v>
      </c>
      <c r="J49" s="8">
        <v>4.4444444444444398E-2</v>
      </c>
      <c r="K49" s="6">
        <v>32</v>
      </c>
      <c r="L49" s="6">
        <v>26</v>
      </c>
      <c r="M49" s="6">
        <v>17</v>
      </c>
      <c r="N49" s="6">
        <v>36</v>
      </c>
      <c r="O49" s="9">
        <v>96</v>
      </c>
      <c r="P49" s="8">
        <v>995.61538461538464</v>
      </c>
      <c r="Q49" s="8">
        <v>658.68888888888887</v>
      </c>
      <c r="R49" s="8">
        <v>336.92649572649577</v>
      </c>
      <c r="S49" s="8">
        <v>1</v>
      </c>
      <c r="T49" s="8">
        <v>0.8666666666666667</v>
      </c>
      <c r="U49" s="8">
        <v>0.1333333333333333</v>
      </c>
      <c r="V49" s="8">
        <v>0.52380952380952384</v>
      </c>
      <c r="W49" s="8">
        <v>0.8571428571428571</v>
      </c>
      <c r="X49" s="8">
        <v>0.25744047619047628</v>
      </c>
      <c r="Y49" s="8">
        <v>0.2</v>
      </c>
      <c r="Z49" s="8">
        <v>0.15</v>
      </c>
      <c r="AA49" s="8">
        <v>991.4375</v>
      </c>
      <c r="AB49" s="8">
        <v>1168</v>
      </c>
      <c r="AC49" s="9">
        <v>0.97777777777777775</v>
      </c>
    </row>
    <row r="50" spans="1:29" ht="12.5" x14ac:dyDescent="0.25">
      <c r="A50" s="6">
        <v>28070</v>
      </c>
      <c r="B50" s="11">
        <v>1</v>
      </c>
      <c r="C50" s="11">
        <v>0.75</v>
      </c>
      <c r="D50" s="6">
        <v>360</v>
      </c>
      <c r="E50" s="8">
        <v>489.35714285714283</v>
      </c>
      <c r="F50" s="8">
        <v>523.23255813953483</v>
      </c>
      <c r="G50" s="8">
        <v>-33.875415282391998</v>
      </c>
      <c r="H50" s="8">
        <v>0.93333333333333335</v>
      </c>
      <c r="I50" s="8">
        <v>0.9555555555555556</v>
      </c>
      <c r="J50" s="8">
        <v>2.2222222222222254E-2</v>
      </c>
      <c r="K50" s="6">
        <v>69</v>
      </c>
      <c r="L50" s="6">
        <v>75</v>
      </c>
      <c r="M50" s="6">
        <v>14</v>
      </c>
      <c r="N50" s="6">
        <v>36</v>
      </c>
      <c r="O50" s="9">
        <v>96</v>
      </c>
      <c r="P50" s="8">
        <v>1192.8333333333333</v>
      </c>
      <c r="Q50" s="8">
        <v>889.83333333333337</v>
      </c>
      <c r="R50" s="8">
        <v>302.99999999999989</v>
      </c>
      <c r="S50" s="8">
        <v>0.93333333333333335</v>
      </c>
      <c r="T50" s="8">
        <v>0.8</v>
      </c>
      <c r="U50" s="8">
        <v>0.1333333333333333</v>
      </c>
      <c r="V50" s="8">
        <v>0.76470588235294112</v>
      </c>
      <c r="W50" s="8">
        <v>0.7</v>
      </c>
      <c r="X50" s="8">
        <v>2.2624434389141301E-3</v>
      </c>
      <c r="Y50" s="8">
        <v>0.88749999999999996</v>
      </c>
      <c r="Z50" s="8">
        <v>0.8</v>
      </c>
      <c r="AA50" s="8">
        <v>743.76056338028172</v>
      </c>
      <c r="AB50" s="8">
        <v>766.0625</v>
      </c>
      <c r="AC50" s="9">
        <v>0.9555555555555556</v>
      </c>
    </row>
    <row r="51" spans="1:29" ht="12.5" x14ac:dyDescent="0.25">
      <c r="A51" s="6">
        <v>28071</v>
      </c>
      <c r="B51" s="11">
        <v>0.1875</v>
      </c>
      <c r="C51" s="11">
        <v>1</v>
      </c>
      <c r="D51" s="6">
        <v>60</v>
      </c>
      <c r="E51" s="8">
        <v>488.30769230769232</v>
      </c>
      <c r="F51" s="8">
        <v>402.04545454545456</v>
      </c>
      <c r="G51" s="8">
        <v>86.26223776223776</v>
      </c>
      <c r="H51" s="8">
        <v>0.8666666666666667</v>
      </c>
      <c r="I51" s="8">
        <v>0.97777777777777775</v>
      </c>
      <c r="J51" s="8">
        <v>0.11111111111111105</v>
      </c>
      <c r="K51" s="6">
        <v>60</v>
      </c>
      <c r="L51" s="6">
        <v>31</v>
      </c>
      <c r="M51" s="6">
        <v>16</v>
      </c>
      <c r="N51" s="6">
        <v>35</v>
      </c>
      <c r="O51" s="9">
        <v>90</v>
      </c>
      <c r="P51" s="8">
        <v>908.07692307692309</v>
      </c>
      <c r="Q51" s="8">
        <v>482.09090909090907</v>
      </c>
      <c r="R51" s="8">
        <v>425.98601398601403</v>
      </c>
      <c r="S51" s="8">
        <v>0.97777777777777775</v>
      </c>
      <c r="T51" s="8">
        <v>0.8666666666666667</v>
      </c>
      <c r="U51" s="8">
        <v>0.11111111111111105</v>
      </c>
      <c r="V51" s="8">
        <v>0.66666666666666663</v>
      </c>
      <c r="W51" s="8">
        <v>0.5714285714285714</v>
      </c>
      <c r="X51" s="8">
        <v>0.28693528693528692</v>
      </c>
      <c r="Y51" s="8">
        <v>0.88749999999999996</v>
      </c>
      <c r="Z51" s="8">
        <v>0.75</v>
      </c>
      <c r="AA51" s="8">
        <v>807.56338028169012</v>
      </c>
      <c r="AB51" s="8">
        <v>945.33333333333337</v>
      </c>
      <c r="AC51" s="9">
        <v>0.97777777777777775</v>
      </c>
    </row>
    <row r="52" spans="1:29" ht="12.5" x14ac:dyDescent="0.25">
      <c r="A52" s="6">
        <v>28072</v>
      </c>
      <c r="B52" s="11">
        <v>0.5625</v>
      </c>
      <c r="C52" s="11">
        <v>0.9375</v>
      </c>
      <c r="D52" s="6">
        <v>60</v>
      </c>
      <c r="E52" s="8">
        <v>494.93333333333334</v>
      </c>
      <c r="F52" s="8">
        <v>476.47727272727275</v>
      </c>
      <c r="G52" s="8">
        <v>18.456060606060589</v>
      </c>
      <c r="H52" s="8">
        <v>1</v>
      </c>
      <c r="I52" s="8">
        <v>0.97777777777777775</v>
      </c>
      <c r="J52" s="8">
        <v>-2.2222222222222254E-2</v>
      </c>
      <c r="K52" s="6">
        <v>42</v>
      </c>
      <c r="L52" s="6">
        <v>51</v>
      </c>
      <c r="M52" s="6">
        <v>12</v>
      </c>
      <c r="N52" s="6">
        <v>38</v>
      </c>
      <c r="O52" s="9">
        <v>99</v>
      </c>
      <c r="P52" s="8">
        <v>1493</v>
      </c>
      <c r="Q52" s="8">
        <v>907.45238095238096</v>
      </c>
      <c r="R52" s="8">
        <v>585.54761904761904</v>
      </c>
      <c r="S52" s="8">
        <v>0.93333333333333335</v>
      </c>
      <c r="T52" s="8">
        <v>0.93333333333333335</v>
      </c>
      <c r="U52" s="8">
        <v>0</v>
      </c>
      <c r="V52" s="8">
        <v>0.8571428571428571</v>
      </c>
      <c r="W52" s="8">
        <v>0.70833333333333337</v>
      </c>
      <c r="X52" s="8">
        <v>0.11630036630036633</v>
      </c>
      <c r="Y52" s="8">
        <v>0.95</v>
      </c>
      <c r="Z52" s="8">
        <v>0.95</v>
      </c>
      <c r="AA52" s="8">
        <v>859.56578947368416</v>
      </c>
      <c r="AB52" s="8">
        <v>932.68421052631584</v>
      </c>
      <c r="AC52" s="9">
        <v>0.97777777777777775</v>
      </c>
    </row>
    <row r="53" spans="1:29" ht="12.5" x14ac:dyDescent="0.25">
      <c r="A53" s="6">
        <v>28073</v>
      </c>
      <c r="B53" s="11">
        <v>0.9375</v>
      </c>
      <c r="C53" s="11">
        <v>0.5625</v>
      </c>
      <c r="D53" s="6">
        <v>120</v>
      </c>
      <c r="E53" s="8">
        <v>664.5</v>
      </c>
      <c r="F53" s="8">
        <v>642.20000000000005</v>
      </c>
      <c r="G53" s="8">
        <v>22.299999999999955</v>
      </c>
      <c r="H53" s="8">
        <v>0.93333333333333335</v>
      </c>
      <c r="I53" s="8">
        <v>1</v>
      </c>
      <c r="J53" s="8">
        <v>6.6666666666666652E-2</v>
      </c>
      <c r="K53" s="6">
        <v>48</v>
      </c>
      <c r="L53" s="6">
        <v>30</v>
      </c>
      <c r="M53" s="6">
        <v>12</v>
      </c>
      <c r="N53" s="6">
        <v>35</v>
      </c>
      <c r="O53" s="9">
        <v>90</v>
      </c>
      <c r="P53" s="8">
        <v>1296</v>
      </c>
      <c r="Q53" s="8">
        <v>997.97727272727275</v>
      </c>
      <c r="R53" s="8">
        <v>298.02272727272725</v>
      </c>
      <c r="S53" s="8">
        <v>0.97777777777777775</v>
      </c>
      <c r="T53" s="8">
        <v>0.93333333333333335</v>
      </c>
      <c r="U53" s="8">
        <v>4.4444444444444398E-2</v>
      </c>
      <c r="V53" s="8">
        <v>0.91304347826086951</v>
      </c>
      <c r="W53" s="8">
        <v>0.82608695652173914</v>
      </c>
      <c r="X53" s="8">
        <v>8.579192546583847E-2</v>
      </c>
      <c r="Y53" s="8">
        <v>0.82499999999999996</v>
      </c>
      <c r="Z53" s="8">
        <v>0.65</v>
      </c>
      <c r="AA53" s="8">
        <v>1140.0757575757575</v>
      </c>
      <c r="AB53" s="8">
        <v>1526.6923076923076</v>
      </c>
      <c r="AC53" s="9">
        <v>1</v>
      </c>
    </row>
    <row r="54" spans="1:29" ht="12.5" x14ac:dyDescent="0.25">
      <c r="A54" s="6">
        <v>28074</v>
      </c>
      <c r="B54" s="11">
        <v>0.875</v>
      </c>
      <c r="C54" s="11">
        <v>0.75</v>
      </c>
      <c r="D54" s="6">
        <v>180</v>
      </c>
      <c r="E54" s="8">
        <v>394.3</v>
      </c>
      <c r="F54" s="8">
        <v>308.79545454545456</v>
      </c>
      <c r="G54" s="8">
        <v>85.50454545454545</v>
      </c>
      <c r="H54" s="8">
        <v>0.66666666666666663</v>
      </c>
      <c r="I54" s="8">
        <v>0.97777777777777775</v>
      </c>
      <c r="J54" s="8">
        <v>0.31111111111111112</v>
      </c>
      <c r="K54" s="6">
        <v>42</v>
      </c>
      <c r="L54" s="6">
        <v>32</v>
      </c>
      <c r="M54" s="6">
        <v>10</v>
      </c>
      <c r="N54" s="6">
        <v>38</v>
      </c>
      <c r="O54" s="9">
        <v>99</v>
      </c>
      <c r="P54" s="8">
        <v>1037</v>
      </c>
      <c r="Q54" s="8">
        <v>554.52380952380952</v>
      </c>
      <c r="R54" s="8">
        <v>482.47619047619048</v>
      </c>
      <c r="S54" s="8">
        <v>0.93333333333333335</v>
      </c>
      <c r="T54" s="8">
        <v>0.93333333333333335</v>
      </c>
      <c r="U54" s="8">
        <v>0</v>
      </c>
      <c r="V54" s="8">
        <v>0.9</v>
      </c>
      <c r="W54" s="8">
        <v>0.85</v>
      </c>
      <c r="X54" s="8">
        <v>1.7045454545454586E-2</v>
      </c>
      <c r="Y54" s="8">
        <v>0.78749999999999998</v>
      </c>
      <c r="Z54" s="8">
        <v>0.65</v>
      </c>
      <c r="AA54" s="8">
        <v>592.82539682539687</v>
      </c>
      <c r="AB54" s="8">
        <v>698.53846153846155</v>
      </c>
      <c r="AC54" s="9">
        <v>0.97777777777777775</v>
      </c>
    </row>
    <row r="55" spans="1:29" ht="12.5" x14ac:dyDescent="0.25">
      <c r="A55" s="6">
        <v>28075</v>
      </c>
      <c r="B55" s="11">
        <v>0.3125</v>
      </c>
      <c r="C55" s="11">
        <v>0.9375</v>
      </c>
      <c r="D55" s="6">
        <v>120</v>
      </c>
      <c r="E55" s="8">
        <v>454.58333333333331</v>
      </c>
      <c r="F55" s="8">
        <v>392.11111111111109</v>
      </c>
      <c r="G55" s="8">
        <v>62.472222222222229</v>
      </c>
      <c r="H55" s="8">
        <v>0.8</v>
      </c>
      <c r="I55" s="8">
        <v>1</v>
      </c>
      <c r="J55" s="8">
        <v>0.19999999999999996</v>
      </c>
      <c r="K55" s="6">
        <v>55</v>
      </c>
      <c r="L55" s="6">
        <v>46</v>
      </c>
      <c r="M55" s="6">
        <v>7</v>
      </c>
      <c r="N55" s="6">
        <v>33</v>
      </c>
      <c r="O55" s="9">
        <v>80</v>
      </c>
      <c r="P55" s="8">
        <v>1191.8</v>
      </c>
      <c r="Q55" s="8">
        <v>725.19047619047615</v>
      </c>
      <c r="R55" s="8">
        <v>466.60952380952381</v>
      </c>
      <c r="S55" s="8">
        <v>0.93333333333333335</v>
      </c>
      <c r="T55" s="8">
        <v>1</v>
      </c>
      <c r="U55" s="8">
        <v>-6.6666666666666652E-2</v>
      </c>
      <c r="V55" s="8">
        <v>0.94444444444444442</v>
      </c>
      <c r="W55" s="8">
        <v>0.94736842105263153</v>
      </c>
      <c r="X55" s="8">
        <v>-9.1739766081871288E-2</v>
      </c>
      <c r="Y55" s="8">
        <v>0.8125</v>
      </c>
      <c r="Z55" s="8">
        <v>0.85</v>
      </c>
      <c r="AA55" s="8">
        <v>1010.3538461538461</v>
      </c>
      <c r="AB55" s="8">
        <v>1100.2352941176471</v>
      </c>
      <c r="AC55" s="9">
        <v>1</v>
      </c>
    </row>
    <row r="56" spans="1:29" ht="12.5" x14ac:dyDescent="0.25">
      <c r="A56" s="6">
        <v>28076</v>
      </c>
      <c r="B56" s="11">
        <v>1</v>
      </c>
      <c r="C56" s="11">
        <v>0.75</v>
      </c>
      <c r="D56" s="6">
        <v>60</v>
      </c>
      <c r="E56" s="8">
        <v>476.23076923076923</v>
      </c>
      <c r="F56" s="8">
        <v>405.97619047619048</v>
      </c>
      <c r="G56" s="8">
        <v>70.254578754578745</v>
      </c>
      <c r="H56" s="8">
        <v>0.8666666666666667</v>
      </c>
      <c r="I56" s="8">
        <v>0.93333333333333335</v>
      </c>
      <c r="J56" s="8">
        <v>6.6666666666666652E-2</v>
      </c>
      <c r="K56" s="6">
        <v>23</v>
      </c>
      <c r="L56" s="6">
        <v>50</v>
      </c>
      <c r="M56" s="6">
        <v>7</v>
      </c>
      <c r="N56" s="6">
        <v>33</v>
      </c>
      <c r="O56" s="9">
        <v>80</v>
      </c>
      <c r="P56" s="8">
        <v>940.16666666666663</v>
      </c>
      <c r="Q56" s="8">
        <v>804.42857142857144</v>
      </c>
      <c r="R56" s="8">
        <v>135.73809523809518</v>
      </c>
      <c r="S56" s="8">
        <v>0.93333333333333335</v>
      </c>
      <c r="T56" s="8">
        <v>0.8</v>
      </c>
      <c r="U56" s="8">
        <v>0.1333333333333333</v>
      </c>
      <c r="V56" s="8">
        <v>0.89473684210526316</v>
      </c>
      <c r="W56" s="8">
        <v>0.77272727272727271</v>
      </c>
      <c r="X56" s="8">
        <v>4.4528812148949548E-2</v>
      </c>
      <c r="Y56" s="8">
        <v>0.6875</v>
      </c>
      <c r="Z56" s="8">
        <v>0.2</v>
      </c>
      <c r="AA56" s="8">
        <v>1025.0363636363636</v>
      </c>
      <c r="AB56" s="8">
        <v>1437</v>
      </c>
      <c r="AC56" s="9">
        <v>0.93333333333333335</v>
      </c>
    </row>
    <row r="57" spans="1:29" ht="12.5" x14ac:dyDescent="0.25">
      <c r="A57" s="6">
        <v>28077</v>
      </c>
      <c r="B57" s="11">
        <v>0.75</v>
      </c>
      <c r="C57" s="11">
        <v>0.6875</v>
      </c>
      <c r="D57" s="6">
        <v>360</v>
      </c>
      <c r="E57" s="8">
        <v>499.92307692307691</v>
      </c>
      <c r="F57" s="8">
        <v>397.35555555555555</v>
      </c>
      <c r="G57" s="8">
        <v>102.56752136752135</v>
      </c>
      <c r="H57" s="8">
        <v>0.8666666666666667</v>
      </c>
      <c r="I57" s="8">
        <v>1</v>
      </c>
      <c r="J57" s="8">
        <v>0.1333333333333333</v>
      </c>
      <c r="K57" s="6">
        <v>24</v>
      </c>
      <c r="L57" s="6">
        <v>3</v>
      </c>
      <c r="M57" s="6">
        <v>7</v>
      </c>
      <c r="N57" s="6">
        <v>30</v>
      </c>
      <c r="O57" s="9">
        <v>62</v>
      </c>
      <c r="P57" s="8">
        <v>1163.2</v>
      </c>
      <c r="Q57" s="8">
        <v>899.75</v>
      </c>
      <c r="R57" s="8">
        <v>263.45000000000005</v>
      </c>
      <c r="S57" s="8">
        <v>0.97777777777777775</v>
      </c>
      <c r="T57" s="8">
        <v>0.66666666666666663</v>
      </c>
      <c r="U57" s="8">
        <v>0.31111111111111112</v>
      </c>
      <c r="V57" s="8">
        <v>0.6875</v>
      </c>
      <c r="W57" s="8">
        <v>0.55000000000000004</v>
      </c>
      <c r="X57" s="8">
        <v>0.29791666666666672</v>
      </c>
      <c r="Y57" s="8">
        <v>0.66249999999999998</v>
      </c>
      <c r="Z57" s="8">
        <v>0.4</v>
      </c>
      <c r="AA57" s="8">
        <v>842.39622641509436</v>
      </c>
      <c r="AB57" s="8">
        <v>864.25</v>
      </c>
      <c r="AC57" s="9">
        <v>1</v>
      </c>
    </row>
    <row r="58" spans="1:29" ht="12.5" x14ac:dyDescent="0.25">
      <c r="A58" s="6">
        <v>28078</v>
      </c>
      <c r="B58" s="11">
        <v>0.875</v>
      </c>
      <c r="C58" s="11">
        <v>0.75</v>
      </c>
      <c r="D58" s="6">
        <v>180</v>
      </c>
      <c r="E58" s="8">
        <v>427.07692307692309</v>
      </c>
      <c r="F58" s="8">
        <v>375.59090909090907</v>
      </c>
      <c r="G58" s="8">
        <v>51.486013986014029</v>
      </c>
      <c r="H58" s="8">
        <v>0.8666666666666667</v>
      </c>
      <c r="I58" s="8">
        <v>0.97777777777777775</v>
      </c>
      <c r="J58" s="8">
        <v>0.11111111111111105</v>
      </c>
      <c r="K58" s="6">
        <v>27</v>
      </c>
      <c r="L58" s="6">
        <v>26</v>
      </c>
      <c r="M58" s="6">
        <v>12</v>
      </c>
      <c r="N58" s="6">
        <v>29</v>
      </c>
      <c r="O58" s="9">
        <v>57</v>
      </c>
      <c r="P58" s="8">
        <v>1070.6923076923076</v>
      </c>
      <c r="Q58" s="8">
        <v>580.82926829268297</v>
      </c>
      <c r="R58" s="8">
        <v>489.86303939962465</v>
      </c>
      <c r="S58" s="8">
        <v>0.91111111111111109</v>
      </c>
      <c r="T58" s="8">
        <v>0.8666666666666667</v>
      </c>
      <c r="U58" s="8">
        <v>4.4444444444444398E-2</v>
      </c>
      <c r="V58" s="8">
        <v>0.95652173913043481</v>
      </c>
      <c r="W58" s="8">
        <v>0.75</v>
      </c>
      <c r="X58" s="8">
        <v>7.1739130434782639E-2</v>
      </c>
      <c r="Y58" s="8">
        <v>0.875</v>
      </c>
      <c r="Z58" s="8">
        <v>0.95</v>
      </c>
      <c r="AA58" s="8">
        <v>660.95714285714291</v>
      </c>
      <c r="AB58" s="8">
        <v>832</v>
      </c>
      <c r="AC58" s="9">
        <v>0.97777777777777775</v>
      </c>
    </row>
    <row r="59" spans="1:29" ht="12.5" x14ac:dyDescent="0.25">
      <c r="A59" s="6">
        <v>28079</v>
      </c>
      <c r="B59" s="11">
        <v>0.9375</v>
      </c>
      <c r="C59" s="11">
        <v>0.875</v>
      </c>
      <c r="D59" s="6">
        <v>60</v>
      </c>
      <c r="E59" s="8">
        <v>476.8</v>
      </c>
      <c r="F59" s="8">
        <v>420.18604651162792</v>
      </c>
      <c r="G59" s="8">
        <v>56.61395348837209</v>
      </c>
      <c r="H59" s="8">
        <v>1</v>
      </c>
      <c r="I59" s="8">
        <v>0.9555555555555556</v>
      </c>
      <c r="J59" s="8">
        <v>-4.4444444444444398E-2</v>
      </c>
      <c r="K59" s="6">
        <v>37</v>
      </c>
      <c r="L59" s="6">
        <v>45</v>
      </c>
      <c r="M59" s="6">
        <v>15</v>
      </c>
      <c r="N59" s="6">
        <v>38</v>
      </c>
      <c r="O59" s="9">
        <v>99</v>
      </c>
      <c r="P59" s="8">
        <v>1001.5454545454545</v>
      </c>
      <c r="Q59" s="8">
        <v>649.13333333333333</v>
      </c>
      <c r="R59" s="8">
        <v>352.41212121212118</v>
      </c>
      <c r="S59" s="8">
        <v>1</v>
      </c>
      <c r="T59" s="8">
        <v>0.73333333333333328</v>
      </c>
      <c r="U59" s="8">
        <v>0.26666666666666672</v>
      </c>
      <c r="V59" s="8">
        <v>0.77272727272727271</v>
      </c>
      <c r="W59" s="8">
        <v>0.77272727272727271</v>
      </c>
      <c r="X59" s="8">
        <v>4.6566205533596916E-2</v>
      </c>
      <c r="Y59" s="8">
        <v>0.88749999999999996</v>
      </c>
      <c r="Z59" s="8">
        <v>0.8</v>
      </c>
      <c r="AA59" s="8">
        <v>621.42253521126759</v>
      </c>
      <c r="AB59" s="8">
        <v>709.8125</v>
      </c>
      <c r="AC59" s="9">
        <v>0.9555555555555556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3" workbookViewId="0">
      <selection activeCell="A61" sqref="A61"/>
    </sheetView>
  </sheetViews>
  <sheetFormatPr defaultColWidth="11.5546875" defaultRowHeight="15.5" x14ac:dyDescent="0.35"/>
  <cols>
    <col min="1" max="2" width="11" style="2"/>
    <col min="3" max="3" width="34.77734375" style="2" customWidth="1"/>
    <col min="4" max="4" width="30.44140625" style="2" customWidth="1"/>
    <col min="5" max="5" width="33.21875" style="2" customWidth="1"/>
    <col min="6" max="6" width="30.77734375" style="2" customWidth="1"/>
    <col min="7" max="7" width="25.44140625" style="2" customWidth="1"/>
    <col min="8" max="8" width="11" style="2"/>
  </cols>
  <sheetData>
    <row r="1" spans="1:8" x14ac:dyDescent="0.35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35">
      <c r="A2" s="1">
        <v>1</v>
      </c>
      <c r="B2" s="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 x14ac:dyDescent="0.35">
      <c r="A3" s="1">
        <v>0.5</v>
      </c>
      <c r="B3" s="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 x14ac:dyDescent="0.35">
      <c r="A4" s="1">
        <v>0.5</v>
      </c>
      <c r="B4" s="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 x14ac:dyDescent="0.35">
      <c r="A5" s="1">
        <v>0</v>
      </c>
      <c r="B5" s="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 x14ac:dyDescent="0.35">
      <c r="A6" s="1">
        <v>0.5</v>
      </c>
      <c r="B6" s="1">
        <v>0.5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 x14ac:dyDescent="0.35">
      <c r="A7" s="1">
        <v>0.875</v>
      </c>
      <c r="B7" s="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 x14ac:dyDescent="0.35">
      <c r="A8" s="1">
        <v>0.875</v>
      </c>
      <c r="B8" s="1">
        <v>0.875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 x14ac:dyDescent="0.35">
      <c r="A9" s="1">
        <v>0.375</v>
      </c>
      <c r="B9" s="1">
        <v>0.875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 x14ac:dyDescent="0.35">
      <c r="A10" s="1">
        <v>0.625</v>
      </c>
      <c r="B10" s="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 x14ac:dyDescent="0.35">
      <c r="A11" s="1">
        <v>0.375</v>
      </c>
      <c r="B11" s="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 x14ac:dyDescent="0.35">
      <c r="A12" s="1">
        <v>0.875</v>
      </c>
      <c r="B12" s="1">
        <v>1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 x14ac:dyDescent="0.35">
      <c r="A13" s="1">
        <v>0.625</v>
      </c>
      <c r="B13" s="1">
        <v>0.875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 x14ac:dyDescent="0.35">
      <c r="A14" s="1">
        <v>0.875</v>
      </c>
      <c r="B14" s="1">
        <v>0.75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>
        <v>1</v>
      </c>
      <c r="B16" s="1">
        <v>0.5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 x14ac:dyDescent="0.35">
      <c r="A17" s="1">
        <v>0.5</v>
      </c>
      <c r="B17" s="1">
        <v>0.375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 x14ac:dyDescent="0.35">
      <c r="A18" s="1">
        <v>1</v>
      </c>
      <c r="B18" s="1">
        <v>0.75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 x14ac:dyDescent="0.35">
      <c r="A19" s="1">
        <v>0.5</v>
      </c>
      <c r="B19" s="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 x14ac:dyDescent="0.35">
      <c r="A20" s="1">
        <v>0.875</v>
      </c>
      <c r="B20" s="1">
        <v>0.375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 x14ac:dyDescent="0.35">
      <c r="A21" s="1"/>
      <c r="B21" s="1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 x14ac:dyDescent="0.35">
      <c r="A22" s="1">
        <v>0.625</v>
      </c>
      <c r="B22" s="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 x14ac:dyDescent="0.35">
      <c r="A23" s="1">
        <v>0.375</v>
      </c>
      <c r="B23" s="1">
        <v>0.5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>
        <v>0.75</v>
      </c>
      <c r="B25" s="1">
        <v>0.875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 x14ac:dyDescent="0.35">
      <c r="A26" s="1">
        <v>0.5</v>
      </c>
      <c r="B26" s="1">
        <v>0.5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>
        <v>1</v>
      </c>
      <c r="B28" s="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 x14ac:dyDescent="0.35">
      <c r="A29" s="1">
        <v>0.75</v>
      </c>
      <c r="B29" s="1">
        <v>1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>
        <v>1</v>
      </c>
      <c r="B31" s="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 x14ac:dyDescent="0.35">
      <c r="A32" s="1">
        <v>0.625</v>
      </c>
      <c r="B32" s="1">
        <v>0.625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 x14ac:dyDescent="0.35">
      <c r="A33" s="1">
        <v>0.625</v>
      </c>
      <c r="B33" s="1">
        <v>1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 x14ac:dyDescent="0.35">
      <c r="A34" s="1">
        <v>0.875</v>
      </c>
      <c r="B34" s="1">
        <v>1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 x14ac:dyDescent="0.35">
      <c r="A35" s="1">
        <v>0.75</v>
      </c>
      <c r="B35" s="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 x14ac:dyDescent="0.35">
      <c r="A36" s="1">
        <v>0.5</v>
      </c>
      <c r="B36" s="1">
        <v>0.5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 x14ac:dyDescent="0.35">
      <c r="A37" s="1">
        <v>0.75</v>
      </c>
      <c r="B37" s="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 x14ac:dyDescent="0.35">
      <c r="A38" s="1">
        <v>1</v>
      </c>
      <c r="B38" s="1">
        <v>0.5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>
        <v>0.875</v>
      </c>
      <c r="B40" s="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 x14ac:dyDescent="0.35">
      <c r="A41" s="1">
        <v>0.625</v>
      </c>
      <c r="B41" s="1">
        <v>0.875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 x14ac:dyDescent="0.35">
      <c r="A42" s="1">
        <v>0.375</v>
      </c>
      <c r="B42" s="1">
        <v>0.375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 x14ac:dyDescent="0.35">
      <c r="A43" s="1">
        <v>1</v>
      </c>
      <c r="B43" s="1">
        <v>0.875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>
        <v>0.75</v>
      </c>
      <c r="B45" s="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>
        <v>0.75</v>
      </c>
      <c r="B47" s="1">
        <v>0.5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 x14ac:dyDescent="0.35">
      <c r="A48" s="1">
        <v>1</v>
      </c>
      <c r="B48" s="1">
        <v>0.125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 x14ac:dyDescent="0.35">
      <c r="A49" s="1">
        <v>1</v>
      </c>
      <c r="B49" s="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 x14ac:dyDescent="0.35">
      <c r="A50" s="1">
        <v>1</v>
      </c>
      <c r="B50" s="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 x14ac:dyDescent="0.35">
      <c r="A51" s="1">
        <v>0.125</v>
      </c>
      <c r="B51" s="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 x14ac:dyDescent="0.35">
      <c r="A52" s="1">
        <v>0.375</v>
      </c>
      <c r="B52" s="1">
        <v>1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 x14ac:dyDescent="0.35">
      <c r="A53" s="1">
        <v>1</v>
      </c>
      <c r="B53" s="1">
        <v>0.5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 x14ac:dyDescent="0.35">
      <c r="A54" s="1">
        <v>0.875</v>
      </c>
      <c r="B54" s="1">
        <v>0.5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 x14ac:dyDescent="0.35">
      <c r="A55" s="1">
        <v>0.25</v>
      </c>
      <c r="B55" s="1">
        <v>1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 x14ac:dyDescent="0.35">
      <c r="A56" s="1">
        <v>1</v>
      </c>
      <c r="B56" s="1">
        <v>0.625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 x14ac:dyDescent="0.35">
      <c r="A57" s="1">
        <v>0.625</v>
      </c>
      <c r="B57" s="1">
        <v>1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 x14ac:dyDescent="0.35">
      <c r="A58" s="1">
        <v>0.75</v>
      </c>
      <c r="B58" s="1">
        <v>0.625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 x14ac:dyDescent="0.35">
      <c r="A59" s="1">
        <v>0.875</v>
      </c>
      <c r="B59" s="1">
        <v>0.75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10" x14ac:dyDescent="0.2">
      <c r="A60"/>
      <c r="B60"/>
      <c r="C60"/>
      <c r="D60"/>
      <c r="E60"/>
      <c r="F60"/>
      <c r="G60"/>
      <c r="H60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4">
        <f>AVERAGE(A2:A59)</f>
        <v>0.70499999999999996</v>
      </c>
      <c r="B62" s="4">
        <f t="shared" ref="B62:H62" si="0">AVERAGE(B2:B59)</f>
        <v>0.75749999999999995</v>
      </c>
      <c r="C62" s="4">
        <f t="shared" si="0"/>
        <v>68.202493532590793</v>
      </c>
      <c r="D62" s="4">
        <f t="shared" si="0"/>
        <v>494.86819471378277</v>
      </c>
      <c r="E62" s="4">
        <f t="shared" si="0"/>
        <v>425.09310050133848</v>
      </c>
      <c r="F62" s="4">
        <f t="shared" si="0"/>
        <v>0.88235294117647034</v>
      </c>
      <c r="G62" s="4">
        <f t="shared" si="0"/>
        <v>0.97690631808278816</v>
      </c>
      <c r="H62" s="4">
        <f t="shared" si="0"/>
        <v>9.4553376906318057E-2</v>
      </c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D64" s="2">
        <f>_xlfn.T.TEST(D2:D59,E2:E59,2,1)</f>
        <v>5.3212661364440995E-15</v>
      </c>
      <c r="F64" s="2">
        <f>_xlfn.T.TEST(F2:F59,G2:G59,2,1)</f>
        <v>4.5376758723759179E-8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E20" workbookViewId="0">
      <selection activeCell="J77" sqref="J77"/>
    </sheetView>
  </sheetViews>
  <sheetFormatPr defaultColWidth="11.5546875" defaultRowHeight="15.5" x14ac:dyDescent="0.35"/>
  <cols>
    <col min="1" max="2" width="11" style="2"/>
    <col min="3" max="3" width="34.77734375" style="2" customWidth="1"/>
    <col min="4" max="4" width="30.44140625" style="2" customWidth="1"/>
    <col min="5" max="5" width="33.21875" style="2" customWidth="1"/>
    <col min="6" max="6" width="22.21875" style="2" customWidth="1"/>
    <col min="7" max="7" width="19.44140625" style="2" customWidth="1"/>
    <col min="8" max="8" width="11" style="2"/>
  </cols>
  <sheetData>
    <row r="1" spans="1:8" x14ac:dyDescent="0.35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35">
      <c r="A2" s="1">
        <v>1</v>
      </c>
      <c r="B2" s="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 x14ac:dyDescent="0.35">
      <c r="A3" s="1">
        <v>0.5</v>
      </c>
      <c r="B3" s="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 x14ac:dyDescent="0.35">
      <c r="A4" s="1">
        <v>0.5</v>
      </c>
      <c r="B4" s="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 x14ac:dyDescent="0.35">
      <c r="A5" s="1">
        <v>0</v>
      </c>
      <c r="B5" s="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 x14ac:dyDescent="0.35">
      <c r="A6" s="1">
        <v>0.5</v>
      </c>
      <c r="B6" s="1">
        <v>0.5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 x14ac:dyDescent="0.35">
      <c r="A7" s="1">
        <v>0.875</v>
      </c>
      <c r="B7" s="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 x14ac:dyDescent="0.35">
      <c r="A8" s="1">
        <v>0.875</v>
      </c>
      <c r="B8" s="1">
        <v>0.875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 x14ac:dyDescent="0.35">
      <c r="A9" s="1">
        <v>0.375</v>
      </c>
      <c r="B9" s="1">
        <v>0.875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 x14ac:dyDescent="0.35">
      <c r="A10" s="1">
        <v>0.625</v>
      </c>
      <c r="B10" s="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 x14ac:dyDescent="0.35">
      <c r="A11" s="1">
        <v>0.375</v>
      </c>
      <c r="B11" s="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 x14ac:dyDescent="0.35">
      <c r="A12" s="1">
        <v>0.875</v>
      </c>
      <c r="B12" s="1">
        <v>1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 x14ac:dyDescent="0.35">
      <c r="A13" s="1">
        <v>0.625</v>
      </c>
      <c r="B13" s="1">
        <v>0.875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 x14ac:dyDescent="0.35">
      <c r="A14" s="1">
        <v>0.875</v>
      </c>
      <c r="B14" s="1">
        <v>0.75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>
        <v>1</v>
      </c>
      <c r="B16" s="1">
        <v>0.5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 x14ac:dyDescent="0.35">
      <c r="A17" s="1">
        <v>0.5</v>
      </c>
      <c r="B17" s="1">
        <v>0.375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 x14ac:dyDescent="0.35">
      <c r="A18" s="1">
        <v>1</v>
      </c>
      <c r="B18" s="1">
        <v>0.75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 x14ac:dyDescent="0.35">
      <c r="A19" s="1">
        <v>0.5</v>
      </c>
      <c r="B19" s="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 x14ac:dyDescent="0.35">
      <c r="A20" s="1">
        <v>0.875</v>
      </c>
      <c r="B20" s="1">
        <v>0.375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 x14ac:dyDescent="0.35">
      <c r="A21" s="1"/>
      <c r="B21" s="1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 x14ac:dyDescent="0.35">
      <c r="A22" s="1">
        <v>0.625</v>
      </c>
      <c r="B22" s="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 x14ac:dyDescent="0.35">
      <c r="A23" s="1">
        <v>0.375</v>
      </c>
      <c r="B23" s="1">
        <v>0.5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>
        <v>0.75</v>
      </c>
      <c r="B25" s="1">
        <v>0.875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 x14ac:dyDescent="0.35">
      <c r="A26" s="1">
        <v>0.5</v>
      </c>
      <c r="B26" s="1">
        <v>0.5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>
        <v>1</v>
      </c>
      <c r="B28" s="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 x14ac:dyDescent="0.35">
      <c r="A29" s="1">
        <v>0.75</v>
      </c>
      <c r="B29" s="1">
        <v>1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>
        <v>1</v>
      </c>
      <c r="B31" s="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 x14ac:dyDescent="0.35">
      <c r="A32" s="1">
        <v>0.625</v>
      </c>
      <c r="B32" s="1">
        <v>0.625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 x14ac:dyDescent="0.35">
      <c r="A33" s="1">
        <v>0.625</v>
      </c>
      <c r="B33" s="1">
        <v>1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 x14ac:dyDescent="0.35">
      <c r="A34" s="1">
        <v>0.875</v>
      </c>
      <c r="B34" s="1">
        <v>1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 x14ac:dyDescent="0.35">
      <c r="A35" s="1">
        <v>0.75</v>
      </c>
      <c r="B35" s="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 x14ac:dyDescent="0.35">
      <c r="A36" s="1">
        <v>0.5</v>
      </c>
      <c r="B36" s="1">
        <v>0.5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 x14ac:dyDescent="0.35">
      <c r="A37" s="1">
        <v>0.75</v>
      </c>
      <c r="B37" s="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 x14ac:dyDescent="0.35">
      <c r="A38" s="1">
        <v>1</v>
      </c>
      <c r="B38" s="1">
        <v>0.5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>
        <v>0.875</v>
      </c>
      <c r="B40" s="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 x14ac:dyDescent="0.35">
      <c r="A41" s="1">
        <v>0.625</v>
      </c>
      <c r="B41" s="1">
        <v>0.875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 x14ac:dyDescent="0.35">
      <c r="A42" s="1">
        <v>0.375</v>
      </c>
      <c r="B42" s="1">
        <v>0.375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 x14ac:dyDescent="0.35">
      <c r="A43" s="1">
        <v>1</v>
      </c>
      <c r="B43" s="1">
        <v>0.875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>
        <v>0.75</v>
      </c>
      <c r="B45" s="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>
        <v>0.75</v>
      </c>
      <c r="B47" s="1">
        <v>0.5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 x14ac:dyDescent="0.35">
      <c r="A48" s="1">
        <v>1</v>
      </c>
      <c r="B48" s="1">
        <v>0.125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 x14ac:dyDescent="0.35">
      <c r="A49" s="1">
        <v>1</v>
      </c>
      <c r="B49" s="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 x14ac:dyDescent="0.35">
      <c r="A50" s="1">
        <v>1</v>
      </c>
      <c r="B50" s="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 x14ac:dyDescent="0.35">
      <c r="A51" s="1">
        <v>0.125</v>
      </c>
      <c r="B51" s="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 x14ac:dyDescent="0.35">
      <c r="A52" s="1">
        <v>0.375</v>
      </c>
      <c r="B52" s="1">
        <v>1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 x14ac:dyDescent="0.35">
      <c r="A53" s="1">
        <v>1</v>
      </c>
      <c r="B53" s="1">
        <v>0.5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 x14ac:dyDescent="0.35">
      <c r="A54" s="1">
        <v>0.875</v>
      </c>
      <c r="B54" s="1">
        <v>0.5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 x14ac:dyDescent="0.35">
      <c r="A55" s="1">
        <v>0.25</v>
      </c>
      <c r="B55" s="1">
        <v>1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 x14ac:dyDescent="0.35">
      <c r="A56" s="1">
        <v>1</v>
      </c>
      <c r="B56" s="1">
        <v>0.625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 x14ac:dyDescent="0.35">
      <c r="A57" s="1">
        <v>0.625</v>
      </c>
      <c r="B57" s="1">
        <v>1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 x14ac:dyDescent="0.35">
      <c r="A58" s="1">
        <v>0.75</v>
      </c>
      <c r="B58" s="1">
        <v>0.625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 x14ac:dyDescent="0.35">
      <c r="A59" s="1">
        <v>0.875</v>
      </c>
      <c r="B59" s="1">
        <v>0.75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10" x14ac:dyDescent="0.2">
      <c r="A60"/>
      <c r="B60"/>
      <c r="C60"/>
      <c r="D60"/>
      <c r="E60"/>
      <c r="F60"/>
      <c r="G60"/>
      <c r="H60"/>
    </row>
    <row r="61" spans="1:8" x14ac:dyDescent="0.35">
      <c r="A61" s="3" t="s">
        <v>29</v>
      </c>
      <c r="B61" s="3"/>
      <c r="C61" s="3">
        <f>CORREL(C2:C59,$B2:$B59)</f>
        <v>-0.42728744638257998</v>
      </c>
      <c r="D61" s="3">
        <f t="shared" ref="D61:H61" si="0">CORREL(D2:D59,$B2:$B59)</f>
        <v>-0.37881682895524205</v>
      </c>
      <c r="E61" s="3">
        <f t="shared" si="0"/>
        <v>-0.20044249336629905</v>
      </c>
      <c r="F61" s="3">
        <f t="shared" si="0"/>
        <v>8.3422099062151242E-2</v>
      </c>
      <c r="G61" s="3">
        <f t="shared" si="0"/>
        <v>0.18618417784252569</v>
      </c>
      <c r="H61" s="3">
        <f t="shared" si="0"/>
        <v>-3.4906511667196903E-2</v>
      </c>
    </row>
    <row r="62" spans="1:8" x14ac:dyDescent="0.35">
      <c r="A62" s="3" t="s">
        <v>30</v>
      </c>
      <c r="B62" s="3"/>
      <c r="C62" s="3">
        <f>CORREL(C2:C59,$A2:$A59)</f>
        <v>7.15061238450879E-3</v>
      </c>
      <c r="D62" s="3">
        <f t="shared" ref="D62:H62" si="1">CORREL(D2:D59,$A2:$A59)</f>
        <v>0.10425124922157819</v>
      </c>
      <c r="E62" s="3">
        <f t="shared" si="1"/>
        <v>0.12188901932664387</v>
      </c>
      <c r="F62" s="3">
        <f t="shared" si="1"/>
        <v>2.1479922687094519E-2</v>
      </c>
      <c r="G62" s="3">
        <f t="shared" si="1"/>
        <v>-0.30639615702102074</v>
      </c>
      <c r="H62" s="3">
        <f t="shared" si="1"/>
        <v>-9.5902606643608876E-2</v>
      </c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2" t="s">
        <v>31</v>
      </c>
      <c r="C64" s="2">
        <f>C61/SQRT((1-(POWER(C61,2)))/(COUNT(C2:C59)-2))</f>
        <v>-3.2742865024790726</v>
      </c>
      <c r="D64" s="2">
        <f t="shared" ref="D64:H64" si="2">D61/SQRT((1-(POWER(D61,2)))/(COUNT(D2:D59)-2))</f>
        <v>-2.8652609167226109</v>
      </c>
      <c r="E64" s="2">
        <f t="shared" si="2"/>
        <v>-1.4321625195828631</v>
      </c>
      <c r="F64" s="2">
        <f t="shared" si="2"/>
        <v>0.58599730326961741</v>
      </c>
      <c r="G64" s="2">
        <f t="shared" si="2"/>
        <v>1.3264829843717663</v>
      </c>
      <c r="H64" s="2">
        <f t="shared" si="2"/>
        <v>-0.24449458106250588</v>
      </c>
    </row>
    <row r="65" spans="1:8" x14ac:dyDescent="0.35">
      <c r="A65" s="2" t="s">
        <v>32</v>
      </c>
      <c r="C65" s="2">
        <f>TDIST(ABS(C64), (COUNT(C2:C59)-2), 2)</f>
        <v>1.9692143031620622E-3</v>
      </c>
      <c r="D65" s="2">
        <f t="shared" ref="D65:H65" si="3">TDIST(ABS(D64), (COUNT(D2:D59)-2), 2)</f>
        <v>6.121382145872328E-3</v>
      </c>
      <c r="E65" s="2">
        <f t="shared" si="3"/>
        <v>0.15844597816737566</v>
      </c>
      <c r="F65" s="2">
        <f t="shared" si="3"/>
        <v>0.56056701710645163</v>
      </c>
      <c r="G65" s="2">
        <f t="shared" si="3"/>
        <v>0.190829193537844</v>
      </c>
      <c r="H65" s="2">
        <f t="shared" si="3"/>
        <v>0.80786874011665943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C4" sqref="C4"/>
    </sheetView>
  </sheetViews>
  <sheetFormatPr defaultColWidth="11.5546875" defaultRowHeight="15.5" x14ac:dyDescent="0.35"/>
  <cols>
    <col min="1" max="2" width="11" style="2"/>
    <col min="3" max="3" width="34.77734375" style="2" customWidth="1"/>
    <col min="4" max="4" width="30.44140625" style="2" customWidth="1"/>
    <col min="5" max="5" width="33.21875" style="2" customWidth="1"/>
    <col min="6" max="6" width="30" style="2" customWidth="1"/>
    <col min="7" max="7" width="28.44140625" style="2" customWidth="1"/>
    <col min="8" max="8" width="11" style="2"/>
  </cols>
  <sheetData>
    <row r="1" spans="1:8" x14ac:dyDescent="0.35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35">
      <c r="A2" s="11">
        <v>0.75</v>
      </c>
      <c r="B2" s="1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 x14ac:dyDescent="0.35">
      <c r="A3" s="11">
        <v>0.5</v>
      </c>
      <c r="B3" s="1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 x14ac:dyDescent="0.35">
      <c r="A4" s="11">
        <v>0.5625</v>
      </c>
      <c r="B4" s="1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 x14ac:dyDescent="0.35">
      <c r="A5" s="11">
        <v>0</v>
      </c>
      <c r="B5" s="1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 x14ac:dyDescent="0.35">
      <c r="A6" s="11">
        <v>0.5</v>
      </c>
      <c r="B6" s="11">
        <v>0.4375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 x14ac:dyDescent="0.35">
      <c r="A7" s="11">
        <v>0.9375</v>
      </c>
      <c r="B7" s="1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 x14ac:dyDescent="0.35">
      <c r="A8" s="11">
        <v>0.875</v>
      </c>
      <c r="B8" s="11">
        <v>0.6875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 x14ac:dyDescent="0.35">
      <c r="A9" s="11">
        <v>0.4375</v>
      </c>
      <c r="B9" s="11">
        <v>0.8125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 x14ac:dyDescent="0.35">
      <c r="A10" s="11">
        <v>0.6875</v>
      </c>
      <c r="B10" s="1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 x14ac:dyDescent="0.35">
      <c r="A11" s="11">
        <v>0.25</v>
      </c>
      <c r="B11" s="1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 x14ac:dyDescent="0.35">
      <c r="A12" s="11">
        <v>0.875</v>
      </c>
      <c r="B12" s="11">
        <v>0.9375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 x14ac:dyDescent="0.35">
      <c r="A13" s="11">
        <v>0.6875</v>
      </c>
      <c r="B13" s="11">
        <v>0.6875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 x14ac:dyDescent="0.35">
      <c r="A14" s="11">
        <v>0.6875</v>
      </c>
      <c r="B14" s="11">
        <v>0.625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 x14ac:dyDescent="0.35">
      <c r="A15" s="14"/>
      <c r="B15" s="14"/>
      <c r="C15" s="1"/>
      <c r="D15" s="1"/>
      <c r="E15" s="1"/>
      <c r="F15" s="1"/>
      <c r="G15" s="1"/>
      <c r="H15" s="1"/>
    </row>
    <row r="16" spans="1:8" x14ac:dyDescent="0.35">
      <c r="A16" s="11">
        <v>1</v>
      </c>
      <c r="B16" s="11">
        <v>0.6875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 x14ac:dyDescent="0.35">
      <c r="A17" s="11">
        <v>0.4375</v>
      </c>
      <c r="B17" s="11">
        <v>0.5625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 x14ac:dyDescent="0.35">
      <c r="A18" s="11">
        <v>0.5</v>
      </c>
      <c r="B18" s="11">
        <v>0.5625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 x14ac:dyDescent="0.35">
      <c r="A19" s="11">
        <v>0.5</v>
      </c>
      <c r="B19" s="1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 x14ac:dyDescent="0.35">
      <c r="A20" s="11">
        <v>0.875</v>
      </c>
      <c r="B20" s="11">
        <v>0.4375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 x14ac:dyDescent="0.35">
      <c r="A21" s="14"/>
      <c r="B21" s="14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 x14ac:dyDescent="0.35">
      <c r="A22" s="11">
        <v>0.75</v>
      </c>
      <c r="B22" s="1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 x14ac:dyDescent="0.35">
      <c r="A23" s="11">
        <v>0.4375</v>
      </c>
      <c r="B23" s="11">
        <v>0.5625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 x14ac:dyDescent="0.35">
      <c r="A24" s="14"/>
      <c r="B24" s="14"/>
      <c r="C24" s="1"/>
      <c r="D24" s="1"/>
      <c r="E24" s="1"/>
      <c r="F24" s="1"/>
      <c r="G24" s="1"/>
      <c r="H24" s="1"/>
    </row>
    <row r="25" spans="1:8" x14ac:dyDescent="0.35">
      <c r="A25" s="11">
        <v>0.75</v>
      </c>
      <c r="B25" s="11">
        <v>0.8125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 x14ac:dyDescent="0.35">
      <c r="A26" s="11">
        <v>0.5625</v>
      </c>
      <c r="B26" s="11">
        <v>0.5625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 x14ac:dyDescent="0.35">
      <c r="A27" s="14"/>
      <c r="B27" s="14"/>
      <c r="C27" s="1"/>
      <c r="D27" s="1"/>
      <c r="E27" s="1"/>
      <c r="F27" s="1"/>
      <c r="G27" s="1"/>
      <c r="H27" s="1"/>
    </row>
    <row r="28" spans="1:8" x14ac:dyDescent="0.35">
      <c r="A28" s="11">
        <v>1</v>
      </c>
      <c r="B28" s="1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 x14ac:dyDescent="0.35">
      <c r="A29" s="11">
        <v>0.8125</v>
      </c>
      <c r="B29" s="11">
        <v>0.9375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 x14ac:dyDescent="0.35">
      <c r="A30" s="14"/>
      <c r="B30" s="14"/>
      <c r="C30" s="1"/>
      <c r="D30" s="1"/>
      <c r="E30" s="1"/>
      <c r="F30" s="1"/>
      <c r="G30" s="1"/>
      <c r="H30" s="1"/>
    </row>
    <row r="31" spans="1:8" x14ac:dyDescent="0.35">
      <c r="A31" s="11">
        <v>1</v>
      </c>
      <c r="B31" s="1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 x14ac:dyDescent="0.35">
      <c r="A32" s="11">
        <v>0.625</v>
      </c>
      <c r="B32" s="11">
        <v>0.5625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 x14ac:dyDescent="0.35">
      <c r="A33" s="11">
        <v>0.75</v>
      </c>
      <c r="B33" s="11">
        <v>0.9375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 x14ac:dyDescent="0.35">
      <c r="A34" s="11">
        <v>0.8125</v>
      </c>
      <c r="B34" s="11">
        <v>0.875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 x14ac:dyDescent="0.35">
      <c r="A35" s="11">
        <v>0.8125</v>
      </c>
      <c r="B35" s="1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 x14ac:dyDescent="0.35">
      <c r="A36" s="11">
        <v>0.3125</v>
      </c>
      <c r="B36" s="11">
        <v>0.75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 x14ac:dyDescent="0.35">
      <c r="A37" s="11">
        <v>0.6875</v>
      </c>
      <c r="B37" s="1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 x14ac:dyDescent="0.35">
      <c r="A38" s="11">
        <v>0.875</v>
      </c>
      <c r="B38" s="11">
        <v>0.625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 x14ac:dyDescent="0.35">
      <c r="A39" s="14"/>
      <c r="B39" s="14"/>
      <c r="C39" s="1"/>
      <c r="D39" s="1"/>
      <c r="E39" s="1"/>
      <c r="F39" s="1"/>
      <c r="G39" s="1"/>
      <c r="H39" s="1"/>
    </row>
    <row r="40" spans="1:8" x14ac:dyDescent="0.35">
      <c r="A40" s="11">
        <v>0.8125</v>
      </c>
      <c r="B40" s="1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 x14ac:dyDescent="0.35">
      <c r="A41" s="11">
        <v>0.6875</v>
      </c>
      <c r="B41" s="11">
        <v>0.75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 x14ac:dyDescent="0.35">
      <c r="A42" s="11">
        <v>0.375</v>
      </c>
      <c r="B42" s="11">
        <v>0.3125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 x14ac:dyDescent="0.35">
      <c r="A43" s="11">
        <v>1</v>
      </c>
      <c r="B43" s="11">
        <v>0.9375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 x14ac:dyDescent="0.35">
      <c r="A44" s="14"/>
      <c r="B44" s="14"/>
      <c r="C44" s="1"/>
      <c r="D44" s="1"/>
      <c r="E44" s="1"/>
      <c r="F44" s="1"/>
      <c r="G44" s="1"/>
      <c r="H44" s="1"/>
    </row>
    <row r="45" spans="1:8" x14ac:dyDescent="0.35">
      <c r="A45" s="11">
        <v>0.625</v>
      </c>
      <c r="B45" s="1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 x14ac:dyDescent="0.35">
      <c r="A46" s="14"/>
      <c r="B46" s="14"/>
      <c r="C46" s="1"/>
      <c r="D46" s="1"/>
      <c r="E46" s="1"/>
      <c r="F46" s="1"/>
      <c r="G46" s="1"/>
      <c r="H46" s="1"/>
    </row>
    <row r="47" spans="1:8" x14ac:dyDescent="0.35">
      <c r="A47" s="11">
        <v>0.375</v>
      </c>
      <c r="B47" s="11">
        <v>0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 x14ac:dyDescent="0.35">
      <c r="A48" s="11">
        <v>1</v>
      </c>
      <c r="B48" s="11">
        <v>6.25E-2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 x14ac:dyDescent="0.35">
      <c r="A49" s="11">
        <v>0.875</v>
      </c>
      <c r="B49" s="1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 x14ac:dyDescent="0.35">
      <c r="A50" s="11">
        <v>1</v>
      </c>
      <c r="B50" s="1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 x14ac:dyDescent="0.35">
      <c r="A51" s="11">
        <v>0.1875</v>
      </c>
      <c r="B51" s="1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 x14ac:dyDescent="0.35">
      <c r="A52" s="11">
        <v>0.5625</v>
      </c>
      <c r="B52" s="11">
        <v>0.9375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 x14ac:dyDescent="0.35">
      <c r="A53" s="11">
        <v>0.9375</v>
      </c>
      <c r="B53" s="11">
        <v>0.5625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 x14ac:dyDescent="0.35">
      <c r="A54" s="11">
        <v>0.875</v>
      </c>
      <c r="B54" s="11">
        <v>0.75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 x14ac:dyDescent="0.35">
      <c r="A55" s="11">
        <v>0.3125</v>
      </c>
      <c r="B55" s="11">
        <v>0.9375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 x14ac:dyDescent="0.35">
      <c r="A56" s="11">
        <v>1</v>
      </c>
      <c r="B56" s="11">
        <v>0.75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 x14ac:dyDescent="0.35">
      <c r="A57" s="11">
        <v>0.75</v>
      </c>
      <c r="B57" s="11">
        <v>0.6875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 x14ac:dyDescent="0.35">
      <c r="A58" s="11">
        <v>0.875</v>
      </c>
      <c r="B58" s="11">
        <v>0.75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 x14ac:dyDescent="0.35">
      <c r="A59" s="11">
        <v>0.9375</v>
      </c>
      <c r="B59" s="11">
        <v>0.875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10" x14ac:dyDescent="0.2">
      <c r="A60"/>
      <c r="B60"/>
      <c r="C60"/>
      <c r="D60"/>
      <c r="E60"/>
      <c r="F60"/>
      <c r="G60"/>
      <c r="H60"/>
    </row>
    <row r="61" spans="1:8" ht="13" customHeight="1" x14ac:dyDescent="0.25">
      <c r="A61" s="19" t="str">
        <f>A1</f>
        <v>ChooseA_ACC</v>
      </c>
      <c r="B61" s="19" t="str">
        <f t="shared" ref="B61:H61" si="0">B1</f>
        <v>ChooseB_ACC</v>
      </c>
      <c r="C61" s="19" t="str">
        <f t="shared" si="0"/>
        <v>Pre_CongruencyEffect_SimonRT</v>
      </c>
      <c r="D61" s="19" t="str">
        <f t="shared" si="0"/>
        <v>Pre_Incongruent_SimonRT</v>
      </c>
      <c r="E61" s="19" t="str">
        <f t="shared" si="0"/>
        <v>Pre_Congruent_SimonRT</v>
      </c>
      <c r="F61" s="19" t="str">
        <f t="shared" si="0"/>
        <v>Pre_Incongruent_SimonACC</v>
      </c>
      <c r="G61" s="19" t="str">
        <f t="shared" si="0"/>
        <v>Pre_Congruent_SimonACC</v>
      </c>
      <c r="H61" s="19" t="str">
        <f t="shared" si="0"/>
        <v>Pre_CongruencyEffect_SimonACC</v>
      </c>
    </row>
    <row r="62" spans="1:8" x14ac:dyDescent="0.35">
      <c r="A62" s="3" t="s">
        <v>29</v>
      </c>
      <c r="B62" s="3"/>
      <c r="C62" s="3">
        <f t="shared" ref="C62:H62" si="1">CORREL(C2:C59,$B2:$B59)</f>
        <v>-0.44569542083812907</v>
      </c>
      <c r="D62" s="3">
        <f t="shared" si="1"/>
        <v>-0.40476565898426936</v>
      </c>
      <c r="E62" s="3">
        <f t="shared" si="1"/>
        <v>-0.22073490638909443</v>
      </c>
      <c r="F62" s="3">
        <f t="shared" si="1"/>
        <v>-3.5518984223871376E-2</v>
      </c>
      <c r="G62" s="3">
        <f t="shared" si="1"/>
        <v>8.1148056286711831E-2</v>
      </c>
      <c r="H62" s="3">
        <f t="shared" si="1"/>
        <v>5.421169828209145E-2</v>
      </c>
    </row>
    <row r="63" spans="1:8" x14ac:dyDescent="0.35">
      <c r="A63" s="3" t="s">
        <v>30</v>
      </c>
      <c r="B63" s="3"/>
      <c r="C63" s="3">
        <f>CORREL(C2:C59,$A2:$A59)</f>
        <v>-6.2448244691470728E-2</v>
      </c>
      <c r="D63" s="3">
        <f t="shared" ref="D63:H63" si="2">CORREL(D2:D59,$A2:$A59)</f>
        <v>5.3540307270012799E-2</v>
      </c>
      <c r="E63" s="3">
        <f t="shared" si="2"/>
        <v>0.10254801045988336</v>
      </c>
      <c r="F63" s="3">
        <f t="shared" si="2"/>
        <v>9.3249619889349336E-3</v>
      </c>
      <c r="G63" s="3">
        <f t="shared" si="2"/>
        <v>-0.28798669727126797</v>
      </c>
      <c r="H63" s="3">
        <f t="shared" si="2"/>
        <v>-7.9646772008914152E-2</v>
      </c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2" t="s">
        <v>31</v>
      </c>
      <c r="C65" s="2">
        <f>C62/SQRT((1-(POWER(C62,2)))/(COUNT(C2:C59)-2))</f>
        <v>-3.4494206177296869</v>
      </c>
      <c r="D65" s="2">
        <f t="shared" ref="D65:H65" si="3">D62/SQRT((1-(POWER(D62,2)))/(COUNT(D2:D59)-2))</f>
        <v>-3.0985304513060172</v>
      </c>
      <c r="E65" s="2">
        <f t="shared" si="3"/>
        <v>-1.5842209918419279</v>
      </c>
      <c r="F65" s="2">
        <f t="shared" si="3"/>
        <v>-0.24878987553061618</v>
      </c>
      <c r="G65" s="2">
        <f t="shared" si="3"/>
        <v>0.56991594357955333</v>
      </c>
      <c r="H65" s="2">
        <f t="shared" si="3"/>
        <v>0.38004075133484044</v>
      </c>
    </row>
    <row r="66" spans="1:8" x14ac:dyDescent="0.35">
      <c r="A66" s="2" t="s">
        <v>32</v>
      </c>
      <c r="C66" s="2">
        <f>TDIST(ABS(C65), (COUNT(C2:C59)-2), 2)</f>
        <v>1.1799222043992158E-3</v>
      </c>
      <c r="D66" s="2">
        <f t="shared" ref="D66:H66" si="4">TDIST(ABS(D65), (COUNT(D2:D59)-2), 2)</f>
        <v>3.2174219397583621E-3</v>
      </c>
      <c r="E66" s="2">
        <f t="shared" si="4"/>
        <v>0.11957698760561476</v>
      </c>
      <c r="F66" s="2">
        <f t="shared" si="4"/>
        <v>0.80456317099659147</v>
      </c>
      <c r="G66" s="2">
        <f t="shared" si="4"/>
        <v>0.57133862242532052</v>
      </c>
      <c r="H66" s="2">
        <f t="shared" si="4"/>
        <v>0.70555752710900643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PrePSSBeha.xls</vt:lpstr>
      <vt:lpstr>Summary (corrected)</vt:lpstr>
      <vt:lpstr>Means</vt:lpstr>
      <vt:lpstr>Correlations</vt:lpstr>
      <vt:lpstr>Correlations new</vt:lpstr>
      <vt:lpstr>'Summary (corrected)'!SPSS</vt:lpstr>
      <vt:lpstr>SPSS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Stocco</dc:creator>
  <cp:lastModifiedBy>Andrea Stocco</cp:lastModifiedBy>
  <dcterms:created xsi:type="dcterms:W3CDTF">2015-08-06T05:08:40Z</dcterms:created>
  <dcterms:modified xsi:type="dcterms:W3CDTF">2016-12-13T20:22:54Z</dcterms:modified>
</cp:coreProperties>
</file>