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97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<sst xmlns="http://schemas.openxmlformats.org/spreadsheetml/2006/main" count="1951" uniqueCount="103">
  <si>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</si>
  <si>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</si>
  <si>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</si>
  <si>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</si>
  <si>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</si>
  <si>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</si>
  <si>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</si>
  <si>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</si>
  <si>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</si>
  <si>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</si>
  <si>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</si>
  <si>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</si>
  <si>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</si>
  <si>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</si>
  <si>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</si>
  <si>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</si>
  <si>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</si>
  <si>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</si>
  <si>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</si>
  <si>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</si>
  <si>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</si>
  <si>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</si>
  <si>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</si>
  <si>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</si>
  <si>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</si>
  <si>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</si>
  <si>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</si>
  <si>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</si>
  <si>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</si>
  <si>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</si>
  <si>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</si>
  <si>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</si>
  <si>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</si>
  <si>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</si>
  <si>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</si>
  <si>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</si>
  <si>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</si>
  <si>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</si>
  <si>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</si>
  <si>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</si>
  <si>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</si>
  <si>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</si>
  <si>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</si>
  <si>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</si>
  <si>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</si>
  <si>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</si>
  <si>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</si>
  <si>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</si>
  <si>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</si>
  <si>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</si>
  <si>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</si>
  <si>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</si>
  <si>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</si>
  <si>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</si>
  <si>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</si>
  <si>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</si>
  <si>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</si>
  <si>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</si>
  <si>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</si>
  <si>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</si>
  <si>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</si>
  <si>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</si>
  <si>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</si>
  <si>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</si>
  <si>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</si>
  <si>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</si>
  <si>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</si>
  <si>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</si>
  <si>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</si>
  <si>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</si>
  <si>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</si>
  <si>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</si>
  <si>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</si>
  <si>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</si>
  <si>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</si>
  <si>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</si>
  <si>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</si>
  <si>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</si>
  <si>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</si>
  <si>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</si>
  <si>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</si>
  <si>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</si>
  <si>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</si>
  <si>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</si>
  <si>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</si>
  <si>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</si>
  <si>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</si>
  <si>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</si>
  <si>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dt:dt="string"&gt;2015-01-09T21:27:34Z&lt;/DateUtc&gt;&lt;/StartTime&gt;&lt;FrequencyChanges&gt;&lt;FrequencyChange&gt;&lt;Frequency dt:dt="r8"&gt;2857451&lt;/Frequency&gt;&lt;Timestamp dt:dt="r8"&gt;845169588358&lt;/Timestamp&gt;&lt;Current dt:dt="r8"&gt;0&lt;/Current&gt;&lt;DateUtc dt:dt="string"&gt;2015-01-09T21:27:34Z&lt;/DateUtc&gt;&lt;/FrequencyChange&gt;&lt;/FrequencyChanges&gt;&lt;/Clock&gt;\n</t>
  </si>
  <si>
    <t>Simon_A_01.02-28058-1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</si>
  <si>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</si>
  <si>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</si>
  <si>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</si>
  <si>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</si>
  <si>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</si>
  <si>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</si>
  <si>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</si>
  <si>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</si>
  <si>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q</t>
  </si>
  <si>
    <t>Circle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</si>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</sst>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4093321759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58"/>
    </cacheField>
    <cacheField name="SessionDate" numFmtId="0">
      <sharedItems containsBlank="1" containsMixedTypes="1" containsNumber="1" containsInteger="1" minValue="42013" maxValue="42013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0" maxValue="2784"/>
    </cacheField>
    <cacheField name="SimonExpt.RESP" numFmtId="0">
      <sharedItems containsBlank="1" containsMixedTypes="1" containsNumber="1" containsInteger="1" minValue="0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72" maxValue="2784"/>
    </cacheField>
    <cacheField name="FinalRT" numFmtId="0">
      <sharedItems containsBlank="1" containsMixedTypes="1" containsNumber="1" containsInteger="1" minValue="272" maxValue="1507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58"/>
    <n v="42013"/>
    <n v="1"/>
    <s v="Right"/>
    <x v="0"/>
    <s v="NULL"/>
    <s v="NULL"/>
    <s v="NULL"/>
    <s v="NULL"/>
    <s v=""/>
    <s v=""/>
    <x v="0"/>
  </r>
  <r>
    <n v="28058"/>
    <n v="42013"/>
    <n v="2"/>
    <s v="Right"/>
    <x v="0"/>
    <s v="NULL"/>
    <s v="NULL"/>
    <s v="NULL"/>
    <s v="NULL"/>
    <s v=""/>
    <s v=""/>
    <x v="0"/>
  </r>
  <r>
    <n v="28058"/>
    <n v="42013"/>
    <n v="3"/>
    <s v="Left"/>
    <x v="0"/>
    <s v="NULL"/>
    <s v="NULL"/>
    <s v="NULL"/>
    <s v="NULL"/>
    <s v=""/>
    <s v=""/>
    <x v="0"/>
  </r>
  <r>
    <n v="28058"/>
    <n v="42013"/>
    <n v="4"/>
    <s v="Left"/>
    <x v="0"/>
    <s v="NULL"/>
    <s v="NULL"/>
    <s v="NULL"/>
    <s v="NULL"/>
    <s v=""/>
    <s v=""/>
    <x v="0"/>
  </r>
  <r>
    <n v="28058"/>
    <n v="42013"/>
    <n v="5"/>
    <s v="Left"/>
    <x v="0"/>
    <n v="1"/>
    <n v="983"/>
    <s v="q"/>
    <s v="q"/>
    <n v="983"/>
    <n v="983"/>
    <x v="1"/>
  </r>
  <r>
    <n v="28058"/>
    <n v="42013"/>
    <n v="6"/>
    <s v="Right"/>
    <x v="1"/>
    <n v="1"/>
    <n v="728"/>
    <s v="q"/>
    <s v="q"/>
    <n v="728"/>
    <n v="728"/>
    <x v="1"/>
  </r>
  <r>
    <n v="28058"/>
    <n v="42013"/>
    <n v="7"/>
    <s v="Left"/>
    <x v="0"/>
    <n v="1"/>
    <n v="466"/>
    <s v="q"/>
    <s v="q"/>
    <n v="466"/>
    <n v="466"/>
    <x v="1"/>
  </r>
  <r>
    <n v="28058"/>
    <n v="42013"/>
    <n v="8"/>
    <s v="Left"/>
    <x v="0"/>
    <n v="0"/>
    <n v="871"/>
    <n v="7"/>
    <s v="q"/>
    <s v=""/>
    <s v=""/>
    <x v="2"/>
  </r>
  <r>
    <n v="28058"/>
    <n v="42013"/>
    <n v="9"/>
    <s v="Right"/>
    <x v="0"/>
    <n v="0"/>
    <n v="411"/>
    <s v="q"/>
    <n v="7"/>
    <s v=""/>
    <s v=""/>
    <x v="2"/>
  </r>
  <r>
    <n v="28058"/>
    <n v="42013"/>
    <n v="10"/>
    <s v="Right"/>
    <x v="0"/>
    <n v="1"/>
    <n v="866"/>
    <n v="7"/>
    <n v="7"/>
    <n v="866"/>
    <n v="866"/>
    <x v="1"/>
  </r>
  <r>
    <n v="28058"/>
    <n v="42013"/>
    <n v="11"/>
    <s v="Right"/>
    <x v="0"/>
    <n v="1"/>
    <n v="567"/>
    <n v="7"/>
    <n v="7"/>
    <n v="567"/>
    <n v="567"/>
    <x v="1"/>
  </r>
  <r>
    <n v="28058"/>
    <n v="42013"/>
    <n v="12"/>
    <s v="Right"/>
    <x v="0"/>
    <n v="1"/>
    <n v="1280"/>
    <n v="7"/>
    <n v="7"/>
    <n v="1280"/>
    <n v="1280"/>
    <x v="1"/>
  </r>
  <r>
    <n v="28058"/>
    <n v="42013"/>
    <n v="13"/>
    <s v="Left"/>
    <x v="0"/>
    <n v="0"/>
    <n v="1253"/>
    <n v="7"/>
    <s v="q"/>
    <s v=""/>
    <s v=""/>
    <x v="2"/>
  </r>
  <r>
    <n v="28058"/>
    <n v="42013"/>
    <n v="14"/>
    <s v="Right"/>
    <x v="1"/>
    <n v="0"/>
    <n v="0"/>
    <n v="0"/>
    <s v="q"/>
    <s v=""/>
    <s v=""/>
    <x v="2"/>
  </r>
  <r>
    <n v="28058"/>
    <n v="42013"/>
    <n v="15"/>
    <s v="Left"/>
    <x v="1"/>
    <n v="1"/>
    <n v="800"/>
    <n v="7"/>
    <n v="7"/>
    <n v="800"/>
    <n v="800"/>
    <x v="1"/>
  </r>
  <r>
    <n v="28058"/>
    <n v="42013"/>
    <n v="16"/>
    <s v="Right"/>
    <x v="1"/>
    <n v="1"/>
    <n v="2784"/>
    <s v="q"/>
    <s v="q"/>
    <n v="2784"/>
    <s v=""/>
    <x v="3"/>
  </r>
  <r>
    <n v="28058"/>
    <n v="42013"/>
    <n v="17"/>
    <s v="Right"/>
    <x v="0"/>
    <n v="1"/>
    <n v="845"/>
    <n v="7"/>
    <n v="7"/>
    <n v="845"/>
    <n v="845"/>
    <x v="1"/>
  </r>
  <r>
    <n v="28058"/>
    <n v="42013"/>
    <n v="18"/>
    <s v="Left"/>
    <x v="1"/>
    <n v="1"/>
    <n v="843"/>
    <n v="7"/>
    <n v="7"/>
    <n v="843"/>
    <n v="843"/>
    <x v="1"/>
  </r>
  <r>
    <n v="28058"/>
    <n v="42013"/>
    <n v="19"/>
    <s v="Left"/>
    <x v="0"/>
    <n v="1"/>
    <n v="793"/>
    <s v="q"/>
    <s v="q"/>
    <n v="793"/>
    <n v="793"/>
    <x v="1"/>
  </r>
  <r>
    <n v="28058"/>
    <n v="42013"/>
    <n v="20"/>
    <s v="Left"/>
    <x v="1"/>
    <n v="1"/>
    <n v="976"/>
    <n v="7"/>
    <n v="7"/>
    <n v="976"/>
    <n v="976"/>
    <x v="1"/>
  </r>
  <r>
    <n v="28058"/>
    <n v="42013"/>
    <n v="21"/>
    <s v="Left"/>
    <x v="0"/>
    <n v="1"/>
    <n v="416"/>
    <s v="q"/>
    <s v="q"/>
    <n v="416"/>
    <n v="416"/>
    <x v="1"/>
  </r>
  <r>
    <n v="28058"/>
    <n v="42013"/>
    <n v="22"/>
    <s v="Left"/>
    <x v="1"/>
    <n v="1"/>
    <n v="495"/>
    <n v="7"/>
    <n v="7"/>
    <n v="495"/>
    <n v="495"/>
    <x v="1"/>
  </r>
  <r>
    <n v="28058"/>
    <n v="42013"/>
    <n v="23"/>
    <s v="Left"/>
    <x v="0"/>
    <n v="1"/>
    <n v="307"/>
    <s v="q"/>
    <s v="q"/>
    <n v="307"/>
    <n v="307"/>
    <x v="1"/>
  </r>
  <r>
    <n v="28058"/>
    <n v="42013"/>
    <n v="24"/>
    <s v="Left"/>
    <x v="0"/>
    <n v="1"/>
    <n v="1028"/>
    <s v="q"/>
    <s v="q"/>
    <n v="1028"/>
    <n v="1028"/>
    <x v="1"/>
  </r>
  <r>
    <n v="28058"/>
    <n v="42013"/>
    <n v="25"/>
    <s v="Right"/>
    <x v="0"/>
    <n v="1"/>
    <n v="387"/>
    <n v="7"/>
    <n v="7"/>
    <n v="387"/>
    <n v="387"/>
    <x v="1"/>
  </r>
  <r>
    <n v="28058"/>
    <n v="42013"/>
    <n v="26"/>
    <s v="Left"/>
    <x v="0"/>
    <n v="1"/>
    <n v="403"/>
    <s v="q"/>
    <s v="q"/>
    <n v="403"/>
    <n v="403"/>
    <x v="1"/>
  </r>
  <r>
    <n v="28058"/>
    <n v="42013"/>
    <n v="27"/>
    <s v="Left"/>
    <x v="0"/>
    <n v="1"/>
    <n v="354"/>
    <s v="q"/>
    <s v="q"/>
    <n v="354"/>
    <n v="354"/>
    <x v="1"/>
  </r>
  <r>
    <n v="28058"/>
    <n v="42013"/>
    <n v="28"/>
    <s v="Right"/>
    <x v="0"/>
    <n v="1"/>
    <n v="475"/>
    <n v="7"/>
    <n v="7"/>
    <n v="475"/>
    <n v="475"/>
    <x v="1"/>
  </r>
  <r>
    <n v="28058"/>
    <n v="42013"/>
    <n v="29"/>
    <s v="Right"/>
    <x v="1"/>
    <n v="1"/>
    <n v="1503"/>
    <s v="q"/>
    <s v="q"/>
    <n v="1503"/>
    <n v="1503"/>
    <x v="1"/>
  </r>
  <r>
    <n v="28058"/>
    <n v="42013"/>
    <n v="30"/>
    <s v="Left"/>
    <x v="1"/>
    <n v="1"/>
    <n v="484"/>
    <n v="7"/>
    <n v="7"/>
    <n v="484"/>
    <n v="484"/>
    <x v="1"/>
  </r>
  <r>
    <n v="28058"/>
    <n v="42013"/>
    <n v="31"/>
    <s v="Left"/>
    <x v="1"/>
    <n v="1"/>
    <n v="536"/>
    <n v="7"/>
    <n v="7"/>
    <n v="536"/>
    <n v="536"/>
    <x v="1"/>
  </r>
  <r>
    <n v="28058"/>
    <n v="42013"/>
    <n v="32"/>
    <s v="Left"/>
    <x v="0"/>
    <n v="1"/>
    <n v="546"/>
    <s v="q"/>
    <s v="q"/>
    <n v="546"/>
    <n v="546"/>
    <x v="1"/>
  </r>
  <r>
    <n v="28058"/>
    <n v="42013"/>
    <n v="33"/>
    <s v="Left"/>
    <x v="0"/>
    <n v="1"/>
    <n v="571"/>
    <s v="q"/>
    <s v="q"/>
    <n v="571"/>
    <n v="571"/>
    <x v="1"/>
  </r>
  <r>
    <n v="28058"/>
    <n v="42013"/>
    <n v="34"/>
    <s v="Right"/>
    <x v="1"/>
    <n v="1"/>
    <n v="780"/>
    <s v="q"/>
    <s v="q"/>
    <n v="780"/>
    <n v="780"/>
    <x v="1"/>
  </r>
  <r>
    <n v="28058"/>
    <n v="42013"/>
    <n v="35"/>
    <s v="Right"/>
    <x v="0"/>
    <n v="1"/>
    <n v="684"/>
    <n v="7"/>
    <n v="7"/>
    <n v="684"/>
    <n v="684"/>
    <x v="1"/>
  </r>
  <r>
    <n v="28058"/>
    <n v="42013"/>
    <n v="36"/>
    <s v="Right"/>
    <x v="1"/>
    <n v="0"/>
    <n v="1177"/>
    <n v="7"/>
    <s v="q"/>
    <s v=""/>
    <s v=""/>
    <x v="2"/>
  </r>
  <r>
    <n v="28058"/>
    <n v="42013"/>
    <n v="37"/>
    <s v="Right"/>
    <x v="0"/>
    <n v="1"/>
    <n v="714"/>
    <n v="7"/>
    <n v="7"/>
    <n v="714"/>
    <n v="714"/>
    <x v="1"/>
  </r>
  <r>
    <n v="28058"/>
    <n v="42013"/>
    <n v="38"/>
    <s v="Right"/>
    <x v="0"/>
    <n v="1"/>
    <n v="565"/>
    <n v="7"/>
    <n v="7"/>
    <n v="565"/>
    <n v="565"/>
    <x v="1"/>
  </r>
  <r>
    <n v="28058"/>
    <n v="42013"/>
    <n v="39"/>
    <s v="Right"/>
    <x v="0"/>
    <n v="1"/>
    <n v="414"/>
    <n v="7"/>
    <n v="7"/>
    <n v="414"/>
    <n v="414"/>
    <x v="1"/>
  </r>
  <r>
    <n v="28058"/>
    <n v="42013"/>
    <n v="40"/>
    <s v="Left"/>
    <x v="0"/>
    <n v="1"/>
    <n v="388"/>
    <s v="q"/>
    <s v="q"/>
    <n v="388"/>
    <n v="388"/>
    <x v="1"/>
  </r>
  <r>
    <n v="28058"/>
    <n v="42013"/>
    <n v="41"/>
    <s v="Left"/>
    <x v="0"/>
    <n v="1"/>
    <n v="476"/>
    <s v="q"/>
    <s v="q"/>
    <n v="476"/>
    <n v="476"/>
    <x v="1"/>
  </r>
  <r>
    <n v="28058"/>
    <n v="42013"/>
    <n v="42"/>
    <s v="Left"/>
    <x v="1"/>
    <n v="1"/>
    <n v="576"/>
    <n v="7"/>
    <n v="7"/>
    <n v="576"/>
    <n v="576"/>
    <x v="1"/>
  </r>
  <r>
    <n v="28058"/>
    <n v="42013"/>
    <n v="43"/>
    <s v="Right"/>
    <x v="0"/>
    <n v="1"/>
    <n v="728"/>
    <n v="7"/>
    <n v="7"/>
    <n v="728"/>
    <n v="728"/>
    <x v="1"/>
  </r>
  <r>
    <n v="28058"/>
    <n v="42013"/>
    <n v="44"/>
    <s v="Left"/>
    <x v="0"/>
    <n v="1"/>
    <n v="570"/>
    <s v="q"/>
    <s v="q"/>
    <n v="570"/>
    <n v="570"/>
    <x v="1"/>
  </r>
  <r>
    <n v="28058"/>
    <n v="42013"/>
    <n v="45"/>
    <s v="Left"/>
    <x v="0"/>
    <n v="1"/>
    <n v="651"/>
    <s v="q"/>
    <s v="q"/>
    <n v="651"/>
    <n v="651"/>
    <x v="1"/>
  </r>
  <r>
    <n v="28058"/>
    <n v="42013"/>
    <n v="46"/>
    <s v="Right"/>
    <x v="0"/>
    <n v="1"/>
    <n v="472"/>
    <n v="7"/>
    <n v="7"/>
    <n v="472"/>
    <n v="472"/>
    <x v="1"/>
  </r>
  <r>
    <n v="28058"/>
    <n v="42013"/>
    <n v="47"/>
    <s v="Right"/>
    <x v="0"/>
    <n v="1"/>
    <n v="517"/>
    <n v="7"/>
    <n v="7"/>
    <n v="517"/>
    <n v="517"/>
    <x v="1"/>
  </r>
  <r>
    <n v="28058"/>
    <n v="42013"/>
    <n v="48"/>
    <s v="Left"/>
    <x v="0"/>
    <n v="1"/>
    <n v="480"/>
    <s v="q"/>
    <s v="q"/>
    <n v="480"/>
    <n v="480"/>
    <x v="1"/>
  </r>
  <r>
    <n v="28058"/>
    <n v="42013"/>
    <n v="49"/>
    <s v="Right"/>
    <x v="0"/>
    <n v="1"/>
    <n v="299"/>
    <n v="7"/>
    <n v="7"/>
    <n v="299"/>
    <n v="299"/>
    <x v="1"/>
  </r>
  <r>
    <n v="28058"/>
    <n v="42013"/>
    <n v="50"/>
    <s v="Left"/>
    <x v="0"/>
    <n v="1"/>
    <n v="470"/>
    <s v="q"/>
    <s v="q"/>
    <n v="470"/>
    <n v="470"/>
    <x v="1"/>
  </r>
  <r>
    <n v="28058"/>
    <n v="42013"/>
    <n v="51"/>
    <s v="Left"/>
    <x v="0"/>
    <n v="1"/>
    <n v="515"/>
    <s v="q"/>
    <s v="q"/>
    <n v="515"/>
    <n v="515"/>
    <x v="1"/>
  </r>
  <r>
    <n v="28058"/>
    <n v="42013"/>
    <n v="52"/>
    <s v="Right"/>
    <x v="0"/>
    <n v="1"/>
    <n v="605"/>
    <n v="7"/>
    <n v="7"/>
    <n v="605"/>
    <n v="605"/>
    <x v="1"/>
  </r>
  <r>
    <n v="28058"/>
    <n v="42013"/>
    <n v="53"/>
    <s v="Left"/>
    <x v="0"/>
    <n v="1"/>
    <n v="477"/>
    <s v="q"/>
    <s v="q"/>
    <n v="477"/>
    <n v="477"/>
    <x v="1"/>
  </r>
  <r>
    <n v="28058"/>
    <n v="42013"/>
    <n v="54"/>
    <s v="Right"/>
    <x v="0"/>
    <n v="1"/>
    <n v="297"/>
    <n v="7"/>
    <n v="7"/>
    <n v="297"/>
    <n v="297"/>
    <x v="1"/>
  </r>
  <r>
    <n v="28058"/>
    <n v="42013"/>
    <n v="55"/>
    <s v="Right"/>
    <x v="1"/>
    <n v="1"/>
    <n v="1507"/>
    <s v="q"/>
    <s v="q"/>
    <n v="1507"/>
    <n v="1507"/>
    <x v="1"/>
  </r>
  <r>
    <n v="28058"/>
    <n v="42013"/>
    <n v="56"/>
    <s v="Right"/>
    <x v="0"/>
    <n v="1"/>
    <n v="272"/>
    <n v="7"/>
    <n v="7"/>
    <n v="272"/>
    <n v="272"/>
    <x v="1"/>
  </r>
  <r>
    <n v="28058"/>
    <n v="42013"/>
    <n v="57"/>
    <s v="Right"/>
    <x v="0"/>
    <n v="1"/>
    <n v="308"/>
    <n v="7"/>
    <n v="7"/>
    <n v="308"/>
    <n v="308"/>
    <x v="1"/>
  </r>
  <r>
    <n v="28058"/>
    <n v="42013"/>
    <n v="58"/>
    <s v="Left"/>
    <x v="0"/>
    <n v="1"/>
    <n v="326"/>
    <s v="q"/>
    <s v="q"/>
    <n v="326"/>
    <n v="326"/>
    <x v="1"/>
  </r>
  <r>
    <n v="28058"/>
    <n v="42013"/>
    <n v="59"/>
    <s v="Left"/>
    <x v="1"/>
    <n v="1"/>
    <n v="472"/>
    <n v="7"/>
    <n v="7"/>
    <n v="472"/>
    <n v="472"/>
    <x v="1"/>
  </r>
  <r>
    <n v="28058"/>
    <n v="42013"/>
    <n v="60"/>
    <s v="Left"/>
    <x v="0"/>
    <n v="1"/>
    <n v="1029"/>
    <s v="q"/>
    <s v="q"/>
    <n v="1029"/>
    <n v="1029"/>
    <x v="1"/>
  </r>
  <r>
    <n v="28058"/>
    <n v="42013"/>
    <n v="61"/>
    <s v="Left"/>
    <x v="0"/>
    <n v="1"/>
    <n v="555"/>
    <s v="q"/>
    <s v="q"/>
    <n v="555"/>
    <n v="555"/>
    <x v="1"/>
  </r>
  <r>
    <n v="28058"/>
    <n v="42013"/>
    <n v="62"/>
    <s v="Right"/>
    <x v="0"/>
    <n v="0"/>
    <n v="1549"/>
    <s v="q"/>
    <n v="7"/>
    <s v=""/>
    <s v=""/>
    <x v="2"/>
  </r>
  <r>
    <n v="28058"/>
    <n v="42013"/>
    <n v="63"/>
    <s v="Right"/>
    <x v="0"/>
    <n v="0"/>
    <n v="592"/>
    <s v="q"/>
    <n v="7"/>
    <s v=""/>
    <s v=""/>
    <x v="2"/>
  </r>
  <r>
    <n v="28058"/>
    <n v="42013"/>
    <n v="64"/>
    <s v="Right"/>
    <x v="0"/>
    <n v="0"/>
    <n v="272"/>
    <s v="q"/>
    <n v="7"/>
    <s v=""/>
    <s v=""/>
    <x v="2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9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9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28058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75</v>
      </c>
      <c r="J2" s="3">
        <v>-938428424</v>
      </c>
      <c r="K2" t="s">
        <v>91</v>
      </c>
      <c r="L2" t="s">
        <v>92</v>
      </c>
      <c r="M2" s="1" t="s">
        <v>92</v>
      </c>
      <c r="N2" s="16">
        <v>42013</v>
      </c>
      <c r="O2" s="16">
        <v>42013.894143518519</v>
      </c>
      <c r="P2" s="2">
        <v>0.56081018518518522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0</v>
      </c>
      <c r="AP2">
        <v>7</v>
      </c>
      <c r="AQ2">
        <v>-999999</v>
      </c>
      <c r="AR2">
        <v>16</v>
      </c>
      <c r="AS2">
        <v>1798181</v>
      </c>
      <c r="AT2">
        <v>0</v>
      </c>
      <c r="AU2" t="s">
        <v>98</v>
      </c>
      <c r="AV2">
        <v>473</v>
      </c>
      <c r="AW2">
        <v>1798654</v>
      </c>
      <c r="AX2" t="s">
        <v>99</v>
      </c>
    </row>
    <row r="3" spans="1:50" x14ac:dyDescent="0.25">
      <c r="A3" t="s">
        <v>87</v>
      </c>
      <c r="B3">
        <v>28058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75</v>
      </c>
      <c r="J3" s="3">
        <v>-938428424</v>
      </c>
      <c r="K3" t="s">
        <v>91</v>
      </c>
      <c r="L3" t="s">
        <v>92</v>
      </c>
      <c r="M3" s="1" t="s">
        <v>92</v>
      </c>
      <c r="N3" s="16">
        <v>42013</v>
      </c>
      <c r="O3" s="16">
        <v>42013.894143518519</v>
      </c>
      <c r="P3" s="2">
        <v>0.56081018518518522</v>
      </c>
      <c r="Q3" t="s">
        <v>93</v>
      </c>
      <c r="R3">
        <v>2</v>
      </c>
      <c r="S3" t="s">
        <v>9</v>
      </c>
      <c r="T3" t="s">
        <v>98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98</v>
      </c>
      <c r="AQ3">
        <v>-999999</v>
      </c>
      <c r="AR3">
        <v>16</v>
      </c>
      <c r="AS3">
        <v>1800277</v>
      </c>
      <c r="AT3">
        <v>0</v>
      </c>
      <c r="AU3" t="s">
        <v>98</v>
      </c>
      <c r="AV3">
        <v>961</v>
      </c>
      <c r="AW3">
        <v>1801238</v>
      </c>
      <c r="AX3" t="s">
        <v>101</v>
      </c>
    </row>
    <row r="4" spans="1:50" x14ac:dyDescent="0.25">
      <c r="A4" t="s">
        <v>87</v>
      </c>
      <c r="B4">
        <v>28058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75</v>
      </c>
      <c r="J4" s="3">
        <v>-938428424</v>
      </c>
      <c r="K4" t="s">
        <v>91</v>
      </c>
      <c r="L4" t="s">
        <v>92</v>
      </c>
      <c r="M4" s="1" t="s">
        <v>92</v>
      </c>
      <c r="N4" s="16">
        <v>42013</v>
      </c>
      <c r="O4" s="16">
        <v>42013.894143518519</v>
      </c>
      <c r="P4" s="2">
        <v>0.56081018518518522</v>
      </c>
      <c r="Q4" t="s">
        <v>93</v>
      </c>
      <c r="R4">
        <v>3</v>
      </c>
      <c r="S4" t="s">
        <v>9</v>
      </c>
      <c r="T4" t="s">
        <v>98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98</v>
      </c>
      <c r="AQ4">
        <v>-999999</v>
      </c>
      <c r="AR4">
        <v>16</v>
      </c>
      <c r="AS4">
        <v>1802855</v>
      </c>
      <c r="AT4">
        <v>0</v>
      </c>
      <c r="AU4" t="s">
        <v>98</v>
      </c>
      <c r="AV4">
        <v>511</v>
      </c>
      <c r="AW4">
        <v>1803366</v>
      </c>
      <c r="AX4" t="s">
        <v>101</v>
      </c>
    </row>
    <row r="5" spans="1:50" x14ac:dyDescent="0.25">
      <c r="A5" t="s">
        <v>87</v>
      </c>
      <c r="B5">
        <v>28058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75</v>
      </c>
      <c r="J5" s="3">
        <v>-938428424</v>
      </c>
      <c r="K5" t="s">
        <v>91</v>
      </c>
      <c r="L5" t="s">
        <v>92</v>
      </c>
      <c r="M5" s="1" t="s">
        <v>92</v>
      </c>
      <c r="N5" s="16">
        <v>42013</v>
      </c>
      <c r="O5" s="16">
        <v>42013.894143518519</v>
      </c>
      <c r="P5" s="2">
        <v>0.56081018518518522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1804984</v>
      </c>
      <c r="AT5">
        <v>0</v>
      </c>
      <c r="AU5">
        <v>7</v>
      </c>
      <c r="AV5">
        <v>486</v>
      </c>
      <c r="AW5">
        <v>1805470</v>
      </c>
      <c r="AX5" t="s">
        <v>99</v>
      </c>
    </row>
    <row r="6" spans="1:50" x14ac:dyDescent="0.25">
      <c r="A6" t="s">
        <v>87</v>
      </c>
      <c r="B6">
        <v>28058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75</v>
      </c>
      <c r="J6" s="3">
        <v>-938428424</v>
      </c>
      <c r="K6" t="s">
        <v>91</v>
      </c>
      <c r="L6" t="s">
        <v>92</v>
      </c>
      <c r="M6" s="1" t="s">
        <v>92</v>
      </c>
      <c r="N6" s="16">
        <v>42013</v>
      </c>
      <c r="O6" s="16">
        <v>42013.894143518519</v>
      </c>
      <c r="P6" s="2">
        <v>0.56081018518518522</v>
      </c>
      <c r="Q6" t="s">
        <v>93</v>
      </c>
      <c r="R6">
        <v>5</v>
      </c>
      <c r="S6" t="s">
        <v>9</v>
      </c>
      <c r="T6" t="s">
        <v>98</v>
      </c>
      <c r="U6" t="s">
        <v>100</v>
      </c>
      <c r="V6" t="s">
        <v>97</v>
      </c>
      <c r="W6" t="s">
        <v>97</v>
      </c>
      <c r="X6" t="s">
        <v>97</v>
      </c>
      <c r="Y6" t="s">
        <v>102</v>
      </c>
      <c r="Z6" t="s">
        <v>94</v>
      </c>
      <c r="AA6" t="s">
        <v>69</v>
      </c>
      <c r="AB6" t="s">
        <v>62</v>
      </c>
      <c r="AC6">
        <v>1</v>
      </c>
      <c r="AD6">
        <v>1</v>
      </c>
      <c r="AE6">
        <v>1</v>
      </c>
      <c r="AF6">
        <v>1</v>
      </c>
      <c r="AG6" t="s">
        <v>98</v>
      </c>
      <c r="AH6">
        <v>-999999</v>
      </c>
      <c r="AI6">
        <v>16</v>
      </c>
      <c r="AJ6">
        <v>1823247</v>
      </c>
      <c r="AK6">
        <v>0</v>
      </c>
      <c r="AL6" t="s">
        <v>98</v>
      </c>
      <c r="AM6">
        <v>983</v>
      </c>
      <c r="AN6">
        <v>1824230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101</v>
      </c>
    </row>
    <row r="7" spans="1:50" x14ac:dyDescent="0.25">
      <c r="A7" t="s">
        <v>87</v>
      </c>
      <c r="B7">
        <v>28058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75</v>
      </c>
      <c r="J7" s="3">
        <v>-938428424</v>
      </c>
      <c r="K7" t="s">
        <v>91</v>
      </c>
      <c r="L7" t="s">
        <v>92</v>
      </c>
      <c r="M7" s="1" t="s">
        <v>92</v>
      </c>
      <c r="N7" s="16">
        <v>42013</v>
      </c>
      <c r="O7" s="16">
        <v>42013.894143518519</v>
      </c>
      <c r="P7" s="2">
        <v>0.56081018518518522</v>
      </c>
      <c r="Q7" t="s">
        <v>93</v>
      </c>
      <c r="R7">
        <v>6</v>
      </c>
      <c r="S7" t="s">
        <v>10</v>
      </c>
      <c r="T7" t="s">
        <v>98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100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 t="s">
        <v>98</v>
      </c>
      <c r="AH7">
        <v>-999999</v>
      </c>
      <c r="AI7">
        <v>16</v>
      </c>
      <c r="AJ7">
        <v>1825326</v>
      </c>
      <c r="AK7">
        <v>0</v>
      </c>
      <c r="AL7" t="s">
        <v>98</v>
      </c>
      <c r="AM7">
        <v>728</v>
      </c>
      <c r="AN7">
        <v>1826054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101</v>
      </c>
    </row>
    <row r="8" spans="1:50" x14ac:dyDescent="0.25">
      <c r="A8" t="s">
        <v>87</v>
      </c>
      <c r="B8">
        <v>28058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75</v>
      </c>
      <c r="J8" s="3">
        <v>-938428424</v>
      </c>
      <c r="K8" t="s">
        <v>91</v>
      </c>
      <c r="L8" t="s">
        <v>92</v>
      </c>
      <c r="M8" s="1" t="s">
        <v>92</v>
      </c>
      <c r="N8" s="16">
        <v>42013</v>
      </c>
      <c r="O8" s="16">
        <v>42013.894143518519</v>
      </c>
      <c r="P8" s="2">
        <v>0.56081018518518522</v>
      </c>
      <c r="Q8" t="s">
        <v>93</v>
      </c>
      <c r="R8">
        <v>7</v>
      </c>
      <c r="S8" t="s">
        <v>9</v>
      </c>
      <c r="T8" t="s">
        <v>98</v>
      </c>
      <c r="U8" t="s">
        <v>100</v>
      </c>
      <c r="V8" t="s">
        <v>97</v>
      </c>
      <c r="W8" t="s">
        <v>97</v>
      </c>
      <c r="X8" t="s">
        <v>97</v>
      </c>
      <c r="Y8" t="s">
        <v>102</v>
      </c>
      <c r="Z8" t="s">
        <v>94</v>
      </c>
      <c r="AA8" t="s">
        <v>69</v>
      </c>
      <c r="AB8" t="s">
        <v>62</v>
      </c>
      <c r="AC8">
        <v>3</v>
      </c>
      <c r="AD8">
        <v>1</v>
      </c>
      <c r="AE8">
        <v>3</v>
      </c>
      <c r="AF8">
        <v>1</v>
      </c>
      <c r="AG8" t="s">
        <v>98</v>
      </c>
      <c r="AH8">
        <v>-999999</v>
      </c>
      <c r="AI8">
        <v>16</v>
      </c>
      <c r="AJ8">
        <v>1827156</v>
      </c>
      <c r="AK8">
        <v>0</v>
      </c>
      <c r="AL8" t="s">
        <v>98</v>
      </c>
      <c r="AM8">
        <v>466</v>
      </c>
      <c r="AN8">
        <v>1827622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101</v>
      </c>
    </row>
    <row r="9" spans="1:50" x14ac:dyDescent="0.25">
      <c r="A9" t="s">
        <v>87</v>
      </c>
      <c r="B9">
        <v>28058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75</v>
      </c>
      <c r="J9" s="3">
        <v>-938428424</v>
      </c>
      <c r="K9" t="s">
        <v>91</v>
      </c>
      <c r="L9" t="s">
        <v>92</v>
      </c>
      <c r="M9" s="1" t="s">
        <v>92</v>
      </c>
      <c r="N9" s="16">
        <v>42013</v>
      </c>
      <c r="O9" s="16">
        <v>42013.894143518519</v>
      </c>
      <c r="P9" s="2">
        <v>0.56081018518518522</v>
      </c>
      <c r="Q9" t="s">
        <v>93</v>
      </c>
      <c r="R9">
        <v>8</v>
      </c>
      <c r="S9" t="s">
        <v>9</v>
      </c>
      <c r="T9" t="s">
        <v>98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0</v>
      </c>
      <c r="AG9" t="s">
        <v>98</v>
      </c>
      <c r="AH9">
        <v>-999999</v>
      </c>
      <c r="AI9">
        <v>16</v>
      </c>
      <c r="AJ9">
        <v>1828719</v>
      </c>
      <c r="AK9">
        <v>0</v>
      </c>
      <c r="AL9">
        <v>7</v>
      </c>
      <c r="AM9">
        <v>871</v>
      </c>
      <c r="AN9">
        <v>1829590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28058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75</v>
      </c>
      <c r="J10" s="3">
        <v>-938428424</v>
      </c>
      <c r="K10" t="s">
        <v>91</v>
      </c>
      <c r="L10" t="s">
        <v>92</v>
      </c>
      <c r="M10" s="1" t="s">
        <v>92</v>
      </c>
      <c r="N10" s="16">
        <v>42013</v>
      </c>
      <c r="O10" s="16">
        <v>42013.894143518519</v>
      </c>
      <c r="P10" s="2">
        <v>0.56081018518518522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5</v>
      </c>
      <c r="AD10">
        <v>1</v>
      </c>
      <c r="AE10">
        <v>5</v>
      </c>
      <c r="AF10">
        <v>0</v>
      </c>
      <c r="AG10">
        <v>7</v>
      </c>
      <c r="AH10">
        <v>-999999</v>
      </c>
      <c r="AI10">
        <v>16</v>
      </c>
      <c r="AJ10">
        <v>1830699</v>
      </c>
      <c r="AK10">
        <v>0</v>
      </c>
      <c r="AL10" t="s">
        <v>98</v>
      </c>
      <c r="AM10">
        <v>411</v>
      </c>
      <c r="AN10">
        <v>1831110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99</v>
      </c>
    </row>
    <row r="11" spans="1:50" x14ac:dyDescent="0.25">
      <c r="A11" t="s">
        <v>87</v>
      </c>
      <c r="B11">
        <v>28058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75</v>
      </c>
      <c r="J11" s="3">
        <v>-938428424</v>
      </c>
      <c r="K11" t="s">
        <v>91</v>
      </c>
      <c r="L11" t="s">
        <v>92</v>
      </c>
      <c r="M11" s="1" t="s">
        <v>92</v>
      </c>
      <c r="N11" s="16">
        <v>42013</v>
      </c>
      <c r="O11" s="16">
        <v>42013.894143518519</v>
      </c>
      <c r="P11" s="2">
        <v>0.56081018518518522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1832212</v>
      </c>
      <c r="AK11">
        <v>0</v>
      </c>
      <c r="AL11">
        <v>7</v>
      </c>
      <c r="AM11">
        <v>866</v>
      </c>
      <c r="AN11">
        <v>1833078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99</v>
      </c>
    </row>
    <row r="12" spans="1:50" x14ac:dyDescent="0.25">
      <c r="A12" t="s">
        <v>87</v>
      </c>
      <c r="B12">
        <v>28058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75</v>
      </c>
      <c r="J12" s="3">
        <v>-938428424</v>
      </c>
      <c r="K12" t="s">
        <v>91</v>
      </c>
      <c r="L12" t="s">
        <v>92</v>
      </c>
      <c r="M12" s="1" t="s">
        <v>92</v>
      </c>
      <c r="N12" s="16">
        <v>42013</v>
      </c>
      <c r="O12" s="16">
        <v>42013.894143518519</v>
      </c>
      <c r="P12" s="2">
        <v>0.56081018518518522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16</v>
      </c>
      <c r="AJ12">
        <v>1834175</v>
      </c>
      <c r="AK12">
        <v>0</v>
      </c>
      <c r="AL12">
        <v>7</v>
      </c>
      <c r="AM12">
        <v>567</v>
      </c>
      <c r="AN12">
        <v>1834742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99</v>
      </c>
    </row>
    <row r="13" spans="1:50" x14ac:dyDescent="0.25">
      <c r="A13" t="s">
        <v>87</v>
      </c>
      <c r="B13">
        <v>28058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75</v>
      </c>
      <c r="J13" s="3">
        <v>-938428424</v>
      </c>
      <c r="K13" t="s">
        <v>91</v>
      </c>
      <c r="L13" t="s">
        <v>92</v>
      </c>
      <c r="M13" s="1" t="s">
        <v>92</v>
      </c>
      <c r="N13" s="16">
        <v>42013</v>
      </c>
      <c r="O13" s="16">
        <v>42013.894143518519</v>
      </c>
      <c r="P13" s="2">
        <v>0.56081018518518522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1835838</v>
      </c>
      <c r="AK13">
        <v>0</v>
      </c>
      <c r="AL13">
        <v>7</v>
      </c>
      <c r="AM13">
        <v>1280</v>
      </c>
      <c r="AN13">
        <v>1837118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99</v>
      </c>
    </row>
    <row r="14" spans="1:50" x14ac:dyDescent="0.25">
      <c r="A14" t="s">
        <v>87</v>
      </c>
      <c r="B14">
        <v>28058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75</v>
      </c>
      <c r="J14" s="3">
        <v>-938428424</v>
      </c>
      <c r="K14" t="s">
        <v>91</v>
      </c>
      <c r="L14" t="s">
        <v>92</v>
      </c>
      <c r="M14" s="1" t="s">
        <v>92</v>
      </c>
      <c r="N14" s="16">
        <v>42013</v>
      </c>
      <c r="O14" s="16">
        <v>42013.894143518519</v>
      </c>
      <c r="P14" s="2">
        <v>0.56081018518518522</v>
      </c>
      <c r="Q14" t="s">
        <v>93</v>
      </c>
      <c r="R14">
        <v>13</v>
      </c>
      <c r="S14" t="s">
        <v>9</v>
      </c>
      <c r="T14" t="s">
        <v>98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9</v>
      </c>
      <c r="AD14">
        <v>1</v>
      </c>
      <c r="AE14">
        <v>9</v>
      </c>
      <c r="AF14">
        <v>0</v>
      </c>
      <c r="AG14" t="s">
        <v>98</v>
      </c>
      <c r="AH14">
        <v>-999999</v>
      </c>
      <c r="AI14">
        <v>16</v>
      </c>
      <c r="AJ14">
        <v>1838217</v>
      </c>
      <c r="AK14">
        <v>0</v>
      </c>
      <c r="AL14">
        <v>7</v>
      </c>
      <c r="AM14">
        <v>1253</v>
      </c>
      <c r="AN14">
        <v>1839470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28058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75</v>
      </c>
      <c r="J15" s="3">
        <v>-938428424</v>
      </c>
      <c r="K15" t="s">
        <v>91</v>
      </c>
      <c r="L15" t="s">
        <v>92</v>
      </c>
      <c r="M15" s="1" t="s">
        <v>92</v>
      </c>
      <c r="N15" s="16">
        <v>42013</v>
      </c>
      <c r="O15" s="16">
        <v>42013.894143518519</v>
      </c>
      <c r="P15" s="2">
        <v>0.56081018518518522</v>
      </c>
      <c r="Q15" t="s">
        <v>93</v>
      </c>
      <c r="R15">
        <v>14</v>
      </c>
      <c r="S15" t="s">
        <v>10</v>
      </c>
      <c r="T15" t="s">
        <v>98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0</v>
      </c>
      <c r="AG15" t="s">
        <v>98</v>
      </c>
      <c r="AH15">
        <v>0</v>
      </c>
      <c r="AI15">
        <v>16</v>
      </c>
      <c r="AJ15">
        <v>1840562</v>
      </c>
      <c r="AK15">
        <v>0</v>
      </c>
      <c r="AM15">
        <v>0</v>
      </c>
      <c r="AN15">
        <v>0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28058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75</v>
      </c>
      <c r="J16" s="3">
        <v>-938428424</v>
      </c>
      <c r="K16" t="s">
        <v>91</v>
      </c>
      <c r="L16" t="s">
        <v>92</v>
      </c>
      <c r="M16" s="1" t="s">
        <v>92</v>
      </c>
      <c r="N16" s="16">
        <v>42013</v>
      </c>
      <c r="O16" s="16">
        <v>42013.894143518519</v>
      </c>
      <c r="P16" s="2">
        <v>0.56081018518518522</v>
      </c>
      <c r="Q16" t="s">
        <v>93</v>
      </c>
      <c r="R16">
        <v>15</v>
      </c>
      <c r="S16" t="s">
        <v>10</v>
      </c>
      <c r="T16">
        <v>7</v>
      </c>
      <c r="U16" t="s">
        <v>96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1844654</v>
      </c>
      <c r="AK16">
        <v>0</v>
      </c>
      <c r="AL16">
        <v>7</v>
      </c>
      <c r="AM16">
        <v>800</v>
      </c>
      <c r="AN16">
        <v>1845454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99</v>
      </c>
    </row>
    <row r="17" spans="1:50" x14ac:dyDescent="0.25">
      <c r="A17" t="s">
        <v>87</v>
      </c>
      <c r="B17">
        <v>28058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75</v>
      </c>
      <c r="J17" s="3">
        <v>-938428424</v>
      </c>
      <c r="K17" t="s">
        <v>91</v>
      </c>
      <c r="L17" t="s">
        <v>92</v>
      </c>
      <c r="M17" s="1" t="s">
        <v>92</v>
      </c>
      <c r="N17" s="16">
        <v>42013</v>
      </c>
      <c r="O17" s="16">
        <v>42013.894143518519</v>
      </c>
      <c r="P17" s="2">
        <v>0.56081018518518522</v>
      </c>
      <c r="Q17" t="s">
        <v>93</v>
      </c>
      <c r="R17">
        <v>16</v>
      </c>
      <c r="S17" t="s">
        <v>10</v>
      </c>
      <c r="T17" t="s">
        <v>98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100</v>
      </c>
      <c r="AA17" t="s">
        <v>69</v>
      </c>
      <c r="AB17" t="s">
        <v>67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16</v>
      </c>
      <c r="AJ17">
        <v>1846550</v>
      </c>
      <c r="AK17">
        <v>0</v>
      </c>
      <c r="AL17" t="s">
        <v>98</v>
      </c>
      <c r="AM17">
        <v>2784</v>
      </c>
      <c r="AN17">
        <v>1849334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28058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75</v>
      </c>
      <c r="J18" s="3">
        <v>-938428424</v>
      </c>
      <c r="K18" t="s">
        <v>91</v>
      </c>
      <c r="L18" t="s">
        <v>92</v>
      </c>
      <c r="M18" s="1" t="s">
        <v>92</v>
      </c>
      <c r="N18" s="16">
        <v>42013</v>
      </c>
      <c r="O18" s="16">
        <v>42013.894143518519</v>
      </c>
      <c r="P18" s="2">
        <v>0.56081018518518522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1850425</v>
      </c>
      <c r="AK18">
        <v>0</v>
      </c>
      <c r="AL18">
        <v>7</v>
      </c>
      <c r="AM18">
        <v>845</v>
      </c>
      <c r="AN18">
        <v>1851270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99</v>
      </c>
    </row>
    <row r="19" spans="1:50" x14ac:dyDescent="0.25">
      <c r="A19" t="s">
        <v>87</v>
      </c>
      <c r="B19">
        <v>28058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75</v>
      </c>
      <c r="J19" s="3">
        <v>-938428424</v>
      </c>
      <c r="K19" t="s">
        <v>91</v>
      </c>
      <c r="L19" t="s">
        <v>92</v>
      </c>
      <c r="M19" s="1" t="s">
        <v>92</v>
      </c>
      <c r="N19" s="16">
        <v>42013</v>
      </c>
      <c r="O19" s="16">
        <v>42013.894143518519</v>
      </c>
      <c r="P19" s="2">
        <v>0.56081018518518522</v>
      </c>
      <c r="Q19" t="s">
        <v>93</v>
      </c>
      <c r="R19">
        <v>18</v>
      </c>
      <c r="S19" t="s">
        <v>10</v>
      </c>
      <c r="T19">
        <v>7</v>
      </c>
      <c r="U19" t="s">
        <v>96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16</v>
      </c>
      <c r="AJ19">
        <v>1852371</v>
      </c>
      <c r="AK19">
        <v>0</v>
      </c>
      <c r="AL19">
        <v>7</v>
      </c>
      <c r="AM19">
        <v>843</v>
      </c>
      <c r="AN19">
        <v>1853214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99</v>
      </c>
    </row>
    <row r="20" spans="1:50" x14ac:dyDescent="0.25">
      <c r="A20" t="s">
        <v>87</v>
      </c>
      <c r="B20">
        <v>28058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75</v>
      </c>
      <c r="J20" s="3">
        <v>-938428424</v>
      </c>
      <c r="K20" t="s">
        <v>91</v>
      </c>
      <c r="L20" t="s">
        <v>92</v>
      </c>
      <c r="M20" s="1" t="s">
        <v>92</v>
      </c>
      <c r="N20" s="16">
        <v>42013</v>
      </c>
      <c r="O20" s="16">
        <v>42013.894143518519</v>
      </c>
      <c r="P20" s="2">
        <v>0.56081018518518522</v>
      </c>
      <c r="Q20" t="s">
        <v>93</v>
      </c>
      <c r="R20">
        <v>19</v>
      </c>
      <c r="S20" t="s">
        <v>9</v>
      </c>
      <c r="T20" t="s">
        <v>98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16</v>
      </c>
      <c r="AJ20">
        <v>1854317</v>
      </c>
      <c r="AK20">
        <v>0</v>
      </c>
      <c r="AL20" t="s">
        <v>98</v>
      </c>
      <c r="AM20">
        <v>793</v>
      </c>
      <c r="AN20">
        <v>1855110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28058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75</v>
      </c>
      <c r="J21" s="3">
        <v>-938428424</v>
      </c>
      <c r="K21" t="s">
        <v>91</v>
      </c>
      <c r="L21" t="s">
        <v>92</v>
      </c>
      <c r="M21" s="1" t="s">
        <v>92</v>
      </c>
      <c r="N21" s="16">
        <v>42013</v>
      </c>
      <c r="O21" s="16">
        <v>42013.894143518519</v>
      </c>
      <c r="P21" s="2">
        <v>0.56081018518518522</v>
      </c>
      <c r="Q21" t="s">
        <v>93</v>
      </c>
      <c r="R21">
        <v>20</v>
      </c>
      <c r="S21" t="s">
        <v>10</v>
      </c>
      <c r="T21">
        <v>7</v>
      </c>
      <c r="U21" t="s">
        <v>96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1856213</v>
      </c>
      <c r="AK21">
        <v>0</v>
      </c>
      <c r="AL21">
        <v>7</v>
      </c>
      <c r="AM21">
        <v>976</v>
      </c>
      <c r="AN21">
        <v>1857189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99</v>
      </c>
    </row>
    <row r="22" spans="1:50" x14ac:dyDescent="0.25">
      <c r="A22" t="s">
        <v>87</v>
      </c>
      <c r="B22">
        <v>28058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75</v>
      </c>
      <c r="J22" s="3">
        <v>-938428424</v>
      </c>
      <c r="K22" t="s">
        <v>91</v>
      </c>
      <c r="L22" t="s">
        <v>92</v>
      </c>
      <c r="M22" s="1" t="s">
        <v>92</v>
      </c>
      <c r="N22" s="16">
        <v>42013</v>
      </c>
      <c r="O22" s="16">
        <v>42013.894143518519</v>
      </c>
      <c r="P22" s="2">
        <v>0.56081018518518522</v>
      </c>
      <c r="Q22" t="s">
        <v>93</v>
      </c>
      <c r="R22">
        <v>21</v>
      </c>
      <c r="S22" t="s">
        <v>9</v>
      </c>
      <c r="T22" t="s">
        <v>98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17</v>
      </c>
      <c r="AJ22">
        <v>1858293</v>
      </c>
      <c r="AK22">
        <v>0</v>
      </c>
      <c r="AL22" t="s">
        <v>98</v>
      </c>
      <c r="AM22">
        <v>416</v>
      </c>
      <c r="AN22">
        <v>1858709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28058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75</v>
      </c>
      <c r="J23" s="3">
        <v>-938428424</v>
      </c>
      <c r="K23" t="s">
        <v>91</v>
      </c>
      <c r="L23" t="s">
        <v>92</v>
      </c>
      <c r="M23" s="1" t="s">
        <v>92</v>
      </c>
      <c r="N23" s="16">
        <v>42013</v>
      </c>
      <c r="O23" s="16">
        <v>42013.894143518519</v>
      </c>
      <c r="P23" s="2">
        <v>0.56081018518518522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1859806</v>
      </c>
      <c r="AK23">
        <v>0</v>
      </c>
      <c r="AL23">
        <v>7</v>
      </c>
      <c r="AM23">
        <v>495</v>
      </c>
      <c r="AN23">
        <v>1860301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99</v>
      </c>
    </row>
    <row r="24" spans="1:50" x14ac:dyDescent="0.25">
      <c r="A24" t="s">
        <v>87</v>
      </c>
      <c r="B24">
        <v>28058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75</v>
      </c>
      <c r="J24" s="3">
        <v>-938428424</v>
      </c>
      <c r="K24" t="s">
        <v>91</v>
      </c>
      <c r="L24" t="s">
        <v>92</v>
      </c>
      <c r="M24" s="1" t="s">
        <v>92</v>
      </c>
      <c r="N24" s="16">
        <v>42013</v>
      </c>
      <c r="O24" s="16">
        <v>42013.894143518519</v>
      </c>
      <c r="P24" s="2">
        <v>0.56081018518518522</v>
      </c>
      <c r="Q24" t="s">
        <v>93</v>
      </c>
      <c r="R24">
        <v>23</v>
      </c>
      <c r="S24" t="s">
        <v>9</v>
      </c>
      <c r="T24" t="s">
        <v>98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19</v>
      </c>
      <c r="AD24">
        <v>1</v>
      </c>
      <c r="AE24">
        <v>19</v>
      </c>
      <c r="AF24">
        <v>1</v>
      </c>
      <c r="AG24" t="s">
        <v>98</v>
      </c>
      <c r="AH24">
        <v>-999999</v>
      </c>
      <c r="AI24">
        <v>16</v>
      </c>
      <c r="AJ24">
        <v>1861403</v>
      </c>
      <c r="AK24">
        <v>0</v>
      </c>
      <c r="AL24" t="s">
        <v>98</v>
      </c>
      <c r="AM24">
        <v>307</v>
      </c>
      <c r="AN24">
        <v>1861710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28058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75</v>
      </c>
      <c r="J25" s="3">
        <v>-938428424</v>
      </c>
      <c r="K25" t="s">
        <v>91</v>
      </c>
      <c r="L25" t="s">
        <v>92</v>
      </c>
      <c r="M25" s="1" t="s">
        <v>92</v>
      </c>
      <c r="N25" s="16">
        <v>42013</v>
      </c>
      <c r="O25" s="16">
        <v>42013.894143518519</v>
      </c>
      <c r="P25" s="2">
        <v>0.56081018518518522</v>
      </c>
      <c r="Q25" t="s">
        <v>93</v>
      </c>
      <c r="R25">
        <v>24</v>
      </c>
      <c r="S25" t="s">
        <v>9</v>
      </c>
      <c r="T25" t="s">
        <v>98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16</v>
      </c>
      <c r="AJ25">
        <v>1862817</v>
      </c>
      <c r="AK25">
        <v>0</v>
      </c>
      <c r="AL25" t="s">
        <v>98</v>
      </c>
      <c r="AM25">
        <v>1028</v>
      </c>
      <c r="AN25">
        <v>1863845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28058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75</v>
      </c>
      <c r="J26" s="3">
        <v>-938428424</v>
      </c>
      <c r="K26" t="s">
        <v>91</v>
      </c>
      <c r="L26" t="s">
        <v>92</v>
      </c>
      <c r="M26" s="1" t="s">
        <v>92</v>
      </c>
      <c r="N26" s="16">
        <v>42013</v>
      </c>
      <c r="O26" s="16">
        <v>42013.894143518519</v>
      </c>
      <c r="P26" s="2">
        <v>0.56081018518518522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16</v>
      </c>
      <c r="AJ26">
        <v>1864946</v>
      </c>
      <c r="AK26">
        <v>0</v>
      </c>
      <c r="AL26">
        <v>7</v>
      </c>
      <c r="AM26">
        <v>387</v>
      </c>
      <c r="AN26">
        <v>1865333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99</v>
      </c>
    </row>
    <row r="27" spans="1:50" x14ac:dyDescent="0.25">
      <c r="A27" t="s">
        <v>87</v>
      </c>
      <c r="B27">
        <v>28058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75</v>
      </c>
      <c r="J27" s="3">
        <v>-938428424</v>
      </c>
      <c r="K27" t="s">
        <v>91</v>
      </c>
      <c r="L27" t="s">
        <v>92</v>
      </c>
      <c r="M27" s="1" t="s">
        <v>92</v>
      </c>
      <c r="N27" s="16">
        <v>42013</v>
      </c>
      <c r="O27" s="16">
        <v>42013.894143518519</v>
      </c>
      <c r="P27" s="2">
        <v>0.56081018518518522</v>
      </c>
      <c r="Q27" t="s">
        <v>93</v>
      </c>
      <c r="R27">
        <v>26</v>
      </c>
      <c r="S27" t="s">
        <v>9</v>
      </c>
      <c r="T27" t="s">
        <v>98</v>
      </c>
      <c r="U27" t="s">
        <v>100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22</v>
      </c>
      <c r="AD27">
        <v>1</v>
      </c>
      <c r="AE27">
        <v>22</v>
      </c>
      <c r="AF27">
        <v>1</v>
      </c>
      <c r="AG27" t="s">
        <v>98</v>
      </c>
      <c r="AH27">
        <v>-999999</v>
      </c>
      <c r="AI27">
        <v>16</v>
      </c>
      <c r="AJ27">
        <v>1866426</v>
      </c>
      <c r="AK27">
        <v>0</v>
      </c>
      <c r="AL27" t="s">
        <v>98</v>
      </c>
      <c r="AM27">
        <v>403</v>
      </c>
      <c r="AN27">
        <v>1866829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101</v>
      </c>
    </row>
    <row r="28" spans="1:50" x14ac:dyDescent="0.25">
      <c r="A28" t="s">
        <v>87</v>
      </c>
      <c r="B28">
        <v>28058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75</v>
      </c>
      <c r="J28" s="3">
        <v>-938428424</v>
      </c>
      <c r="K28" t="s">
        <v>91</v>
      </c>
      <c r="L28" t="s">
        <v>92</v>
      </c>
      <c r="M28" s="1" t="s">
        <v>92</v>
      </c>
      <c r="N28" s="16">
        <v>42013</v>
      </c>
      <c r="O28" s="16">
        <v>42013.894143518519</v>
      </c>
      <c r="P28" s="2">
        <v>0.56081018518518522</v>
      </c>
      <c r="Q28" t="s">
        <v>93</v>
      </c>
      <c r="R28">
        <v>27</v>
      </c>
      <c r="S28" t="s">
        <v>9</v>
      </c>
      <c r="T28" t="s">
        <v>98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 t="s">
        <v>98</v>
      </c>
      <c r="AH28">
        <v>-999999</v>
      </c>
      <c r="AI28">
        <v>16</v>
      </c>
      <c r="AJ28">
        <v>1867923</v>
      </c>
      <c r="AK28">
        <v>0</v>
      </c>
      <c r="AL28" t="s">
        <v>98</v>
      </c>
      <c r="AM28">
        <v>354</v>
      </c>
      <c r="AN28">
        <v>1868277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28058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75</v>
      </c>
      <c r="J29" s="3">
        <v>-938428424</v>
      </c>
      <c r="K29" t="s">
        <v>91</v>
      </c>
      <c r="L29" t="s">
        <v>92</v>
      </c>
      <c r="M29" s="1" t="s">
        <v>92</v>
      </c>
      <c r="N29" s="16">
        <v>42013</v>
      </c>
      <c r="O29" s="16">
        <v>42013.894143518519</v>
      </c>
      <c r="P29" s="2">
        <v>0.56081018518518522</v>
      </c>
      <c r="Q29" t="s">
        <v>93</v>
      </c>
      <c r="R29">
        <v>28</v>
      </c>
      <c r="S29" t="s">
        <v>9</v>
      </c>
      <c r="T29">
        <v>7</v>
      </c>
      <c r="U29" t="s">
        <v>94</v>
      </c>
      <c r="V29" t="s">
        <v>97</v>
      </c>
      <c r="W29" t="s">
        <v>97</v>
      </c>
      <c r="X29" t="s">
        <v>97</v>
      </c>
      <c r="Y29" t="s">
        <v>102</v>
      </c>
      <c r="Z29" t="s">
        <v>96</v>
      </c>
      <c r="AA29" t="s">
        <v>69</v>
      </c>
      <c r="AB29" t="s">
        <v>67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16</v>
      </c>
      <c r="AJ29">
        <v>1869370</v>
      </c>
      <c r="AK29">
        <v>0</v>
      </c>
      <c r="AL29">
        <v>7</v>
      </c>
      <c r="AM29">
        <v>475</v>
      </c>
      <c r="AN29">
        <v>1869845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99</v>
      </c>
    </row>
    <row r="30" spans="1:50" x14ac:dyDescent="0.25">
      <c r="A30" t="s">
        <v>87</v>
      </c>
      <c r="B30">
        <v>28058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75</v>
      </c>
      <c r="J30" s="3">
        <v>-938428424</v>
      </c>
      <c r="K30" t="s">
        <v>91</v>
      </c>
      <c r="L30" t="s">
        <v>92</v>
      </c>
      <c r="M30" s="1" t="s">
        <v>92</v>
      </c>
      <c r="N30" s="16">
        <v>42013</v>
      </c>
      <c r="O30" s="16">
        <v>42013.894143518519</v>
      </c>
      <c r="P30" s="2">
        <v>0.56081018518518522</v>
      </c>
      <c r="Q30" t="s">
        <v>93</v>
      </c>
      <c r="R30">
        <v>29</v>
      </c>
      <c r="S30" t="s">
        <v>10</v>
      </c>
      <c r="T30" t="s">
        <v>98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100</v>
      </c>
      <c r="AA30" t="s">
        <v>69</v>
      </c>
      <c r="AB30" t="s">
        <v>67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16</v>
      </c>
      <c r="AJ30">
        <v>1870950</v>
      </c>
      <c r="AK30">
        <v>0</v>
      </c>
      <c r="AL30" t="s">
        <v>98</v>
      </c>
      <c r="AM30">
        <v>1503</v>
      </c>
      <c r="AN30">
        <v>1872453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28058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75</v>
      </c>
      <c r="J31" s="3">
        <v>-938428424</v>
      </c>
      <c r="K31" t="s">
        <v>91</v>
      </c>
      <c r="L31" t="s">
        <v>92</v>
      </c>
      <c r="M31" s="1" t="s">
        <v>92</v>
      </c>
      <c r="N31" s="16">
        <v>42013</v>
      </c>
      <c r="O31" s="16">
        <v>42013.894143518519</v>
      </c>
      <c r="P31" s="2">
        <v>0.56081018518518522</v>
      </c>
      <c r="Q31" t="s">
        <v>93</v>
      </c>
      <c r="R31">
        <v>30</v>
      </c>
      <c r="S31" t="s">
        <v>10</v>
      </c>
      <c r="T31">
        <v>7</v>
      </c>
      <c r="U31" t="s">
        <v>96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1873545</v>
      </c>
      <c r="AK31">
        <v>0</v>
      </c>
      <c r="AL31">
        <v>7</v>
      </c>
      <c r="AM31">
        <v>484</v>
      </c>
      <c r="AN31">
        <v>1874029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99</v>
      </c>
    </row>
    <row r="32" spans="1:50" x14ac:dyDescent="0.25">
      <c r="A32" t="s">
        <v>87</v>
      </c>
      <c r="B32">
        <v>28058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75</v>
      </c>
      <c r="J32" s="3">
        <v>-938428424</v>
      </c>
      <c r="K32" t="s">
        <v>91</v>
      </c>
      <c r="L32" t="s">
        <v>92</v>
      </c>
      <c r="M32" s="1" t="s">
        <v>92</v>
      </c>
      <c r="N32" s="16">
        <v>42013</v>
      </c>
      <c r="O32" s="16">
        <v>42013.894143518519</v>
      </c>
      <c r="P32" s="2">
        <v>0.56081018518518522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1875125</v>
      </c>
      <c r="AK32">
        <v>0</v>
      </c>
      <c r="AL32">
        <v>7</v>
      </c>
      <c r="AM32">
        <v>536</v>
      </c>
      <c r="AN32">
        <v>1875661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99</v>
      </c>
    </row>
    <row r="33" spans="1:50" x14ac:dyDescent="0.25">
      <c r="A33" t="s">
        <v>87</v>
      </c>
      <c r="B33">
        <v>28058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75</v>
      </c>
      <c r="J33" s="3">
        <v>-938428424</v>
      </c>
      <c r="K33" t="s">
        <v>91</v>
      </c>
      <c r="L33" t="s">
        <v>92</v>
      </c>
      <c r="M33" s="1" t="s">
        <v>92</v>
      </c>
      <c r="N33" s="16">
        <v>42013</v>
      </c>
      <c r="O33" s="16">
        <v>42013.894143518519</v>
      </c>
      <c r="P33" s="2">
        <v>0.56081018518518522</v>
      </c>
      <c r="Q33" t="s">
        <v>93</v>
      </c>
      <c r="R33">
        <v>32</v>
      </c>
      <c r="S33" t="s">
        <v>9</v>
      </c>
      <c r="T33" t="s">
        <v>98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28</v>
      </c>
      <c r="AD33">
        <v>1</v>
      </c>
      <c r="AE33">
        <v>28</v>
      </c>
      <c r="AF33">
        <v>1</v>
      </c>
      <c r="AG33" t="s">
        <v>98</v>
      </c>
      <c r="AH33">
        <v>-999999</v>
      </c>
      <c r="AI33">
        <v>16</v>
      </c>
      <c r="AJ33">
        <v>1876755</v>
      </c>
      <c r="AK33">
        <v>0</v>
      </c>
      <c r="AL33" t="s">
        <v>98</v>
      </c>
      <c r="AM33">
        <v>546</v>
      </c>
      <c r="AN33">
        <v>1877301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28058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75</v>
      </c>
      <c r="J34" s="3">
        <v>-938428424</v>
      </c>
      <c r="K34" t="s">
        <v>91</v>
      </c>
      <c r="L34" t="s">
        <v>92</v>
      </c>
      <c r="M34" s="1" t="s">
        <v>92</v>
      </c>
      <c r="N34" s="16">
        <v>42013</v>
      </c>
      <c r="O34" s="16">
        <v>42013.894143518519</v>
      </c>
      <c r="P34" s="2">
        <v>0.56081018518518522</v>
      </c>
      <c r="Q34" t="s">
        <v>93</v>
      </c>
      <c r="R34">
        <v>33</v>
      </c>
      <c r="S34" t="s">
        <v>9</v>
      </c>
      <c r="T34" t="s">
        <v>98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16</v>
      </c>
      <c r="AJ34">
        <v>1878402</v>
      </c>
      <c r="AK34">
        <v>0</v>
      </c>
      <c r="AL34" t="s">
        <v>98</v>
      </c>
      <c r="AM34">
        <v>571</v>
      </c>
      <c r="AN34">
        <v>1878973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28058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75</v>
      </c>
      <c r="J35" s="3">
        <v>-938428424</v>
      </c>
      <c r="K35" t="s">
        <v>91</v>
      </c>
      <c r="L35" t="s">
        <v>92</v>
      </c>
      <c r="M35" s="1" t="s">
        <v>92</v>
      </c>
      <c r="N35" s="16">
        <v>42013</v>
      </c>
      <c r="O35" s="16">
        <v>42013.894143518519</v>
      </c>
      <c r="P35" s="2">
        <v>0.56081018518518522</v>
      </c>
      <c r="Q35" t="s">
        <v>93</v>
      </c>
      <c r="R35">
        <v>34</v>
      </c>
      <c r="S35" t="s">
        <v>10</v>
      </c>
      <c r="T35" t="s">
        <v>98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100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 t="s">
        <v>98</v>
      </c>
      <c r="AH35">
        <v>-999999</v>
      </c>
      <c r="AI35">
        <v>16</v>
      </c>
      <c r="AJ35">
        <v>1880065</v>
      </c>
      <c r="AK35">
        <v>0</v>
      </c>
      <c r="AL35" t="s">
        <v>98</v>
      </c>
      <c r="AM35">
        <v>780</v>
      </c>
      <c r="AN35">
        <v>1880845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101</v>
      </c>
    </row>
    <row r="36" spans="1:50" x14ac:dyDescent="0.25">
      <c r="A36" t="s">
        <v>87</v>
      </c>
      <c r="B36">
        <v>28058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75</v>
      </c>
      <c r="J36" s="3">
        <v>-938428424</v>
      </c>
      <c r="K36" t="s">
        <v>91</v>
      </c>
      <c r="L36" t="s">
        <v>92</v>
      </c>
      <c r="M36" s="1" t="s">
        <v>92</v>
      </c>
      <c r="N36" s="16">
        <v>42013</v>
      </c>
      <c r="O36" s="16">
        <v>42013.894143518519</v>
      </c>
      <c r="P36" s="2">
        <v>0.56081018518518522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17</v>
      </c>
      <c r="AJ36">
        <v>1881945</v>
      </c>
      <c r="AK36">
        <v>0</v>
      </c>
      <c r="AL36">
        <v>7</v>
      </c>
      <c r="AM36">
        <v>684</v>
      </c>
      <c r="AN36">
        <v>1882629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99</v>
      </c>
    </row>
    <row r="37" spans="1:50" x14ac:dyDescent="0.25">
      <c r="A37" t="s">
        <v>87</v>
      </c>
      <c r="B37">
        <v>28058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75</v>
      </c>
      <c r="J37" s="3">
        <v>-938428424</v>
      </c>
      <c r="K37" t="s">
        <v>91</v>
      </c>
      <c r="L37" t="s">
        <v>92</v>
      </c>
      <c r="M37" s="1" t="s">
        <v>92</v>
      </c>
      <c r="N37" s="16">
        <v>42013</v>
      </c>
      <c r="O37" s="16">
        <v>42013.894143518519</v>
      </c>
      <c r="P37" s="2">
        <v>0.56081018518518522</v>
      </c>
      <c r="Q37" t="s">
        <v>93</v>
      </c>
      <c r="R37">
        <v>36</v>
      </c>
      <c r="S37" t="s">
        <v>10</v>
      </c>
      <c r="T37" t="s">
        <v>98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100</v>
      </c>
      <c r="AA37" t="s">
        <v>69</v>
      </c>
      <c r="AB37" t="s">
        <v>67</v>
      </c>
      <c r="AC37">
        <v>32</v>
      </c>
      <c r="AD37">
        <v>1</v>
      </c>
      <c r="AE37">
        <v>32</v>
      </c>
      <c r="AF37">
        <v>0</v>
      </c>
      <c r="AG37" t="s">
        <v>98</v>
      </c>
      <c r="AH37">
        <v>-999999</v>
      </c>
      <c r="AI37">
        <v>16</v>
      </c>
      <c r="AJ37">
        <v>1883724</v>
      </c>
      <c r="AK37">
        <v>0</v>
      </c>
      <c r="AL37">
        <v>7</v>
      </c>
      <c r="AM37">
        <v>1177</v>
      </c>
      <c r="AN37">
        <v>1884901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28058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75</v>
      </c>
      <c r="J38" s="3">
        <v>-938428424</v>
      </c>
      <c r="K38" t="s">
        <v>91</v>
      </c>
      <c r="L38" t="s">
        <v>92</v>
      </c>
      <c r="M38" s="1" t="s">
        <v>92</v>
      </c>
      <c r="N38" s="16">
        <v>42013</v>
      </c>
      <c r="O38" s="16">
        <v>42013.894143518519</v>
      </c>
      <c r="P38" s="2">
        <v>0.56081018518518522</v>
      </c>
      <c r="Q38" t="s">
        <v>93</v>
      </c>
      <c r="R38">
        <v>37</v>
      </c>
      <c r="S38" t="s">
        <v>9</v>
      </c>
      <c r="T38">
        <v>7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96</v>
      </c>
      <c r="AA38" t="s">
        <v>69</v>
      </c>
      <c r="AB38" t="s">
        <v>67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16</v>
      </c>
      <c r="AJ38">
        <v>1886003</v>
      </c>
      <c r="AK38">
        <v>0</v>
      </c>
      <c r="AL38">
        <v>7</v>
      </c>
      <c r="AM38">
        <v>714</v>
      </c>
      <c r="AN38">
        <v>1886717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99</v>
      </c>
    </row>
    <row r="39" spans="1:50" x14ac:dyDescent="0.25">
      <c r="A39" t="s">
        <v>87</v>
      </c>
      <c r="B39">
        <v>28058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75</v>
      </c>
      <c r="J39" s="3">
        <v>-938428424</v>
      </c>
      <c r="K39" t="s">
        <v>91</v>
      </c>
      <c r="L39" t="s">
        <v>92</v>
      </c>
      <c r="M39" s="1" t="s">
        <v>92</v>
      </c>
      <c r="N39" s="16">
        <v>42013</v>
      </c>
      <c r="O39" s="16">
        <v>42013.894143518519</v>
      </c>
      <c r="P39" s="2">
        <v>0.56081018518518522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1887816</v>
      </c>
      <c r="AK39">
        <v>0</v>
      </c>
      <c r="AL39">
        <v>7</v>
      </c>
      <c r="AM39">
        <v>565</v>
      </c>
      <c r="AN39">
        <v>1888381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99</v>
      </c>
    </row>
    <row r="40" spans="1:50" x14ac:dyDescent="0.25">
      <c r="A40" t="s">
        <v>87</v>
      </c>
      <c r="B40">
        <v>28058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75</v>
      </c>
      <c r="J40" s="3">
        <v>-938428424</v>
      </c>
      <c r="K40" t="s">
        <v>91</v>
      </c>
      <c r="L40" t="s">
        <v>92</v>
      </c>
      <c r="M40" s="1" t="s">
        <v>92</v>
      </c>
      <c r="N40" s="16">
        <v>42013</v>
      </c>
      <c r="O40" s="16">
        <v>42013.894143518519</v>
      </c>
      <c r="P40" s="2">
        <v>0.56081018518518522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1889479</v>
      </c>
      <c r="AK40">
        <v>0</v>
      </c>
      <c r="AL40">
        <v>7</v>
      </c>
      <c r="AM40">
        <v>414</v>
      </c>
      <c r="AN40">
        <v>1889893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99</v>
      </c>
    </row>
    <row r="41" spans="1:50" x14ac:dyDescent="0.25">
      <c r="A41" t="s">
        <v>87</v>
      </c>
      <c r="B41">
        <v>28058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75</v>
      </c>
      <c r="J41" s="3">
        <v>-938428424</v>
      </c>
      <c r="K41" t="s">
        <v>91</v>
      </c>
      <c r="L41" t="s">
        <v>92</v>
      </c>
      <c r="M41" s="1" t="s">
        <v>92</v>
      </c>
      <c r="N41" s="16">
        <v>42013</v>
      </c>
      <c r="O41" s="16">
        <v>42013.894143518519</v>
      </c>
      <c r="P41" s="2">
        <v>0.56081018518518522</v>
      </c>
      <c r="Q41" t="s">
        <v>93</v>
      </c>
      <c r="R41">
        <v>40</v>
      </c>
      <c r="S41" t="s">
        <v>9</v>
      </c>
      <c r="T41" t="s">
        <v>98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16</v>
      </c>
      <c r="AJ41">
        <v>1890993</v>
      </c>
      <c r="AK41">
        <v>0</v>
      </c>
      <c r="AL41" t="s">
        <v>98</v>
      </c>
      <c r="AM41">
        <v>388</v>
      </c>
      <c r="AN41">
        <v>1891381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28058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75</v>
      </c>
      <c r="J42" s="3">
        <v>-938428424</v>
      </c>
      <c r="K42" t="s">
        <v>91</v>
      </c>
      <c r="L42" t="s">
        <v>92</v>
      </c>
      <c r="M42" s="1" t="s">
        <v>92</v>
      </c>
      <c r="N42" s="16">
        <v>42013</v>
      </c>
      <c r="O42" s="16">
        <v>42013.894143518519</v>
      </c>
      <c r="P42" s="2">
        <v>0.56081018518518522</v>
      </c>
      <c r="Q42" t="s">
        <v>93</v>
      </c>
      <c r="R42">
        <v>41</v>
      </c>
      <c r="S42" t="s">
        <v>9</v>
      </c>
      <c r="T42" t="s">
        <v>98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37</v>
      </c>
      <c r="AD42">
        <v>1</v>
      </c>
      <c r="AE42">
        <v>37</v>
      </c>
      <c r="AF42">
        <v>1</v>
      </c>
      <c r="AG42" t="s">
        <v>98</v>
      </c>
      <c r="AH42">
        <v>-999999</v>
      </c>
      <c r="AI42">
        <v>16</v>
      </c>
      <c r="AJ42">
        <v>1892473</v>
      </c>
      <c r="AK42">
        <v>0</v>
      </c>
      <c r="AL42" t="s">
        <v>98</v>
      </c>
      <c r="AM42">
        <v>476</v>
      </c>
      <c r="AN42">
        <v>1892949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28058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75</v>
      </c>
      <c r="J43" s="3">
        <v>-938428424</v>
      </c>
      <c r="K43" t="s">
        <v>91</v>
      </c>
      <c r="L43" t="s">
        <v>92</v>
      </c>
      <c r="M43" s="1" t="s">
        <v>92</v>
      </c>
      <c r="N43" s="16">
        <v>42013</v>
      </c>
      <c r="O43" s="16">
        <v>42013.894143518519</v>
      </c>
      <c r="P43" s="2">
        <v>0.56081018518518522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16</v>
      </c>
      <c r="AJ43">
        <v>1894053</v>
      </c>
      <c r="AK43">
        <v>0</v>
      </c>
      <c r="AL43">
        <v>7</v>
      </c>
      <c r="AM43">
        <v>576</v>
      </c>
      <c r="AN43">
        <v>1894629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99</v>
      </c>
    </row>
    <row r="44" spans="1:50" x14ac:dyDescent="0.25">
      <c r="A44" t="s">
        <v>87</v>
      </c>
      <c r="B44">
        <v>28058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75</v>
      </c>
      <c r="J44" s="3">
        <v>-938428424</v>
      </c>
      <c r="K44" t="s">
        <v>91</v>
      </c>
      <c r="L44" t="s">
        <v>92</v>
      </c>
      <c r="M44" s="1" t="s">
        <v>92</v>
      </c>
      <c r="N44" s="16">
        <v>42013</v>
      </c>
      <c r="O44" s="16">
        <v>42013.894143518519</v>
      </c>
      <c r="P44" s="2">
        <v>0.56081018518518522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16</v>
      </c>
      <c r="AJ44">
        <v>1895733</v>
      </c>
      <c r="AK44">
        <v>0</v>
      </c>
      <c r="AL44">
        <v>7</v>
      </c>
      <c r="AM44">
        <v>728</v>
      </c>
      <c r="AN44">
        <v>1896461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99</v>
      </c>
    </row>
    <row r="45" spans="1:50" x14ac:dyDescent="0.25">
      <c r="A45" t="s">
        <v>87</v>
      </c>
      <c r="B45">
        <v>28058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75</v>
      </c>
      <c r="J45" s="3">
        <v>-938428424</v>
      </c>
      <c r="K45" t="s">
        <v>91</v>
      </c>
      <c r="L45" t="s">
        <v>92</v>
      </c>
      <c r="M45" s="1" t="s">
        <v>92</v>
      </c>
      <c r="N45" s="16">
        <v>42013</v>
      </c>
      <c r="O45" s="16">
        <v>42013.894143518519</v>
      </c>
      <c r="P45" s="2">
        <v>0.56081018518518522</v>
      </c>
      <c r="Q45" t="s">
        <v>93</v>
      </c>
      <c r="R45">
        <v>44</v>
      </c>
      <c r="S45" t="s">
        <v>9</v>
      </c>
      <c r="T45" t="s">
        <v>98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40</v>
      </c>
      <c r="AD45">
        <v>1</v>
      </c>
      <c r="AE45">
        <v>40</v>
      </c>
      <c r="AF45">
        <v>1</v>
      </c>
      <c r="AG45" t="s">
        <v>98</v>
      </c>
      <c r="AH45">
        <v>-999999</v>
      </c>
      <c r="AI45">
        <v>16</v>
      </c>
      <c r="AJ45">
        <v>1897563</v>
      </c>
      <c r="AK45">
        <v>0</v>
      </c>
      <c r="AL45" t="s">
        <v>98</v>
      </c>
      <c r="AM45">
        <v>570</v>
      </c>
      <c r="AN45">
        <v>1898133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28058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75</v>
      </c>
      <c r="J46" s="3">
        <v>-938428424</v>
      </c>
      <c r="K46" t="s">
        <v>91</v>
      </c>
      <c r="L46" t="s">
        <v>92</v>
      </c>
      <c r="M46" s="1" t="s">
        <v>92</v>
      </c>
      <c r="N46" s="16">
        <v>42013</v>
      </c>
      <c r="O46" s="16">
        <v>42013.894143518519</v>
      </c>
      <c r="P46" s="2">
        <v>0.56081018518518522</v>
      </c>
      <c r="Q46" t="s">
        <v>93</v>
      </c>
      <c r="R46">
        <v>45</v>
      </c>
      <c r="S46" t="s">
        <v>9</v>
      </c>
      <c r="T46" t="s">
        <v>98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16</v>
      </c>
      <c r="AJ46">
        <v>1899226</v>
      </c>
      <c r="AK46">
        <v>0</v>
      </c>
      <c r="AL46" t="s">
        <v>98</v>
      </c>
      <c r="AM46">
        <v>651</v>
      </c>
      <c r="AN46">
        <v>1899877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28058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75</v>
      </c>
      <c r="J47" s="3">
        <v>-938428424</v>
      </c>
      <c r="K47" t="s">
        <v>91</v>
      </c>
      <c r="L47" t="s">
        <v>92</v>
      </c>
      <c r="M47" s="1" t="s">
        <v>92</v>
      </c>
      <c r="N47" s="16">
        <v>42013</v>
      </c>
      <c r="O47" s="16">
        <v>42013.894143518519</v>
      </c>
      <c r="P47" s="2">
        <v>0.56081018518518522</v>
      </c>
      <c r="Q47" t="s">
        <v>93</v>
      </c>
      <c r="R47">
        <v>46</v>
      </c>
      <c r="S47" t="s">
        <v>9</v>
      </c>
      <c r="T47">
        <v>7</v>
      </c>
      <c r="U47" t="s">
        <v>94</v>
      </c>
      <c r="V47" t="s">
        <v>97</v>
      </c>
      <c r="W47" t="s">
        <v>97</v>
      </c>
      <c r="X47" t="s">
        <v>97</v>
      </c>
      <c r="Y47" t="s">
        <v>102</v>
      </c>
      <c r="Z47" t="s">
        <v>96</v>
      </c>
      <c r="AA47" t="s">
        <v>69</v>
      </c>
      <c r="AB47" t="s">
        <v>67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17</v>
      </c>
      <c r="AJ47">
        <v>1900973</v>
      </c>
      <c r="AK47">
        <v>0</v>
      </c>
      <c r="AL47">
        <v>7</v>
      </c>
      <c r="AM47">
        <v>472</v>
      </c>
      <c r="AN47">
        <v>1901445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99</v>
      </c>
    </row>
    <row r="48" spans="1:50" x14ac:dyDescent="0.25">
      <c r="A48" t="s">
        <v>87</v>
      </c>
      <c r="B48">
        <v>28058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75</v>
      </c>
      <c r="J48" s="3">
        <v>-938428424</v>
      </c>
      <c r="K48" t="s">
        <v>91</v>
      </c>
      <c r="L48" t="s">
        <v>92</v>
      </c>
      <c r="M48" s="1" t="s">
        <v>92</v>
      </c>
      <c r="N48" s="16">
        <v>42013</v>
      </c>
      <c r="O48" s="16">
        <v>42013.894143518519</v>
      </c>
      <c r="P48" s="2">
        <v>0.56081018518518522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1902536</v>
      </c>
      <c r="AK48">
        <v>0</v>
      </c>
      <c r="AL48">
        <v>7</v>
      </c>
      <c r="AM48">
        <v>517</v>
      </c>
      <c r="AN48">
        <v>1903053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99</v>
      </c>
    </row>
    <row r="49" spans="1:50" x14ac:dyDescent="0.25">
      <c r="A49" t="s">
        <v>87</v>
      </c>
      <c r="B49">
        <v>28058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75</v>
      </c>
      <c r="J49" s="3">
        <v>-938428424</v>
      </c>
      <c r="K49" t="s">
        <v>91</v>
      </c>
      <c r="L49" t="s">
        <v>92</v>
      </c>
      <c r="M49" s="1" t="s">
        <v>92</v>
      </c>
      <c r="N49" s="16">
        <v>42013</v>
      </c>
      <c r="O49" s="16">
        <v>42013.894143518519</v>
      </c>
      <c r="P49" s="2">
        <v>0.56081018518518522</v>
      </c>
      <c r="Q49" t="s">
        <v>93</v>
      </c>
      <c r="R49">
        <v>48</v>
      </c>
      <c r="S49" t="s">
        <v>9</v>
      </c>
      <c r="T49" t="s">
        <v>98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16</v>
      </c>
      <c r="AJ49">
        <v>1904149</v>
      </c>
      <c r="AK49">
        <v>0</v>
      </c>
      <c r="AL49" t="s">
        <v>98</v>
      </c>
      <c r="AM49">
        <v>480</v>
      </c>
      <c r="AN49">
        <v>1904629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28058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75</v>
      </c>
      <c r="J50" s="3">
        <v>-938428424</v>
      </c>
      <c r="K50" t="s">
        <v>91</v>
      </c>
      <c r="L50" t="s">
        <v>92</v>
      </c>
      <c r="M50" s="1" t="s">
        <v>92</v>
      </c>
      <c r="N50" s="16">
        <v>42013</v>
      </c>
      <c r="O50" s="16">
        <v>42013.894143518519</v>
      </c>
      <c r="P50" s="2">
        <v>0.56081018518518522</v>
      </c>
      <c r="Q50" t="s">
        <v>93</v>
      </c>
      <c r="R50">
        <v>49</v>
      </c>
      <c r="S50" t="s">
        <v>9</v>
      </c>
      <c r="T50">
        <v>7</v>
      </c>
      <c r="U50" t="s">
        <v>94</v>
      </c>
      <c r="V50" t="s">
        <v>97</v>
      </c>
      <c r="W50" t="s">
        <v>97</v>
      </c>
      <c r="X50" t="s">
        <v>97</v>
      </c>
      <c r="Y50" t="s">
        <v>102</v>
      </c>
      <c r="Z50" t="s">
        <v>96</v>
      </c>
      <c r="AA50" t="s">
        <v>69</v>
      </c>
      <c r="AB50" t="s">
        <v>67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1905730</v>
      </c>
      <c r="AK50">
        <v>0</v>
      </c>
      <c r="AL50">
        <v>7</v>
      </c>
      <c r="AM50">
        <v>299</v>
      </c>
      <c r="AN50">
        <v>1906029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99</v>
      </c>
    </row>
    <row r="51" spans="1:50" x14ac:dyDescent="0.25">
      <c r="A51" t="s">
        <v>87</v>
      </c>
      <c r="B51">
        <v>28058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75</v>
      </c>
      <c r="J51" s="3">
        <v>-938428424</v>
      </c>
      <c r="K51" t="s">
        <v>91</v>
      </c>
      <c r="L51" t="s">
        <v>92</v>
      </c>
      <c r="M51" s="1" t="s">
        <v>92</v>
      </c>
      <c r="N51" s="16">
        <v>42013</v>
      </c>
      <c r="O51" s="16">
        <v>42013.894143518519</v>
      </c>
      <c r="P51" s="2">
        <v>0.56081018518518522</v>
      </c>
      <c r="Q51" t="s">
        <v>93</v>
      </c>
      <c r="R51">
        <v>50</v>
      </c>
      <c r="S51" t="s">
        <v>9</v>
      </c>
      <c r="T51" t="s">
        <v>98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16</v>
      </c>
      <c r="AJ51">
        <v>1907127</v>
      </c>
      <c r="AK51">
        <v>0</v>
      </c>
      <c r="AL51" t="s">
        <v>98</v>
      </c>
      <c r="AM51">
        <v>470</v>
      </c>
      <c r="AN51">
        <v>1907597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28058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75</v>
      </c>
      <c r="J52" s="3">
        <v>-938428424</v>
      </c>
      <c r="K52" t="s">
        <v>91</v>
      </c>
      <c r="L52" t="s">
        <v>92</v>
      </c>
      <c r="M52" s="1" t="s">
        <v>92</v>
      </c>
      <c r="N52" s="16">
        <v>42013</v>
      </c>
      <c r="O52" s="16">
        <v>42013.894143518519</v>
      </c>
      <c r="P52" s="2">
        <v>0.56081018518518522</v>
      </c>
      <c r="Q52" t="s">
        <v>93</v>
      </c>
      <c r="R52">
        <v>51</v>
      </c>
      <c r="S52" t="s">
        <v>9</v>
      </c>
      <c r="T52" t="s">
        <v>98</v>
      </c>
      <c r="U52" t="s">
        <v>100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 t="s">
        <v>98</v>
      </c>
      <c r="AH52">
        <v>-999999</v>
      </c>
      <c r="AI52">
        <v>16</v>
      </c>
      <c r="AJ52">
        <v>1908690</v>
      </c>
      <c r="AK52">
        <v>0</v>
      </c>
      <c r="AL52" t="s">
        <v>98</v>
      </c>
      <c r="AM52">
        <v>515</v>
      </c>
      <c r="AN52">
        <v>1909205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101</v>
      </c>
    </row>
    <row r="53" spans="1:50" x14ac:dyDescent="0.25">
      <c r="A53" t="s">
        <v>87</v>
      </c>
      <c r="B53">
        <v>28058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75</v>
      </c>
      <c r="J53" s="3">
        <v>-938428424</v>
      </c>
      <c r="K53" t="s">
        <v>91</v>
      </c>
      <c r="L53" t="s">
        <v>92</v>
      </c>
      <c r="M53" s="1" t="s">
        <v>92</v>
      </c>
      <c r="N53" s="16">
        <v>42013</v>
      </c>
      <c r="O53" s="16">
        <v>42013.894143518519</v>
      </c>
      <c r="P53" s="2">
        <v>0.56081018518518522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1910304</v>
      </c>
      <c r="AK53">
        <v>0</v>
      </c>
      <c r="AL53">
        <v>7</v>
      </c>
      <c r="AM53">
        <v>605</v>
      </c>
      <c r="AN53">
        <v>1910909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99</v>
      </c>
    </row>
    <row r="54" spans="1:50" x14ac:dyDescent="0.25">
      <c r="A54" t="s">
        <v>87</v>
      </c>
      <c r="B54">
        <v>28058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75</v>
      </c>
      <c r="J54" s="3">
        <v>-938428424</v>
      </c>
      <c r="K54" t="s">
        <v>91</v>
      </c>
      <c r="L54" t="s">
        <v>92</v>
      </c>
      <c r="M54" s="1" t="s">
        <v>92</v>
      </c>
      <c r="N54" s="16">
        <v>42013</v>
      </c>
      <c r="O54" s="16">
        <v>42013.894143518519</v>
      </c>
      <c r="P54" s="2">
        <v>0.56081018518518522</v>
      </c>
      <c r="Q54" t="s">
        <v>93</v>
      </c>
      <c r="R54">
        <v>53</v>
      </c>
      <c r="S54" t="s">
        <v>9</v>
      </c>
      <c r="T54" t="s">
        <v>98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16</v>
      </c>
      <c r="AJ54">
        <v>1912000</v>
      </c>
      <c r="AK54">
        <v>0</v>
      </c>
      <c r="AL54" t="s">
        <v>98</v>
      </c>
      <c r="AM54">
        <v>477</v>
      </c>
      <c r="AN54">
        <v>1912477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28058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75</v>
      </c>
      <c r="J55" s="3">
        <v>-938428424</v>
      </c>
      <c r="K55" t="s">
        <v>91</v>
      </c>
      <c r="L55" t="s">
        <v>92</v>
      </c>
      <c r="M55" s="1" t="s">
        <v>92</v>
      </c>
      <c r="N55" s="16">
        <v>42013</v>
      </c>
      <c r="O55" s="16">
        <v>42013.894143518519</v>
      </c>
      <c r="P55" s="2">
        <v>0.56081018518518522</v>
      </c>
      <c r="Q55" t="s">
        <v>93</v>
      </c>
      <c r="R55">
        <v>54</v>
      </c>
      <c r="S55" t="s">
        <v>9</v>
      </c>
      <c r="T55">
        <v>7</v>
      </c>
      <c r="U55" t="s">
        <v>94</v>
      </c>
      <c r="V55" t="s">
        <v>97</v>
      </c>
      <c r="W55" t="s">
        <v>97</v>
      </c>
      <c r="X55" t="s">
        <v>97</v>
      </c>
      <c r="Y55" t="s">
        <v>102</v>
      </c>
      <c r="Z55" t="s">
        <v>96</v>
      </c>
      <c r="AA55" t="s">
        <v>69</v>
      </c>
      <c r="AB55" t="s">
        <v>67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1913580</v>
      </c>
      <c r="AK55">
        <v>0</v>
      </c>
      <c r="AL55">
        <v>7</v>
      </c>
      <c r="AM55">
        <v>297</v>
      </c>
      <c r="AN55">
        <v>1913877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99</v>
      </c>
    </row>
    <row r="56" spans="1:50" x14ac:dyDescent="0.25">
      <c r="A56" t="s">
        <v>87</v>
      </c>
      <c r="B56">
        <v>28058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75</v>
      </c>
      <c r="J56" s="3">
        <v>-938428424</v>
      </c>
      <c r="K56" t="s">
        <v>91</v>
      </c>
      <c r="L56" t="s">
        <v>92</v>
      </c>
      <c r="M56" s="1" t="s">
        <v>92</v>
      </c>
      <c r="N56" s="16">
        <v>42013</v>
      </c>
      <c r="O56" s="16">
        <v>42013.894143518519</v>
      </c>
      <c r="P56" s="2">
        <v>0.56081018518518522</v>
      </c>
      <c r="Q56" t="s">
        <v>93</v>
      </c>
      <c r="R56">
        <v>55</v>
      </c>
      <c r="S56" t="s">
        <v>10</v>
      </c>
      <c r="T56" t="s">
        <v>98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17</v>
      </c>
      <c r="AJ56">
        <v>1914978</v>
      </c>
      <c r="AK56">
        <v>0</v>
      </c>
      <c r="AL56" t="s">
        <v>98</v>
      </c>
      <c r="AM56">
        <v>1507</v>
      </c>
      <c r="AN56">
        <v>1916485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28058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75</v>
      </c>
      <c r="J57" s="3">
        <v>-938428424</v>
      </c>
      <c r="K57" t="s">
        <v>91</v>
      </c>
      <c r="L57" t="s">
        <v>92</v>
      </c>
      <c r="M57" s="1" t="s">
        <v>92</v>
      </c>
      <c r="N57" s="16">
        <v>42013</v>
      </c>
      <c r="O57" s="16">
        <v>42013.894143518519</v>
      </c>
      <c r="P57" s="2">
        <v>0.56081018518518522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16</v>
      </c>
      <c r="AJ57">
        <v>1917589</v>
      </c>
      <c r="AK57">
        <v>0</v>
      </c>
      <c r="AL57">
        <v>7</v>
      </c>
      <c r="AM57">
        <v>272</v>
      </c>
      <c r="AN57">
        <v>1917861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99</v>
      </c>
    </row>
    <row r="58" spans="1:50" x14ac:dyDescent="0.25">
      <c r="A58" t="s">
        <v>87</v>
      </c>
      <c r="B58">
        <v>28058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75</v>
      </c>
      <c r="J58" s="3">
        <v>-938428424</v>
      </c>
      <c r="K58" t="s">
        <v>91</v>
      </c>
      <c r="L58" t="s">
        <v>92</v>
      </c>
      <c r="M58" s="1" t="s">
        <v>92</v>
      </c>
      <c r="N58" s="16">
        <v>42013</v>
      </c>
      <c r="O58" s="16">
        <v>42013.894143518519</v>
      </c>
      <c r="P58" s="2">
        <v>0.56081018518518522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1918953</v>
      </c>
      <c r="AK58">
        <v>0</v>
      </c>
      <c r="AL58">
        <v>7</v>
      </c>
      <c r="AM58">
        <v>308</v>
      </c>
      <c r="AN58">
        <v>1919261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99</v>
      </c>
    </row>
    <row r="59" spans="1:50" x14ac:dyDescent="0.25">
      <c r="A59" t="s">
        <v>87</v>
      </c>
      <c r="B59">
        <v>28058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75</v>
      </c>
      <c r="J59" s="3">
        <v>-938428424</v>
      </c>
      <c r="K59" t="s">
        <v>91</v>
      </c>
      <c r="L59" t="s">
        <v>92</v>
      </c>
      <c r="M59" s="1" t="s">
        <v>92</v>
      </c>
      <c r="N59" s="16">
        <v>42013</v>
      </c>
      <c r="O59" s="16">
        <v>42013.894143518519</v>
      </c>
      <c r="P59" s="2">
        <v>0.56081018518518522</v>
      </c>
      <c r="Q59" t="s">
        <v>93</v>
      </c>
      <c r="R59">
        <v>58</v>
      </c>
      <c r="S59" t="s">
        <v>9</v>
      </c>
      <c r="T59" t="s">
        <v>98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54</v>
      </c>
      <c r="AD59">
        <v>1</v>
      </c>
      <c r="AE59">
        <v>54</v>
      </c>
      <c r="AF59">
        <v>1</v>
      </c>
      <c r="AG59" t="s">
        <v>98</v>
      </c>
      <c r="AH59">
        <v>-999999</v>
      </c>
      <c r="AI59">
        <v>17</v>
      </c>
      <c r="AJ59">
        <v>1920367</v>
      </c>
      <c r="AK59">
        <v>0</v>
      </c>
      <c r="AL59" t="s">
        <v>98</v>
      </c>
      <c r="AM59">
        <v>326</v>
      </c>
      <c r="AN59">
        <v>1920693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28058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75</v>
      </c>
      <c r="J60" s="3">
        <v>-938428424</v>
      </c>
      <c r="K60" t="s">
        <v>91</v>
      </c>
      <c r="L60" t="s">
        <v>92</v>
      </c>
      <c r="M60" s="1" t="s">
        <v>92</v>
      </c>
      <c r="N60" s="16">
        <v>42013</v>
      </c>
      <c r="O60" s="16">
        <v>42013.894143518519</v>
      </c>
      <c r="P60" s="2">
        <v>0.56081018518518522</v>
      </c>
      <c r="Q60" t="s">
        <v>93</v>
      </c>
      <c r="R60">
        <v>59</v>
      </c>
      <c r="S60" t="s">
        <v>10</v>
      </c>
      <c r="T60">
        <v>7</v>
      </c>
      <c r="U60" t="s">
        <v>96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1921797</v>
      </c>
      <c r="AK60">
        <v>0</v>
      </c>
      <c r="AL60">
        <v>7</v>
      </c>
      <c r="AM60">
        <v>472</v>
      </c>
      <c r="AN60">
        <v>1922269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99</v>
      </c>
    </row>
    <row r="61" spans="1:50" x14ac:dyDescent="0.25">
      <c r="A61" t="s">
        <v>87</v>
      </c>
      <c r="B61">
        <v>28058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75</v>
      </c>
      <c r="J61" s="3">
        <v>-938428424</v>
      </c>
      <c r="K61" t="s">
        <v>91</v>
      </c>
      <c r="L61" t="s">
        <v>92</v>
      </c>
      <c r="M61" s="1" t="s">
        <v>92</v>
      </c>
      <c r="N61" s="16">
        <v>42013</v>
      </c>
      <c r="O61" s="16">
        <v>42013.894143518519</v>
      </c>
      <c r="P61" s="2">
        <v>0.56081018518518522</v>
      </c>
      <c r="Q61" t="s">
        <v>93</v>
      </c>
      <c r="R61">
        <v>60</v>
      </c>
      <c r="S61" t="s">
        <v>9</v>
      </c>
      <c r="T61" t="s">
        <v>98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56</v>
      </c>
      <c r="AD61">
        <v>1</v>
      </c>
      <c r="AE61">
        <v>56</v>
      </c>
      <c r="AF61">
        <v>1</v>
      </c>
      <c r="AG61" t="s">
        <v>98</v>
      </c>
      <c r="AH61">
        <v>-999999</v>
      </c>
      <c r="AI61">
        <v>16</v>
      </c>
      <c r="AJ61">
        <v>1923360</v>
      </c>
      <c r="AK61">
        <v>0</v>
      </c>
      <c r="AL61" t="s">
        <v>98</v>
      </c>
      <c r="AM61">
        <v>1029</v>
      </c>
      <c r="AN61">
        <v>1924389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28058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75</v>
      </c>
      <c r="J62" s="3">
        <v>-938428424</v>
      </c>
      <c r="K62" t="s">
        <v>91</v>
      </c>
      <c r="L62" t="s">
        <v>92</v>
      </c>
      <c r="M62" s="1" t="s">
        <v>92</v>
      </c>
      <c r="N62" s="16">
        <v>42013</v>
      </c>
      <c r="O62" s="16">
        <v>42013.894143518519</v>
      </c>
      <c r="P62" s="2">
        <v>0.56081018518518522</v>
      </c>
      <c r="Q62" t="s">
        <v>93</v>
      </c>
      <c r="R62">
        <v>61</v>
      </c>
      <c r="S62" t="s">
        <v>9</v>
      </c>
      <c r="T62" t="s">
        <v>98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17</v>
      </c>
      <c r="AJ62">
        <v>1925490</v>
      </c>
      <c r="AK62">
        <v>0</v>
      </c>
      <c r="AL62" t="s">
        <v>98</v>
      </c>
      <c r="AM62">
        <v>555</v>
      </c>
      <c r="AN62">
        <v>1926045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28058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75</v>
      </c>
      <c r="J63" s="3">
        <v>-938428424</v>
      </c>
      <c r="K63" t="s">
        <v>91</v>
      </c>
      <c r="L63" t="s">
        <v>92</v>
      </c>
      <c r="M63" s="1" t="s">
        <v>92</v>
      </c>
      <c r="N63" s="16">
        <v>42013</v>
      </c>
      <c r="O63" s="16">
        <v>42013.894143518519</v>
      </c>
      <c r="P63" s="2">
        <v>0.56081018518518522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58</v>
      </c>
      <c r="AD63">
        <v>1</v>
      </c>
      <c r="AE63">
        <v>58</v>
      </c>
      <c r="AF63">
        <v>0</v>
      </c>
      <c r="AG63">
        <v>7</v>
      </c>
      <c r="AH63">
        <v>-999999</v>
      </c>
      <c r="AI63">
        <v>16</v>
      </c>
      <c r="AJ63">
        <v>1927136</v>
      </c>
      <c r="AK63">
        <v>0</v>
      </c>
      <c r="AL63" t="s">
        <v>98</v>
      </c>
      <c r="AM63">
        <v>1549</v>
      </c>
      <c r="AN63">
        <v>1928685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99</v>
      </c>
    </row>
    <row r="64" spans="1:50" x14ac:dyDescent="0.25">
      <c r="A64" t="s">
        <v>87</v>
      </c>
      <c r="B64">
        <v>28058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75</v>
      </c>
      <c r="J64" s="3">
        <v>-938428424</v>
      </c>
      <c r="K64" t="s">
        <v>91</v>
      </c>
      <c r="L64" t="s">
        <v>92</v>
      </c>
      <c r="M64" s="1" t="s">
        <v>92</v>
      </c>
      <c r="N64" s="16">
        <v>42013</v>
      </c>
      <c r="O64" s="16">
        <v>42013.894143518519</v>
      </c>
      <c r="P64" s="2">
        <v>0.56081018518518522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0</v>
      </c>
      <c r="AG64">
        <v>7</v>
      </c>
      <c r="AH64">
        <v>-999999</v>
      </c>
      <c r="AI64">
        <v>16</v>
      </c>
      <c r="AJ64">
        <v>1929781</v>
      </c>
      <c r="AK64">
        <v>0</v>
      </c>
      <c r="AL64" t="s">
        <v>98</v>
      </c>
      <c r="AM64">
        <v>592</v>
      </c>
      <c r="AN64">
        <v>1930373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99</v>
      </c>
    </row>
    <row r="65" spans="1:50" x14ac:dyDescent="0.25">
      <c r="A65" t="s">
        <v>87</v>
      </c>
      <c r="B65">
        <v>28058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75</v>
      </c>
      <c r="J65" s="3">
        <v>-938428424</v>
      </c>
      <c r="K65" t="s">
        <v>91</v>
      </c>
      <c r="L65" t="s">
        <v>92</v>
      </c>
      <c r="M65" s="1" t="s">
        <v>92</v>
      </c>
      <c r="N65" s="16">
        <v>42013</v>
      </c>
      <c r="O65" s="16">
        <v>42013.894143518519</v>
      </c>
      <c r="P65" s="2">
        <v>0.56081018518518522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60</v>
      </c>
      <c r="AD65">
        <v>1</v>
      </c>
      <c r="AE65">
        <v>60</v>
      </c>
      <c r="AF65">
        <v>0</v>
      </c>
      <c r="AG65">
        <v>7</v>
      </c>
      <c r="AH65">
        <v>-999999</v>
      </c>
      <c r="AI65">
        <v>16</v>
      </c>
      <c r="AJ65">
        <v>1931477</v>
      </c>
      <c r="AK65">
        <v>0</v>
      </c>
      <c r="AL65" t="s">
        <v>98</v>
      </c>
      <c r="AM65">
        <v>272</v>
      </c>
      <c r="AN65">
        <v>1931749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99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28058</v>
      </c>
      <c r="C2">
        <f>IF($B2=0,"",HLOOKUP(C$1,Raw!$A:$AO,$A2,FALSE))</f>
        <v>42013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665.05769230769226</v>
      </c>
    </row>
    <row r="3" spans="1:16" x14ac:dyDescent="0.25">
      <c r="A3">
        <v>3</v>
      </c>
      <c r="B3">
        <f>HLOOKUP(B$1,Raw!$A:$AO,$A3,FALSE)</f>
        <v>28058</v>
      </c>
      <c r="C3">
        <f>IF($B3=0,"",HLOOKUP(C$1,Raw!$A:$AO,$A3,FALSE))</f>
        <v>42013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411.48056030424527</v>
      </c>
    </row>
    <row r="4" spans="1:16" x14ac:dyDescent="0.25">
      <c r="A4">
        <v>4</v>
      </c>
      <c r="B4">
        <f>HLOOKUP(B$1,Raw!$A:$AO,$A4,FALSE)</f>
        <v>28058</v>
      </c>
      <c r="C4">
        <f>IF($B4=0,"",HLOOKUP(C$1,Raw!$A:$AO,$A4,FALSE))</f>
        <v>42013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1899.499373220428</v>
      </c>
    </row>
    <row r="5" spans="1:16" x14ac:dyDescent="0.25">
      <c r="A5">
        <v>5</v>
      </c>
      <c r="B5">
        <f>HLOOKUP(B$1,Raw!$A:$AO,$A5,FALSE)</f>
        <v>28058</v>
      </c>
      <c r="C5">
        <f>IF($B5=0,"",HLOOKUP(C$1,Raw!$A:$AO,$A5,FALSE))</f>
        <v>42013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-569.38398860504356</v>
      </c>
    </row>
    <row r="6" spans="1:16" x14ac:dyDescent="0.25">
      <c r="A6">
        <v>6</v>
      </c>
      <c r="B6">
        <f>HLOOKUP(B$1,Raw!$A:$AO,$A6,FALSE)</f>
        <v>28058</v>
      </c>
      <c r="C6">
        <f>IF($B6=0,"",HLOOKUP(C$1,Raw!$A:$AO,$A6,FALSE))</f>
        <v>42013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983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983</v>
      </c>
      <c r="L6">
        <f t="shared" si="2"/>
        <v>983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28058</v>
      </c>
      <c r="C7">
        <f>IF($B7=0,"",HLOOKUP(C$1,Raw!$A:$AO,$A7,FALSE))</f>
        <v>42013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728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728</v>
      </c>
      <c r="L7">
        <f t="shared" si="2"/>
        <v>728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28058</v>
      </c>
      <c r="C8">
        <f>IF($B8=0,"",HLOOKUP(C$1,Raw!$A:$AO,$A8,FALSE))</f>
        <v>42013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466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466</v>
      </c>
      <c r="L8">
        <f t="shared" si="2"/>
        <v>466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28058</v>
      </c>
      <c r="C9">
        <f>IF($B9=0,"",HLOOKUP(C$1,Raw!$A:$AO,$A9,FALSE))</f>
        <v>42013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0</v>
      </c>
      <c r="H9">
        <f>IF($B9=0,"",HLOOKUP(H$1,Raw!$A:$AO,$A9,FALSE))</f>
        <v>871</v>
      </c>
      <c r="I9">
        <f>IF($B9=0,"",HLOOKUP(I$1,Raw!$A:$AO,$A9,FALSE))</f>
        <v>7</v>
      </c>
      <c r="J9" t="str">
        <f>IF($B9=0,"",HLOOKUP(J$1,Raw!$A:$AO,$A9,FALSE))</f>
        <v>q</v>
      </c>
      <c r="K9" t="str">
        <f t="shared" si="0"/>
        <v/>
      </c>
      <c r="L9" t="str">
        <f t="shared" si="2"/>
        <v/>
      </c>
      <c r="M9" t="str">
        <f t="shared" si="1"/>
        <v>Incorrect</v>
      </c>
    </row>
    <row r="10" spans="1:16" x14ac:dyDescent="0.25">
      <c r="A10">
        <v>10</v>
      </c>
      <c r="B10">
        <f>HLOOKUP(B$1,Raw!$A:$AO,$A10,FALSE)</f>
        <v>28058</v>
      </c>
      <c r="C10">
        <f>IF($B10=0,"",HLOOKUP(C$1,Raw!$A:$AO,$A10,FALSE))</f>
        <v>42013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0</v>
      </c>
      <c r="H10">
        <f>IF($B10=0,"",HLOOKUP(H$1,Raw!$A:$AO,$A10,FALSE))</f>
        <v>411</v>
      </c>
      <c r="I10" t="str">
        <f>IF($B10=0,"",HLOOKUP(I$1,Raw!$A:$AO,$A10,FALSE))</f>
        <v>q</v>
      </c>
      <c r="J10">
        <f>IF($B10=0,"",HLOOKUP(J$1,Raw!$A:$AO,$A10,FALSE))</f>
        <v>7</v>
      </c>
      <c r="K10" t="str">
        <f t="shared" si="0"/>
        <v/>
      </c>
      <c r="L10" t="str">
        <f t="shared" si="2"/>
        <v/>
      </c>
      <c r="M10" t="str">
        <f t="shared" si="1"/>
        <v>Incorrect</v>
      </c>
    </row>
    <row r="11" spans="1:16" x14ac:dyDescent="0.25">
      <c r="A11">
        <v>11</v>
      </c>
      <c r="B11">
        <f>HLOOKUP(B$1,Raw!$A:$AO,$A11,FALSE)</f>
        <v>28058</v>
      </c>
      <c r="C11">
        <f>IF($B11=0,"",HLOOKUP(C$1,Raw!$A:$AO,$A11,FALSE))</f>
        <v>42013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866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866</v>
      </c>
      <c r="L11">
        <f t="shared" si="2"/>
        <v>866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28058</v>
      </c>
      <c r="C12">
        <f>IF($B12=0,"",HLOOKUP(C$1,Raw!$A:$AO,$A12,FALSE))</f>
        <v>42013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567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567</v>
      </c>
      <c r="L12">
        <f t="shared" si="2"/>
        <v>567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28058</v>
      </c>
      <c r="C13">
        <f>IF($B13=0,"",HLOOKUP(C$1,Raw!$A:$AO,$A13,FALSE))</f>
        <v>42013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1280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1280</v>
      </c>
      <c r="L13">
        <f t="shared" si="2"/>
        <v>1280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28058</v>
      </c>
      <c r="C14">
        <f>IF($B14=0,"",HLOOKUP(C$1,Raw!$A:$AO,$A14,FALSE))</f>
        <v>42013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0</v>
      </c>
      <c r="H14">
        <f>IF($B14=0,"",HLOOKUP(H$1,Raw!$A:$AO,$A14,FALSE))</f>
        <v>1253</v>
      </c>
      <c r="I14">
        <f>IF($B14=0,"",HLOOKUP(I$1,Raw!$A:$AO,$A14,FALSE))</f>
        <v>7</v>
      </c>
      <c r="J14" t="str">
        <f>IF($B14=0,"",HLOOKUP(J$1,Raw!$A:$AO,$A14,FALSE))</f>
        <v>q</v>
      </c>
      <c r="K14" t="str">
        <f t="shared" si="0"/>
        <v/>
      </c>
      <c r="L14" t="str">
        <f t="shared" si="2"/>
        <v/>
      </c>
      <c r="M14" t="str">
        <f t="shared" si="1"/>
        <v>Incorrect</v>
      </c>
    </row>
    <row r="15" spans="1:16" x14ac:dyDescent="0.25">
      <c r="A15">
        <v>15</v>
      </c>
      <c r="B15">
        <f>HLOOKUP(B$1,Raw!$A:$AO,$A15,FALSE)</f>
        <v>28058</v>
      </c>
      <c r="C15">
        <f>IF($B15=0,"",HLOOKUP(C$1,Raw!$A:$AO,$A15,FALSE))</f>
        <v>42013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0</v>
      </c>
      <c r="H15">
        <f>IF($B15=0,"",HLOOKUP(H$1,Raw!$A:$AO,$A15,FALSE))</f>
        <v>0</v>
      </c>
      <c r="I15">
        <f>IF($B15=0,"",HLOOKUP(I$1,Raw!$A:$AO,$A15,FALSE))</f>
        <v>0</v>
      </c>
      <c r="J15" t="str">
        <f>IF($B15=0,"",HLOOKUP(J$1,Raw!$A:$AO,$A15,FALSE))</f>
        <v>q</v>
      </c>
      <c r="K15" t="str">
        <f t="shared" si="0"/>
        <v/>
      </c>
      <c r="L15" t="str">
        <f t="shared" si="2"/>
        <v/>
      </c>
      <c r="M15" t="str">
        <f t="shared" si="1"/>
        <v>Incorrect</v>
      </c>
    </row>
    <row r="16" spans="1:16" x14ac:dyDescent="0.25">
      <c r="A16">
        <v>16</v>
      </c>
      <c r="B16">
        <f>HLOOKUP(B$1,Raw!$A:$AO,$A16,FALSE)</f>
        <v>28058</v>
      </c>
      <c r="C16">
        <f>IF($B16=0,"",HLOOKUP(C$1,Raw!$A:$AO,$A16,FALSE))</f>
        <v>42013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800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800</v>
      </c>
      <c r="L16">
        <f t="shared" si="2"/>
        <v>800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28058</v>
      </c>
      <c r="C17">
        <f>IF($B17=0,"",HLOOKUP(C$1,Raw!$A:$AO,$A17,FALSE))</f>
        <v>42013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2784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2784</v>
      </c>
      <c r="L17" t="str">
        <f t="shared" si="2"/>
        <v/>
      </c>
      <c r="M17" t="str">
        <f t="shared" si="1"/>
        <v>Outlier</v>
      </c>
    </row>
    <row r="18" spans="1:13" x14ac:dyDescent="0.25">
      <c r="A18">
        <v>18</v>
      </c>
      <c r="B18">
        <f>HLOOKUP(B$1,Raw!$A:$AO,$A18,FALSE)</f>
        <v>28058</v>
      </c>
      <c r="C18">
        <f>IF($B18=0,"",HLOOKUP(C$1,Raw!$A:$AO,$A18,FALSE))</f>
        <v>42013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845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845</v>
      </c>
      <c r="L18">
        <f t="shared" si="2"/>
        <v>845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28058</v>
      </c>
      <c r="C19">
        <f>IF($B19=0,"",HLOOKUP(C$1,Raw!$A:$AO,$A19,FALSE))</f>
        <v>42013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843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843</v>
      </c>
      <c r="L19">
        <f t="shared" si="2"/>
        <v>843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28058</v>
      </c>
      <c r="C20">
        <f>IF($B20=0,"",HLOOKUP(C$1,Raw!$A:$AO,$A20,FALSE))</f>
        <v>42013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793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793</v>
      </c>
      <c r="L20">
        <f t="shared" si="2"/>
        <v>793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28058</v>
      </c>
      <c r="C21">
        <f>IF($B21=0,"",HLOOKUP(C$1,Raw!$A:$AO,$A21,FALSE))</f>
        <v>42013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976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976</v>
      </c>
      <c r="L21">
        <f t="shared" si="2"/>
        <v>976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28058</v>
      </c>
      <c r="C22">
        <f>IF($B22=0,"",HLOOKUP(C$1,Raw!$A:$AO,$A22,FALSE))</f>
        <v>42013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416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416</v>
      </c>
      <c r="L22">
        <f t="shared" si="2"/>
        <v>416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28058</v>
      </c>
      <c r="C23">
        <f>IF($B23=0,"",HLOOKUP(C$1,Raw!$A:$AO,$A23,FALSE))</f>
        <v>42013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495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495</v>
      </c>
      <c r="L23">
        <f t="shared" si="2"/>
        <v>495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28058</v>
      </c>
      <c r="C24">
        <f>IF($B24=0,"",HLOOKUP(C$1,Raw!$A:$AO,$A24,FALSE))</f>
        <v>42013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307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307</v>
      </c>
      <c r="L24">
        <f t="shared" si="2"/>
        <v>307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28058</v>
      </c>
      <c r="C25">
        <f>IF($B25=0,"",HLOOKUP(C$1,Raw!$A:$AO,$A25,FALSE))</f>
        <v>42013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1028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1028</v>
      </c>
      <c r="L25">
        <f t="shared" si="2"/>
        <v>1028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28058</v>
      </c>
      <c r="C26">
        <f>IF($B26=0,"",HLOOKUP(C$1,Raw!$A:$AO,$A26,FALSE))</f>
        <v>42013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387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387</v>
      </c>
      <c r="L26">
        <f t="shared" si="2"/>
        <v>387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28058</v>
      </c>
      <c r="C27">
        <f>IF($B27=0,"",HLOOKUP(C$1,Raw!$A:$AO,$A27,FALSE))</f>
        <v>42013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403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403</v>
      </c>
      <c r="L27">
        <f t="shared" si="2"/>
        <v>403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28058</v>
      </c>
      <c r="C28">
        <f>IF($B28=0,"",HLOOKUP(C$1,Raw!$A:$AO,$A28,FALSE))</f>
        <v>42013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354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354</v>
      </c>
      <c r="L28">
        <f t="shared" si="2"/>
        <v>354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28058</v>
      </c>
      <c r="C29">
        <f>IF($B29=0,"",HLOOKUP(C$1,Raw!$A:$AO,$A29,FALSE))</f>
        <v>42013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475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475</v>
      </c>
      <c r="L29">
        <f t="shared" si="2"/>
        <v>475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28058</v>
      </c>
      <c r="C30">
        <f>IF($B30=0,"",HLOOKUP(C$1,Raw!$A:$AO,$A30,FALSE))</f>
        <v>42013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1503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1503</v>
      </c>
      <c r="L30">
        <f t="shared" si="2"/>
        <v>1503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28058</v>
      </c>
      <c r="C31">
        <f>IF($B31=0,"",HLOOKUP(C$1,Raw!$A:$AO,$A31,FALSE))</f>
        <v>42013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484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484</v>
      </c>
      <c r="L31">
        <f t="shared" si="2"/>
        <v>484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28058</v>
      </c>
      <c r="C32">
        <f>IF($B32=0,"",HLOOKUP(C$1,Raw!$A:$AO,$A32,FALSE))</f>
        <v>42013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536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536</v>
      </c>
      <c r="L32">
        <f t="shared" si="2"/>
        <v>536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28058</v>
      </c>
      <c r="C33">
        <f>IF($B33=0,"",HLOOKUP(C$1,Raw!$A:$AO,$A33,FALSE))</f>
        <v>42013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546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546</v>
      </c>
      <c r="L33">
        <f t="shared" si="2"/>
        <v>546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28058</v>
      </c>
      <c r="C34">
        <f>IF($B34=0,"",HLOOKUP(C$1,Raw!$A:$AO,$A34,FALSE))</f>
        <v>42013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571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571</v>
      </c>
      <c r="L34">
        <f t="shared" si="2"/>
        <v>571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28058</v>
      </c>
      <c r="C35">
        <f>IF($B35=0,"",HLOOKUP(C$1,Raw!$A:$AO,$A35,FALSE))</f>
        <v>42013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780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780</v>
      </c>
      <c r="L35">
        <f t="shared" si="2"/>
        <v>780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28058</v>
      </c>
      <c r="C36">
        <f>IF($B36=0,"",HLOOKUP(C$1,Raw!$A:$AO,$A36,FALSE))</f>
        <v>42013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684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684</v>
      </c>
      <c r="L36">
        <f t="shared" si="2"/>
        <v>684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28058</v>
      </c>
      <c r="C37">
        <f>IF($B37=0,"",HLOOKUP(C$1,Raw!$A:$AO,$A37,FALSE))</f>
        <v>42013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0</v>
      </c>
      <c r="H37">
        <f>IF($B37=0,"",HLOOKUP(H$1,Raw!$A:$AO,$A37,FALSE))</f>
        <v>1177</v>
      </c>
      <c r="I37">
        <f>IF($B37=0,"",HLOOKUP(I$1,Raw!$A:$AO,$A37,FALSE))</f>
        <v>7</v>
      </c>
      <c r="J37" t="str">
        <f>IF($B37=0,"",HLOOKUP(J$1,Raw!$A:$AO,$A37,FALSE))</f>
        <v>q</v>
      </c>
      <c r="K37" t="str">
        <f t="shared" si="0"/>
        <v/>
      </c>
      <c r="L37" t="str">
        <f t="shared" si="2"/>
        <v/>
      </c>
      <c r="M37" t="str">
        <f t="shared" si="1"/>
        <v>Incorrect</v>
      </c>
    </row>
    <row r="38" spans="1:13" x14ac:dyDescent="0.25">
      <c r="A38">
        <v>38</v>
      </c>
      <c r="B38">
        <f>HLOOKUP(B$1,Raw!$A:$AO,$A38,FALSE)</f>
        <v>28058</v>
      </c>
      <c r="C38">
        <f>IF($B38=0,"",HLOOKUP(C$1,Raw!$A:$AO,$A38,FALSE))</f>
        <v>42013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714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714</v>
      </c>
      <c r="L38">
        <f t="shared" si="2"/>
        <v>714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28058</v>
      </c>
      <c r="C39">
        <f>IF($B39=0,"",HLOOKUP(C$1,Raw!$A:$AO,$A39,FALSE))</f>
        <v>42013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565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565</v>
      </c>
      <c r="L39">
        <f t="shared" si="2"/>
        <v>565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28058</v>
      </c>
      <c r="C40">
        <f>IF($B40=0,"",HLOOKUP(C$1,Raw!$A:$AO,$A40,FALSE))</f>
        <v>42013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414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414</v>
      </c>
      <c r="L40">
        <f t="shared" si="2"/>
        <v>414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28058</v>
      </c>
      <c r="C41">
        <f>IF($B41=0,"",HLOOKUP(C$1,Raw!$A:$AO,$A41,FALSE))</f>
        <v>42013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388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388</v>
      </c>
      <c r="L41">
        <f t="shared" si="2"/>
        <v>388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28058</v>
      </c>
      <c r="C42">
        <f>IF($B42=0,"",HLOOKUP(C$1,Raw!$A:$AO,$A42,FALSE))</f>
        <v>42013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476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476</v>
      </c>
      <c r="L42">
        <f t="shared" si="2"/>
        <v>476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28058</v>
      </c>
      <c r="C43">
        <f>IF($B43=0,"",HLOOKUP(C$1,Raw!$A:$AO,$A43,FALSE))</f>
        <v>42013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576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576</v>
      </c>
      <c r="L43">
        <f t="shared" si="2"/>
        <v>576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28058</v>
      </c>
      <c r="C44">
        <f>IF($B44=0,"",HLOOKUP(C$1,Raw!$A:$AO,$A44,FALSE))</f>
        <v>42013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728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728</v>
      </c>
      <c r="L44">
        <f t="shared" si="2"/>
        <v>728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28058</v>
      </c>
      <c r="C45">
        <f>IF($B45=0,"",HLOOKUP(C$1,Raw!$A:$AO,$A45,FALSE))</f>
        <v>42013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570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570</v>
      </c>
      <c r="L45">
        <f t="shared" si="2"/>
        <v>570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28058</v>
      </c>
      <c r="C46">
        <f>IF($B46=0,"",HLOOKUP(C$1,Raw!$A:$AO,$A46,FALSE))</f>
        <v>42013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651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651</v>
      </c>
      <c r="L46">
        <f t="shared" si="2"/>
        <v>651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28058</v>
      </c>
      <c r="C47">
        <f>IF($B47=0,"",HLOOKUP(C$1,Raw!$A:$AO,$A47,FALSE))</f>
        <v>42013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472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472</v>
      </c>
      <c r="L47">
        <f t="shared" si="2"/>
        <v>472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28058</v>
      </c>
      <c r="C48">
        <f>IF($B48=0,"",HLOOKUP(C$1,Raw!$A:$AO,$A48,FALSE))</f>
        <v>42013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517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517</v>
      </c>
      <c r="L48">
        <f t="shared" si="2"/>
        <v>517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28058</v>
      </c>
      <c r="C49">
        <f>IF($B49=0,"",HLOOKUP(C$1,Raw!$A:$AO,$A49,FALSE))</f>
        <v>42013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480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480</v>
      </c>
      <c r="L49">
        <f t="shared" si="2"/>
        <v>480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28058</v>
      </c>
      <c r="C50">
        <f>IF($B50=0,"",HLOOKUP(C$1,Raw!$A:$AO,$A50,FALSE))</f>
        <v>42013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299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299</v>
      </c>
      <c r="L50">
        <f t="shared" si="2"/>
        <v>299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28058</v>
      </c>
      <c r="C51">
        <f>IF($B51=0,"",HLOOKUP(C$1,Raw!$A:$AO,$A51,FALSE))</f>
        <v>42013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470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470</v>
      </c>
      <c r="L51">
        <f t="shared" si="2"/>
        <v>470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28058</v>
      </c>
      <c r="C52">
        <f>IF($B52=0,"",HLOOKUP(C$1,Raw!$A:$AO,$A52,FALSE))</f>
        <v>42013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515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515</v>
      </c>
      <c r="L52">
        <f t="shared" si="2"/>
        <v>515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28058</v>
      </c>
      <c r="C53">
        <f>IF($B53=0,"",HLOOKUP(C$1,Raw!$A:$AO,$A53,FALSE))</f>
        <v>42013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605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605</v>
      </c>
      <c r="L53">
        <f t="shared" si="2"/>
        <v>605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28058</v>
      </c>
      <c r="C54">
        <f>IF($B54=0,"",HLOOKUP(C$1,Raw!$A:$AO,$A54,FALSE))</f>
        <v>42013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477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477</v>
      </c>
      <c r="L54">
        <f t="shared" si="2"/>
        <v>477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28058</v>
      </c>
      <c r="C55">
        <f>IF($B55=0,"",HLOOKUP(C$1,Raw!$A:$AO,$A55,FALSE))</f>
        <v>42013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297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297</v>
      </c>
      <c r="L55">
        <f t="shared" si="2"/>
        <v>297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28058</v>
      </c>
      <c r="C56">
        <f>IF($B56=0,"",HLOOKUP(C$1,Raw!$A:$AO,$A56,FALSE))</f>
        <v>42013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1507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1507</v>
      </c>
      <c r="L56">
        <f t="shared" si="2"/>
        <v>1507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28058</v>
      </c>
      <c r="C57">
        <f>IF($B57=0,"",HLOOKUP(C$1,Raw!$A:$AO,$A57,FALSE))</f>
        <v>42013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272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272</v>
      </c>
      <c r="L57">
        <f t="shared" si="2"/>
        <v>272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28058</v>
      </c>
      <c r="C58">
        <f>IF($B58=0,"",HLOOKUP(C$1,Raw!$A:$AO,$A58,FALSE))</f>
        <v>42013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308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308</v>
      </c>
      <c r="L58">
        <f t="shared" si="2"/>
        <v>308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28058</v>
      </c>
      <c r="C59">
        <f>IF($B59=0,"",HLOOKUP(C$1,Raw!$A:$AO,$A59,FALSE))</f>
        <v>42013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326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326</v>
      </c>
      <c r="L59">
        <f t="shared" si="2"/>
        <v>326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28058</v>
      </c>
      <c r="C60">
        <f>IF($B60=0,"",HLOOKUP(C$1,Raw!$A:$AO,$A60,FALSE))</f>
        <v>42013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472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472</v>
      </c>
      <c r="L60">
        <f t="shared" si="2"/>
        <v>472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28058</v>
      </c>
      <c r="C61">
        <f>IF($B61=0,"",HLOOKUP(C$1,Raw!$A:$AO,$A61,FALSE))</f>
        <v>42013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1029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1029</v>
      </c>
      <c r="L61">
        <f t="shared" si="2"/>
        <v>1029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28058</v>
      </c>
      <c r="C62">
        <f>IF($B62=0,"",HLOOKUP(C$1,Raw!$A:$AO,$A62,FALSE))</f>
        <v>42013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555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555</v>
      </c>
      <c r="L62">
        <f t="shared" si="2"/>
        <v>555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28058</v>
      </c>
      <c r="C63">
        <f>IF($B63=0,"",HLOOKUP(C$1,Raw!$A:$AO,$A63,FALSE))</f>
        <v>42013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0</v>
      </c>
      <c r="H63">
        <f>IF($B63=0,"",HLOOKUP(H$1,Raw!$A:$AO,$A63,FALSE))</f>
        <v>1549</v>
      </c>
      <c r="I63" t="str">
        <f>IF($B63=0,"",HLOOKUP(I$1,Raw!$A:$AO,$A63,FALSE))</f>
        <v>q</v>
      </c>
      <c r="J63">
        <f>IF($B63=0,"",HLOOKUP(J$1,Raw!$A:$AO,$A63,FALSE))</f>
        <v>7</v>
      </c>
      <c r="K63" t="str">
        <f t="shared" si="0"/>
        <v/>
      </c>
      <c r="L63" t="str">
        <f t="shared" si="2"/>
        <v/>
      </c>
      <c r="M63" t="str">
        <f t="shared" si="1"/>
        <v>Incorrect</v>
      </c>
    </row>
    <row r="64" spans="1:13" x14ac:dyDescent="0.25">
      <c r="A64">
        <v>64</v>
      </c>
      <c r="B64">
        <f>HLOOKUP(B$1,Raw!$A:$AO,$A64,FALSE)</f>
        <v>28058</v>
      </c>
      <c r="C64">
        <f>IF($B64=0,"",HLOOKUP(C$1,Raw!$A:$AO,$A64,FALSE))</f>
        <v>42013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0</v>
      </c>
      <c r="H64">
        <f>IF($B64=0,"",HLOOKUP(H$1,Raw!$A:$AO,$A64,FALSE))</f>
        <v>592</v>
      </c>
      <c r="I64" t="str">
        <f>IF($B64=0,"",HLOOKUP(I$1,Raw!$A:$AO,$A64,FALSE))</f>
        <v>q</v>
      </c>
      <c r="J64">
        <f>IF($B64=0,"",HLOOKUP(J$1,Raw!$A:$AO,$A64,FALSE))</f>
        <v>7</v>
      </c>
      <c r="K64" t="str">
        <f t="shared" si="0"/>
        <v/>
      </c>
      <c r="L64" t="str">
        <f t="shared" si="2"/>
        <v/>
      </c>
      <c r="M64" t="str">
        <f t="shared" si="1"/>
        <v>Incorrect</v>
      </c>
    </row>
    <row r="65" spans="1:13" x14ac:dyDescent="0.25">
      <c r="A65">
        <v>65</v>
      </c>
      <c r="B65">
        <f>HLOOKUP(B$1,Raw!$A:$AO,$A65,FALSE)</f>
        <v>28058</v>
      </c>
      <c r="C65">
        <f>IF($B65=0,"",HLOOKUP(C$1,Raw!$A:$AO,$A65,FALSE))</f>
        <v>42013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0</v>
      </c>
      <c r="H65">
        <f>IF($B65=0,"",HLOOKUP(H$1,Raw!$A:$AO,$A65,FALSE))</f>
        <v>272</v>
      </c>
      <c r="I65" t="str">
        <f>IF($B65=0,"",HLOOKUP(I$1,Raw!$A:$AO,$A65,FALSE))</f>
        <v>q</v>
      </c>
      <c r="J65">
        <f>IF($B65=0,"",HLOOKUP(J$1,Raw!$A:$AO,$A65,FALSE))</f>
        <v>7</v>
      </c>
      <c r="K65" t="str">
        <f t="shared" si="0"/>
        <v/>
      </c>
      <c r="L65" t="str">
        <f t="shared" si="2"/>
        <v/>
      </c>
      <c r="M65" t="str">
        <f t="shared" si="1"/>
        <v>Incorrect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28058</v>
      </c>
      <c r="B6" s="7">
        <f>Organized!C2</f>
        <v>42013</v>
      </c>
      <c r="C6" s="19">
        <f>GETPIVOTDATA("FinalRT",$A$8,"Consistency","C")</f>
        <v>566.64102564102564</v>
      </c>
      <c r="D6" s="19">
        <f>GETPIVOTDATA("FinalRT",$A$8,"Consistency","I")</f>
        <v>808.33333333333337</v>
      </c>
      <c r="E6" s="19">
        <f>D6-C6</f>
        <v>241.69230769230774</v>
      </c>
      <c r="F6" s="20">
        <f>GETPIVOTDATA("FinalACC",$D$8,"Consistency","C","FinalACC","Correct")/GETPIVOTDATA("FinalACC",$D$8,"Consistency","C")</f>
        <v>0.8666666666666667</v>
      </c>
      <c r="G6" s="21">
        <f>GETPIVOTDATA("FinalACC",$D$8,"Consistency","I","FinalACC","Correct")/GETPIVOTDATA("FinalACC",$D$8,"Consistency","I")</f>
        <v>0.8</v>
      </c>
      <c r="H6" s="23">
        <f>G6-F6</f>
        <v>-6.6666666666666652E-2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566.64102564102564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808.33333333333337</v>
      </c>
      <c r="D10" s="5" t="s">
        <v>9</v>
      </c>
      <c r="E10" s="6">
        <v>39</v>
      </c>
      <c r="F10" s="6">
        <v>6</v>
      </c>
      <c r="G10" s="6"/>
      <c r="H10" s="6"/>
      <c r="I10" s="6">
        <v>45</v>
      </c>
    </row>
    <row r="11" spans="1:13" x14ac:dyDescent="0.25">
      <c r="A11" s="5" t="s">
        <v>12</v>
      </c>
      <c r="B11" s="6">
        <v>623.50980392156862</v>
      </c>
      <c r="D11" s="5" t="s">
        <v>10</v>
      </c>
      <c r="E11" s="6">
        <v>12</v>
      </c>
      <c r="F11" s="6">
        <v>2</v>
      </c>
      <c r="G11" s="6">
        <v>1</v>
      </c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51</v>
      </c>
      <c r="F13" s="6">
        <v>8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2015-02-18T23:23:30Z</dcterms:modified>
</cp:coreProperties>
</file>