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98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<sst xmlns="http://schemas.openxmlformats.org/spreadsheetml/2006/main" count="1952" uniqueCount="103">
  <si>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</si>
  <si>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</si>
  <si>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</si>
  <si>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</si>
  <si>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</si>
  <si>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</si>
  <si>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</si>
  <si>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</si>
  <si>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</si>
  <si>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</si>
  <si>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</si>
  <si>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</si>
  <si>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</si>
  <si>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</si>
  <si>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</si>
  <si>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</si>
  <si>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</si>
  <si>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</si>
  <si>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</si>
  <si>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</si>
  <si>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</si>
  <si>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</si>
  <si>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</si>
  <si>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</si>
  <si>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</si>
  <si>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</si>
  <si>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</si>
  <si>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</si>
  <si>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</si>
  <si>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</si>
  <si>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</si>
  <si>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</si>
  <si>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</si>
  <si>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</si>
  <si>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</si>
  <si>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</si>
  <si>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</si>
  <si>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</si>
  <si>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</si>
  <si>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</si>
  <si>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</si>
  <si>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</si>
  <si>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</si>
  <si>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</si>
  <si>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</si>
  <si>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</si>
  <si>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</si>
  <si>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</si>
  <si>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</si>
  <si>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</si>
  <si>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</si>
  <si>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</si>
  <si>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</si>
  <si>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</si>
  <si>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</si>
  <si>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</si>
  <si>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</si>
  <si>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</si>
  <si>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</si>
  <si>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</si>
  <si>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</si>
  <si>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</si>
  <si>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</si>
  <si>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</si>
  <si>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</si>
  <si>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</si>
  <si>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</si>
  <si>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</si>
  <si>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</si>
  <si>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</si>
  <si>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</si>
  <si>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</si>
  <si>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</si>
  <si>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</si>
  <si>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</si>
  <si>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</si>
  <si>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</si>
  <si>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</si>
  <si>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</si>
  <si>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</si>
  <si>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</si>
  <si>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</si>
  <si>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</si>
  <si>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</si>
  <si>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</si>
  <si>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</si>
  <si>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</si>
  <si>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</si>
  <si>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dt:dt="string"&gt;2015-01-07T17:57:06Z&lt;/DateUtc&gt;&lt;/StartTime&gt;&lt;FrequencyChanges&gt;&lt;FrequencyChange&gt;&lt;Frequency dt:dt="r8"&gt;2857451&lt;/Frequency&gt;&lt;Timestamp dt:dt="r8"&gt;315322276328&lt;/Timestamp&gt;&lt;Current dt:dt="r8"&gt;0&lt;/Current&gt;&lt;DateUtc dt:dt="string"&gt;2015-01-07T17:57:06Z&lt;/DateUtc&gt;&lt;/FrequencyChange&gt;&lt;/FrequencyChanges&gt;&lt;/Clock&gt;\n</t>
  </si>
  <si>
    <t>Simon_B_01.02-28070-1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</si>
  <si>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</si>
  <si>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</si>
  <si>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</si>
  <si>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</si>
  <si>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</si>
  <si>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</si>
  <si>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</si>
  <si>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</si>
  <si>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q</t>
  </si>
  <si>
    <t>Circle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</si>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</sst>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5344097224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70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334" maxValue="767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334" maxValue="767"/>
    </cacheField>
    <cacheField name="FinalRT" numFmtId="0">
      <sharedItems containsBlank="1" containsMixedTypes="1" containsNumber="1" containsInteger="1" minValue="334" maxValue="767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70"/>
    <n v="42011"/>
    <n v="1"/>
    <s v="Right"/>
    <x v="0"/>
    <s v="NULL"/>
    <s v="NULL"/>
    <s v="NULL"/>
    <s v="NULL"/>
    <s v=""/>
    <s v=""/>
    <x v="0"/>
  </r>
  <r>
    <n v="28070"/>
    <n v="42011"/>
    <n v="2"/>
    <s v="Right"/>
    <x v="0"/>
    <s v="NULL"/>
    <s v="NULL"/>
    <s v="NULL"/>
    <s v="NULL"/>
    <s v=""/>
    <s v=""/>
    <x v="0"/>
  </r>
  <r>
    <n v="28070"/>
    <n v="42011"/>
    <n v="3"/>
    <s v="Left"/>
    <x v="0"/>
    <s v="NULL"/>
    <s v="NULL"/>
    <s v="NULL"/>
    <s v="NULL"/>
    <s v=""/>
    <s v=""/>
    <x v="0"/>
  </r>
  <r>
    <n v="28070"/>
    <n v="42011"/>
    <n v="4"/>
    <s v="Left"/>
    <x v="0"/>
    <s v="NULL"/>
    <s v="NULL"/>
    <s v="NULL"/>
    <s v="NULL"/>
    <s v=""/>
    <s v=""/>
    <x v="0"/>
  </r>
  <r>
    <n v="28070"/>
    <n v="42011"/>
    <n v="5"/>
    <s v="Right"/>
    <x v="0"/>
    <n v="1"/>
    <n v="650"/>
    <n v="7"/>
    <n v="7"/>
    <n v="650"/>
    <n v="650"/>
    <x v="1"/>
  </r>
  <r>
    <n v="28070"/>
    <n v="42011"/>
    <n v="6"/>
    <s v="Right"/>
    <x v="0"/>
    <n v="1"/>
    <n v="544"/>
    <n v="7"/>
    <n v="7"/>
    <n v="544"/>
    <n v="544"/>
    <x v="1"/>
  </r>
  <r>
    <n v="28070"/>
    <n v="42011"/>
    <n v="7"/>
    <s v="Right"/>
    <x v="0"/>
    <n v="1"/>
    <n v="433"/>
    <n v="7"/>
    <n v="7"/>
    <n v="433"/>
    <n v="433"/>
    <x v="1"/>
  </r>
  <r>
    <n v="28070"/>
    <n v="42011"/>
    <n v="8"/>
    <s v="Left"/>
    <x v="0"/>
    <n v="1"/>
    <n v="431"/>
    <s v="q"/>
    <s v="q"/>
    <n v="431"/>
    <n v="431"/>
    <x v="1"/>
  </r>
  <r>
    <n v="28070"/>
    <n v="42011"/>
    <n v="9"/>
    <s v="Left"/>
    <x v="0"/>
    <n v="1"/>
    <n v="445"/>
    <s v="q"/>
    <s v="q"/>
    <n v="445"/>
    <n v="445"/>
    <x v="1"/>
  </r>
  <r>
    <n v="28070"/>
    <n v="42011"/>
    <n v="10"/>
    <s v="Left"/>
    <x v="1"/>
    <n v="1"/>
    <n v="466"/>
    <n v="7"/>
    <n v="7"/>
    <n v="466"/>
    <n v="466"/>
    <x v="1"/>
  </r>
  <r>
    <n v="28070"/>
    <n v="42011"/>
    <n v="11"/>
    <s v="Left"/>
    <x v="0"/>
    <n v="1"/>
    <n v="518"/>
    <s v="q"/>
    <s v="q"/>
    <n v="518"/>
    <n v="518"/>
    <x v="1"/>
  </r>
  <r>
    <n v="28070"/>
    <n v="42011"/>
    <n v="12"/>
    <s v="Right"/>
    <x v="0"/>
    <n v="1"/>
    <n v="648"/>
    <n v="7"/>
    <n v="7"/>
    <n v="648"/>
    <n v="648"/>
    <x v="1"/>
  </r>
  <r>
    <n v="28070"/>
    <n v="42011"/>
    <n v="13"/>
    <s v="Right"/>
    <x v="0"/>
    <n v="1"/>
    <n v="479"/>
    <n v="7"/>
    <n v="7"/>
    <n v="479"/>
    <n v="479"/>
    <x v="1"/>
  </r>
  <r>
    <n v="28070"/>
    <n v="42011"/>
    <n v="14"/>
    <s v="Right"/>
    <x v="1"/>
    <n v="1"/>
    <n v="482"/>
    <s v="q"/>
    <s v="q"/>
    <n v="482"/>
    <n v="482"/>
    <x v="1"/>
  </r>
  <r>
    <n v="28070"/>
    <n v="42011"/>
    <n v="15"/>
    <s v="Right"/>
    <x v="0"/>
    <n v="1"/>
    <n v="557"/>
    <n v="7"/>
    <n v="7"/>
    <n v="557"/>
    <n v="557"/>
    <x v="1"/>
  </r>
  <r>
    <n v="28070"/>
    <n v="42011"/>
    <n v="16"/>
    <s v="Left"/>
    <x v="0"/>
    <n v="1"/>
    <n v="550"/>
    <s v="q"/>
    <s v="q"/>
    <n v="550"/>
    <n v="550"/>
    <x v="1"/>
  </r>
  <r>
    <n v="28070"/>
    <n v="42011"/>
    <n v="17"/>
    <s v="Right"/>
    <x v="0"/>
    <n v="1"/>
    <n v="519"/>
    <n v="7"/>
    <n v="7"/>
    <n v="519"/>
    <n v="519"/>
    <x v="1"/>
  </r>
  <r>
    <n v="28070"/>
    <n v="42011"/>
    <n v="18"/>
    <s v="Left"/>
    <x v="0"/>
    <n v="1"/>
    <n v="394"/>
    <s v="q"/>
    <s v="q"/>
    <n v="394"/>
    <n v="394"/>
    <x v="1"/>
  </r>
  <r>
    <n v="28070"/>
    <n v="42011"/>
    <n v="19"/>
    <s v="Left"/>
    <x v="0"/>
    <n v="0"/>
    <n v="481"/>
    <n v="7"/>
    <s v="q"/>
    <s v=""/>
    <s v=""/>
    <x v="2"/>
  </r>
  <r>
    <n v="28070"/>
    <n v="42011"/>
    <n v="20"/>
    <s v="Right"/>
    <x v="0"/>
    <n v="1"/>
    <n v="733"/>
    <n v="7"/>
    <n v="7"/>
    <n v="733"/>
    <n v="733"/>
    <x v="1"/>
  </r>
  <r>
    <n v="28070"/>
    <n v="42011"/>
    <n v="21"/>
    <s v="Left"/>
    <x v="0"/>
    <n v="1"/>
    <n v="767"/>
    <s v="q"/>
    <s v="q"/>
    <n v="767"/>
    <n v="767"/>
    <x v="1"/>
  </r>
  <r>
    <n v="28070"/>
    <n v="42011"/>
    <n v="22"/>
    <s v="Right"/>
    <x v="0"/>
    <n v="1"/>
    <n v="568"/>
    <n v="7"/>
    <n v="7"/>
    <n v="568"/>
    <n v="568"/>
    <x v="1"/>
  </r>
  <r>
    <n v="28070"/>
    <n v="42011"/>
    <n v="23"/>
    <s v="Right"/>
    <x v="0"/>
    <n v="1"/>
    <n v="569"/>
    <n v="7"/>
    <n v="7"/>
    <n v="569"/>
    <n v="569"/>
    <x v="1"/>
  </r>
  <r>
    <n v="28070"/>
    <n v="42011"/>
    <n v="24"/>
    <s v="Left"/>
    <x v="0"/>
    <n v="1"/>
    <n v="498"/>
    <s v="q"/>
    <s v="q"/>
    <n v="498"/>
    <n v="498"/>
    <x v="1"/>
  </r>
  <r>
    <n v="28070"/>
    <n v="42011"/>
    <n v="25"/>
    <s v="Left"/>
    <x v="0"/>
    <n v="1"/>
    <n v="581"/>
    <s v="q"/>
    <s v="q"/>
    <n v="581"/>
    <n v="581"/>
    <x v="1"/>
  </r>
  <r>
    <n v="28070"/>
    <n v="42011"/>
    <n v="26"/>
    <s v="Right"/>
    <x v="0"/>
    <n v="1"/>
    <n v="749"/>
    <n v="7"/>
    <n v="7"/>
    <n v="749"/>
    <n v="749"/>
    <x v="1"/>
  </r>
  <r>
    <n v="28070"/>
    <n v="42011"/>
    <n v="27"/>
    <s v="Left"/>
    <x v="1"/>
    <n v="1"/>
    <n v="591"/>
    <n v="7"/>
    <n v="7"/>
    <n v="591"/>
    <n v="591"/>
    <x v="1"/>
  </r>
  <r>
    <n v="28070"/>
    <n v="42011"/>
    <n v="28"/>
    <s v="Left"/>
    <x v="0"/>
    <n v="1"/>
    <n v="606"/>
    <s v="q"/>
    <s v="q"/>
    <n v="606"/>
    <n v="606"/>
    <x v="1"/>
  </r>
  <r>
    <n v="28070"/>
    <n v="42011"/>
    <n v="29"/>
    <s v="Left"/>
    <x v="0"/>
    <n v="1"/>
    <n v="405"/>
    <s v="q"/>
    <s v="q"/>
    <n v="405"/>
    <n v="405"/>
    <x v="1"/>
  </r>
  <r>
    <n v="28070"/>
    <n v="42011"/>
    <n v="30"/>
    <s v="Right"/>
    <x v="0"/>
    <n v="1"/>
    <n v="676"/>
    <n v="7"/>
    <n v="7"/>
    <n v="676"/>
    <n v="676"/>
    <x v="1"/>
  </r>
  <r>
    <n v="28070"/>
    <n v="42011"/>
    <n v="31"/>
    <s v="Right"/>
    <x v="0"/>
    <n v="1"/>
    <n v="408"/>
    <n v="7"/>
    <n v="7"/>
    <n v="408"/>
    <n v="408"/>
    <x v="1"/>
  </r>
  <r>
    <n v="28070"/>
    <n v="42011"/>
    <n v="32"/>
    <s v="Right"/>
    <x v="0"/>
    <n v="1"/>
    <n v="543"/>
    <n v="7"/>
    <n v="7"/>
    <n v="543"/>
    <n v="543"/>
    <x v="1"/>
  </r>
  <r>
    <n v="28070"/>
    <n v="42011"/>
    <n v="33"/>
    <s v="Right"/>
    <x v="1"/>
    <n v="1"/>
    <n v="504"/>
    <s v="q"/>
    <s v="q"/>
    <n v="504"/>
    <n v="504"/>
    <x v="1"/>
  </r>
  <r>
    <n v="28070"/>
    <n v="42011"/>
    <n v="34"/>
    <s v="Right"/>
    <x v="0"/>
    <n v="1"/>
    <n v="387"/>
    <n v="7"/>
    <n v="7"/>
    <n v="387"/>
    <n v="387"/>
    <x v="1"/>
  </r>
  <r>
    <n v="28070"/>
    <n v="42011"/>
    <n v="35"/>
    <s v="Right"/>
    <x v="1"/>
    <n v="1"/>
    <n v="499"/>
    <s v="q"/>
    <s v="q"/>
    <n v="499"/>
    <n v="499"/>
    <x v="1"/>
  </r>
  <r>
    <n v="28070"/>
    <n v="42011"/>
    <n v="36"/>
    <s v="Left"/>
    <x v="0"/>
    <n v="1"/>
    <n v="622"/>
    <s v="q"/>
    <s v="q"/>
    <n v="622"/>
    <n v="622"/>
    <x v="1"/>
  </r>
  <r>
    <n v="28070"/>
    <n v="42011"/>
    <n v="37"/>
    <s v="Left"/>
    <x v="0"/>
    <n v="1"/>
    <n v="421"/>
    <s v="q"/>
    <s v="q"/>
    <n v="421"/>
    <n v="421"/>
    <x v="1"/>
  </r>
  <r>
    <n v="28070"/>
    <n v="42011"/>
    <n v="38"/>
    <s v="Left"/>
    <x v="1"/>
    <n v="1"/>
    <n v="475"/>
    <n v="7"/>
    <n v="7"/>
    <n v="475"/>
    <n v="475"/>
    <x v="1"/>
  </r>
  <r>
    <n v="28070"/>
    <n v="42011"/>
    <n v="39"/>
    <s v="Left"/>
    <x v="1"/>
    <n v="1"/>
    <n v="359"/>
    <n v="7"/>
    <n v="7"/>
    <n v="359"/>
    <n v="359"/>
    <x v="1"/>
  </r>
  <r>
    <n v="28070"/>
    <n v="42011"/>
    <n v="40"/>
    <s v="Right"/>
    <x v="1"/>
    <n v="1"/>
    <n v="511"/>
    <s v="q"/>
    <s v="q"/>
    <n v="511"/>
    <n v="511"/>
    <x v="1"/>
  </r>
  <r>
    <n v="28070"/>
    <n v="42011"/>
    <n v="41"/>
    <s v="Right"/>
    <x v="0"/>
    <n v="1"/>
    <n v="594"/>
    <n v="7"/>
    <n v="7"/>
    <n v="594"/>
    <n v="594"/>
    <x v="1"/>
  </r>
  <r>
    <n v="28070"/>
    <n v="42011"/>
    <n v="42"/>
    <s v="Left"/>
    <x v="0"/>
    <n v="1"/>
    <n v="489"/>
    <s v="q"/>
    <s v="q"/>
    <n v="489"/>
    <n v="489"/>
    <x v="1"/>
  </r>
  <r>
    <n v="28070"/>
    <n v="42011"/>
    <n v="43"/>
    <s v="Left"/>
    <x v="0"/>
    <n v="1"/>
    <n v="509"/>
    <s v="q"/>
    <s v="q"/>
    <n v="509"/>
    <n v="509"/>
    <x v="1"/>
  </r>
  <r>
    <n v="28070"/>
    <n v="42011"/>
    <n v="44"/>
    <s v="Right"/>
    <x v="0"/>
    <n v="1"/>
    <n v="536"/>
    <n v="7"/>
    <n v="7"/>
    <n v="536"/>
    <n v="536"/>
    <x v="1"/>
  </r>
  <r>
    <n v="28070"/>
    <n v="42011"/>
    <n v="45"/>
    <s v="Left"/>
    <x v="0"/>
    <n v="1"/>
    <n v="426"/>
    <s v="q"/>
    <s v="q"/>
    <n v="426"/>
    <n v="426"/>
    <x v="1"/>
  </r>
  <r>
    <n v="28070"/>
    <n v="42011"/>
    <n v="46"/>
    <s v="Left"/>
    <x v="0"/>
    <n v="1"/>
    <n v="583"/>
    <s v="q"/>
    <s v="q"/>
    <n v="583"/>
    <n v="583"/>
    <x v="1"/>
  </r>
  <r>
    <n v="28070"/>
    <n v="42011"/>
    <n v="47"/>
    <s v="Left"/>
    <x v="1"/>
    <n v="1"/>
    <n v="495"/>
    <n v="7"/>
    <n v="7"/>
    <n v="495"/>
    <n v="495"/>
    <x v="1"/>
  </r>
  <r>
    <n v="28070"/>
    <n v="42011"/>
    <n v="48"/>
    <s v="Left"/>
    <x v="0"/>
    <n v="1"/>
    <n v="467"/>
    <s v="q"/>
    <s v="q"/>
    <n v="467"/>
    <n v="467"/>
    <x v="1"/>
  </r>
  <r>
    <n v="28070"/>
    <n v="42011"/>
    <n v="49"/>
    <s v="Left"/>
    <x v="1"/>
    <n v="1"/>
    <n v="455"/>
    <n v="7"/>
    <n v="7"/>
    <n v="455"/>
    <n v="455"/>
    <x v="1"/>
  </r>
  <r>
    <n v="28070"/>
    <n v="42011"/>
    <n v="50"/>
    <s v="Left"/>
    <x v="0"/>
    <n v="1"/>
    <n v="468"/>
    <s v="q"/>
    <s v="q"/>
    <n v="468"/>
    <n v="468"/>
    <x v="1"/>
  </r>
  <r>
    <n v="28070"/>
    <n v="42011"/>
    <n v="51"/>
    <s v="Left"/>
    <x v="1"/>
    <n v="0"/>
    <n v="457"/>
    <s v="q"/>
    <n v="7"/>
    <s v=""/>
    <s v=""/>
    <x v="2"/>
  </r>
  <r>
    <n v="28070"/>
    <n v="42011"/>
    <n v="52"/>
    <s v="Right"/>
    <x v="0"/>
    <n v="1"/>
    <n v="589"/>
    <n v="7"/>
    <n v="7"/>
    <n v="589"/>
    <n v="589"/>
    <x v="1"/>
  </r>
  <r>
    <n v="28070"/>
    <n v="42011"/>
    <n v="53"/>
    <s v="Right"/>
    <x v="1"/>
    <n v="1"/>
    <n v="517"/>
    <s v="q"/>
    <s v="q"/>
    <n v="517"/>
    <n v="517"/>
    <x v="1"/>
  </r>
  <r>
    <n v="28070"/>
    <n v="42011"/>
    <n v="54"/>
    <s v="Left"/>
    <x v="1"/>
    <n v="1"/>
    <n v="543"/>
    <n v="7"/>
    <n v="7"/>
    <n v="543"/>
    <n v="543"/>
    <x v="1"/>
  </r>
  <r>
    <n v="28070"/>
    <n v="42011"/>
    <n v="55"/>
    <s v="Right"/>
    <x v="1"/>
    <n v="1"/>
    <n v="513"/>
    <s v="q"/>
    <s v="q"/>
    <n v="513"/>
    <n v="513"/>
    <x v="1"/>
  </r>
  <r>
    <n v="28070"/>
    <n v="42011"/>
    <n v="56"/>
    <s v="Left"/>
    <x v="0"/>
    <n v="1"/>
    <n v="483"/>
    <s v="q"/>
    <s v="q"/>
    <n v="483"/>
    <n v="483"/>
    <x v="1"/>
  </r>
  <r>
    <n v="28070"/>
    <n v="42011"/>
    <n v="57"/>
    <s v="Right"/>
    <x v="0"/>
    <n v="1"/>
    <n v="463"/>
    <n v="7"/>
    <n v="7"/>
    <n v="463"/>
    <n v="463"/>
    <x v="1"/>
  </r>
  <r>
    <n v="28070"/>
    <n v="42011"/>
    <n v="58"/>
    <s v="Right"/>
    <x v="0"/>
    <n v="1"/>
    <n v="436"/>
    <n v="7"/>
    <n v="7"/>
    <n v="436"/>
    <n v="436"/>
    <x v="1"/>
  </r>
  <r>
    <n v="28070"/>
    <n v="42011"/>
    <n v="59"/>
    <s v="Right"/>
    <x v="0"/>
    <n v="0"/>
    <n v="506"/>
    <s v="q"/>
    <n v="7"/>
    <s v=""/>
    <s v=""/>
    <x v="2"/>
  </r>
  <r>
    <n v="28070"/>
    <n v="42011"/>
    <n v="60"/>
    <s v="Right"/>
    <x v="0"/>
    <n v="1"/>
    <n v="445"/>
    <n v="7"/>
    <n v="7"/>
    <n v="445"/>
    <n v="445"/>
    <x v="1"/>
  </r>
  <r>
    <n v="28070"/>
    <n v="42011"/>
    <n v="61"/>
    <s v="Left"/>
    <x v="0"/>
    <n v="1"/>
    <n v="458"/>
    <s v="q"/>
    <s v="q"/>
    <n v="458"/>
    <n v="458"/>
    <x v="1"/>
  </r>
  <r>
    <n v="28070"/>
    <n v="42011"/>
    <n v="62"/>
    <s v="Left"/>
    <x v="0"/>
    <n v="1"/>
    <n v="518"/>
    <s v="q"/>
    <s v="q"/>
    <n v="518"/>
    <n v="518"/>
    <x v="1"/>
  </r>
  <r>
    <n v="28070"/>
    <n v="42011"/>
    <n v="63"/>
    <s v="Right"/>
    <x v="1"/>
    <n v="1"/>
    <n v="441"/>
    <s v="q"/>
    <s v="q"/>
    <n v="441"/>
    <n v="441"/>
    <x v="1"/>
  </r>
  <r>
    <n v="28070"/>
    <n v="42011"/>
    <n v="64"/>
    <s v="Left"/>
    <x v="0"/>
    <n v="1"/>
    <n v="334"/>
    <s v="q"/>
    <s v="q"/>
    <n v="334"/>
    <n v="334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9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9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28070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75</v>
      </c>
      <c r="J2" s="3">
        <v>1790209148</v>
      </c>
      <c r="K2" t="s">
        <v>91</v>
      </c>
      <c r="L2" t="s">
        <v>92</v>
      </c>
      <c r="M2" s="1" t="s">
        <v>92</v>
      </c>
      <c r="N2" s="16">
        <v>42011</v>
      </c>
      <c r="O2" s="16">
        <v>42011.747986111113</v>
      </c>
      <c r="P2" s="2">
        <v>0.41465277777777776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0</v>
      </c>
      <c r="AP2">
        <v>7</v>
      </c>
      <c r="AQ2">
        <v>-999999</v>
      </c>
      <c r="AR2">
        <v>16</v>
      </c>
      <c r="AS2">
        <v>41658</v>
      </c>
      <c r="AT2">
        <v>0</v>
      </c>
      <c r="AU2" t="s">
        <v>98</v>
      </c>
      <c r="AV2">
        <v>801</v>
      </c>
      <c r="AW2">
        <v>42459</v>
      </c>
      <c r="AX2" t="s">
        <v>99</v>
      </c>
    </row>
    <row r="3" spans="1:50" x14ac:dyDescent="0.25">
      <c r="A3" t="s">
        <v>87</v>
      </c>
      <c r="B3">
        <v>28070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75</v>
      </c>
      <c r="J3" s="3">
        <v>1790209148</v>
      </c>
      <c r="K3" t="s">
        <v>91</v>
      </c>
      <c r="L3" t="s">
        <v>92</v>
      </c>
      <c r="M3" s="1" t="s">
        <v>92</v>
      </c>
      <c r="N3" s="16">
        <v>42011</v>
      </c>
      <c r="O3" s="16">
        <v>42011.747986111113</v>
      </c>
      <c r="P3" s="2">
        <v>0.41465277777777776</v>
      </c>
      <c r="Q3" t="s">
        <v>93</v>
      </c>
      <c r="R3">
        <v>2</v>
      </c>
      <c r="S3" t="s">
        <v>9</v>
      </c>
      <c r="T3" t="s">
        <v>98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98</v>
      </c>
      <c r="AQ3">
        <v>-999999</v>
      </c>
      <c r="AR3">
        <v>16</v>
      </c>
      <c r="AS3">
        <v>44069</v>
      </c>
      <c r="AT3">
        <v>0</v>
      </c>
      <c r="AU3" t="s">
        <v>98</v>
      </c>
      <c r="AV3">
        <v>814</v>
      </c>
      <c r="AW3">
        <v>44883</v>
      </c>
      <c r="AX3" t="s">
        <v>101</v>
      </c>
    </row>
    <row r="4" spans="1:50" x14ac:dyDescent="0.25">
      <c r="A4" t="s">
        <v>87</v>
      </c>
      <c r="B4">
        <v>28070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75</v>
      </c>
      <c r="J4" s="3">
        <v>1790209148</v>
      </c>
      <c r="K4" t="s">
        <v>91</v>
      </c>
      <c r="L4" t="s">
        <v>92</v>
      </c>
      <c r="M4" s="1" t="s">
        <v>92</v>
      </c>
      <c r="N4" s="16">
        <v>42011</v>
      </c>
      <c r="O4" s="16">
        <v>42011.747986111113</v>
      </c>
      <c r="P4" s="2">
        <v>0.41465277777777776</v>
      </c>
      <c r="Q4" t="s">
        <v>93</v>
      </c>
      <c r="R4">
        <v>3</v>
      </c>
      <c r="S4" t="s">
        <v>9</v>
      </c>
      <c r="T4" t="s">
        <v>98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98</v>
      </c>
      <c r="AQ4">
        <v>-999999</v>
      </c>
      <c r="AR4">
        <v>16</v>
      </c>
      <c r="AS4">
        <v>46498</v>
      </c>
      <c r="AT4">
        <v>0</v>
      </c>
      <c r="AU4" t="s">
        <v>98</v>
      </c>
      <c r="AV4">
        <v>1129</v>
      </c>
      <c r="AW4">
        <v>47627</v>
      </c>
      <c r="AX4" t="s">
        <v>101</v>
      </c>
    </row>
    <row r="5" spans="1:50" x14ac:dyDescent="0.25">
      <c r="A5" t="s">
        <v>87</v>
      </c>
      <c r="B5">
        <v>28070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75</v>
      </c>
      <c r="J5" s="3">
        <v>1790209148</v>
      </c>
      <c r="K5" t="s">
        <v>91</v>
      </c>
      <c r="L5" t="s">
        <v>92</v>
      </c>
      <c r="M5" s="1" t="s">
        <v>92</v>
      </c>
      <c r="N5" s="16">
        <v>42011</v>
      </c>
      <c r="O5" s="16">
        <v>42011.747986111113</v>
      </c>
      <c r="P5" s="2">
        <v>0.41465277777777776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49242</v>
      </c>
      <c r="AT5">
        <v>0</v>
      </c>
      <c r="AU5">
        <v>7</v>
      </c>
      <c r="AV5">
        <v>945</v>
      </c>
      <c r="AW5">
        <v>50187</v>
      </c>
      <c r="AX5" t="s">
        <v>99</v>
      </c>
    </row>
    <row r="6" spans="1:50" x14ac:dyDescent="0.25">
      <c r="A6" t="s">
        <v>87</v>
      </c>
      <c r="B6">
        <v>28070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75</v>
      </c>
      <c r="J6" s="3">
        <v>1790209148</v>
      </c>
      <c r="K6" t="s">
        <v>91</v>
      </c>
      <c r="L6" t="s">
        <v>92</v>
      </c>
      <c r="M6" s="1" t="s">
        <v>92</v>
      </c>
      <c r="N6" s="16">
        <v>42011</v>
      </c>
      <c r="O6" s="16">
        <v>42011.747986111113</v>
      </c>
      <c r="P6" s="2">
        <v>0.41465277777777776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74641</v>
      </c>
      <c r="AK6">
        <v>0</v>
      </c>
      <c r="AL6">
        <v>7</v>
      </c>
      <c r="AM6">
        <v>650</v>
      </c>
      <c r="AN6">
        <v>75291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99</v>
      </c>
    </row>
    <row r="7" spans="1:50" x14ac:dyDescent="0.25">
      <c r="A7" t="s">
        <v>87</v>
      </c>
      <c r="B7">
        <v>28070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75</v>
      </c>
      <c r="J7" s="3">
        <v>1790209148</v>
      </c>
      <c r="K7" t="s">
        <v>91</v>
      </c>
      <c r="L7" t="s">
        <v>92</v>
      </c>
      <c r="M7" s="1" t="s">
        <v>92</v>
      </c>
      <c r="N7" s="16">
        <v>42011</v>
      </c>
      <c r="O7" s="16">
        <v>42011.747986111113</v>
      </c>
      <c r="P7" s="2">
        <v>0.41465277777777776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76387</v>
      </c>
      <c r="AK7">
        <v>0</v>
      </c>
      <c r="AL7">
        <v>7</v>
      </c>
      <c r="AM7">
        <v>544</v>
      </c>
      <c r="AN7">
        <v>76931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99</v>
      </c>
    </row>
    <row r="8" spans="1:50" x14ac:dyDescent="0.25">
      <c r="A8" t="s">
        <v>87</v>
      </c>
      <c r="B8">
        <v>28070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75</v>
      </c>
      <c r="J8" s="3">
        <v>1790209148</v>
      </c>
      <c r="K8" t="s">
        <v>91</v>
      </c>
      <c r="L8" t="s">
        <v>92</v>
      </c>
      <c r="M8" s="1" t="s">
        <v>92</v>
      </c>
      <c r="N8" s="16">
        <v>42011</v>
      </c>
      <c r="O8" s="16">
        <v>42011.747986111113</v>
      </c>
      <c r="P8" s="2">
        <v>0.41465277777777776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78034</v>
      </c>
      <c r="AK8">
        <v>0</v>
      </c>
      <c r="AL8">
        <v>7</v>
      </c>
      <c r="AM8">
        <v>433</v>
      </c>
      <c r="AN8">
        <v>78467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99</v>
      </c>
    </row>
    <row r="9" spans="1:50" x14ac:dyDescent="0.25">
      <c r="A9" t="s">
        <v>87</v>
      </c>
      <c r="B9">
        <v>28070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75</v>
      </c>
      <c r="J9" s="3">
        <v>1790209148</v>
      </c>
      <c r="K9" t="s">
        <v>91</v>
      </c>
      <c r="L9" t="s">
        <v>92</v>
      </c>
      <c r="M9" s="1" t="s">
        <v>92</v>
      </c>
      <c r="N9" s="16">
        <v>42011</v>
      </c>
      <c r="O9" s="16">
        <v>42011.747986111113</v>
      </c>
      <c r="P9" s="2">
        <v>0.41465277777777776</v>
      </c>
      <c r="Q9" t="s">
        <v>93</v>
      </c>
      <c r="R9">
        <v>8</v>
      </c>
      <c r="S9" t="s">
        <v>9</v>
      </c>
      <c r="T9" t="s">
        <v>98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16</v>
      </c>
      <c r="AJ9">
        <v>79564</v>
      </c>
      <c r="AK9">
        <v>0</v>
      </c>
      <c r="AL9" t="s">
        <v>98</v>
      </c>
      <c r="AM9">
        <v>431</v>
      </c>
      <c r="AN9">
        <v>79995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28070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75</v>
      </c>
      <c r="J10" s="3">
        <v>1790209148</v>
      </c>
      <c r="K10" t="s">
        <v>91</v>
      </c>
      <c r="L10" t="s">
        <v>92</v>
      </c>
      <c r="M10" s="1" t="s">
        <v>92</v>
      </c>
      <c r="N10" s="16">
        <v>42011</v>
      </c>
      <c r="O10" s="16">
        <v>42011.747986111113</v>
      </c>
      <c r="P10" s="2">
        <v>0.41465277777777776</v>
      </c>
      <c r="Q10" t="s">
        <v>93</v>
      </c>
      <c r="R10">
        <v>9</v>
      </c>
      <c r="S10" t="s">
        <v>9</v>
      </c>
      <c r="T10" t="s">
        <v>98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98</v>
      </c>
      <c r="AH10">
        <v>-999999</v>
      </c>
      <c r="AI10">
        <v>16</v>
      </c>
      <c r="AJ10">
        <v>81094</v>
      </c>
      <c r="AK10">
        <v>0</v>
      </c>
      <c r="AL10" t="s">
        <v>98</v>
      </c>
      <c r="AM10">
        <v>445</v>
      </c>
      <c r="AN10">
        <v>81539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28070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75</v>
      </c>
      <c r="J11" s="3">
        <v>1790209148</v>
      </c>
      <c r="K11" t="s">
        <v>91</v>
      </c>
      <c r="L11" t="s">
        <v>92</v>
      </c>
      <c r="M11" s="1" t="s">
        <v>92</v>
      </c>
      <c r="N11" s="16">
        <v>42011</v>
      </c>
      <c r="O11" s="16">
        <v>42011.747986111113</v>
      </c>
      <c r="P11" s="2">
        <v>0.41465277777777776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82641</v>
      </c>
      <c r="AK11">
        <v>0</v>
      </c>
      <c r="AL11">
        <v>7</v>
      </c>
      <c r="AM11">
        <v>466</v>
      </c>
      <c r="AN11">
        <v>83107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99</v>
      </c>
    </row>
    <row r="12" spans="1:50" x14ac:dyDescent="0.25">
      <c r="A12" t="s">
        <v>87</v>
      </c>
      <c r="B12">
        <v>28070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75</v>
      </c>
      <c r="J12" s="3">
        <v>1790209148</v>
      </c>
      <c r="K12" t="s">
        <v>91</v>
      </c>
      <c r="L12" t="s">
        <v>92</v>
      </c>
      <c r="M12" s="1" t="s">
        <v>92</v>
      </c>
      <c r="N12" s="16">
        <v>42011</v>
      </c>
      <c r="O12" s="16">
        <v>42011.747986111113</v>
      </c>
      <c r="P12" s="2">
        <v>0.41465277777777776</v>
      </c>
      <c r="Q12" t="s">
        <v>93</v>
      </c>
      <c r="R12">
        <v>11</v>
      </c>
      <c r="S12" t="s">
        <v>9</v>
      </c>
      <c r="T12" t="s">
        <v>98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98</v>
      </c>
      <c r="AH12">
        <v>-999999</v>
      </c>
      <c r="AI12">
        <v>17</v>
      </c>
      <c r="AJ12">
        <v>84205</v>
      </c>
      <c r="AK12">
        <v>0</v>
      </c>
      <c r="AL12" t="s">
        <v>98</v>
      </c>
      <c r="AM12">
        <v>518</v>
      </c>
      <c r="AN12">
        <v>84723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28070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75</v>
      </c>
      <c r="J13" s="3">
        <v>1790209148</v>
      </c>
      <c r="K13" t="s">
        <v>91</v>
      </c>
      <c r="L13" t="s">
        <v>92</v>
      </c>
      <c r="M13" s="1" t="s">
        <v>92</v>
      </c>
      <c r="N13" s="16">
        <v>42011</v>
      </c>
      <c r="O13" s="16">
        <v>42011.747986111113</v>
      </c>
      <c r="P13" s="2">
        <v>0.41465277777777776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85818</v>
      </c>
      <c r="AK13">
        <v>0</v>
      </c>
      <c r="AL13">
        <v>7</v>
      </c>
      <c r="AM13">
        <v>648</v>
      </c>
      <c r="AN13">
        <v>86466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99</v>
      </c>
    </row>
    <row r="14" spans="1:50" x14ac:dyDescent="0.25">
      <c r="A14" t="s">
        <v>87</v>
      </c>
      <c r="B14">
        <v>28070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75</v>
      </c>
      <c r="J14" s="3">
        <v>1790209148</v>
      </c>
      <c r="K14" t="s">
        <v>91</v>
      </c>
      <c r="L14" t="s">
        <v>92</v>
      </c>
      <c r="M14" s="1" t="s">
        <v>92</v>
      </c>
      <c r="N14" s="16">
        <v>42011</v>
      </c>
      <c r="O14" s="16">
        <v>42011.747986111113</v>
      </c>
      <c r="P14" s="2">
        <v>0.41465277777777776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87564</v>
      </c>
      <c r="AK14">
        <v>0</v>
      </c>
      <c r="AL14">
        <v>7</v>
      </c>
      <c r="AM14">
        <v>479</v>
      </c>
      <c r="AN14">
        <v>88043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99</v>
      </c>
    </row>
    <row r="15" spans="1:50" x14ac:dyDescent="0.25">
      <c r="A15" t="s">
        <v>87</v>
      </c>
      <c r="B15">
        <v>28070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75</v>
      </c>
      <c r="J15" s="3">
        <v>1790209148</v>
      </c>
      <c r="K15" t="s">
        <v>91</v>
      </c>
      <c r="L15" t="s">
        <v>92</v>
      </c>
      <c r="M15" s="1" t="s">
        <v>92</v>
      </c>
      <c r="N15" s="16">
        <v>42011</v>
      </c>
      <c r="O15" s="16">
        <v>42011.747986111113</v>
      </c>
      <c r="P15" s="2">
        <v>0.41465277777777776</v>
      </c>
      <c r="Q15" t="s">
        <v>93</v>
      </c>
      <c r="R15">
        <v>14</v>
      </c>
      <c r="S15" t="s">
        <v>10</v>
      </c>
      <c r="T15" t="s">
        <v>98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17</v>
      </c>
      <c r="AJ15">
        <v>89145</v>
      </c>
      <c r="AK15">
        <v>0</v>
      </c>
      <c r="AL15" t="s">
        <v>98</v>
      </c>
      <c r="AM15">
        <v>482</v>
      </c>
      <c r="AN15">
        <v>89627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28070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75</v>
      </c>
      <c r="J16" s="3">
        <v>1790209148</v>
      </c>
      <c r="K16" t="s">
        <v>91</v>
      </c>
      <c r="L16" t="s">
        <v>92</v>
      </c>
      <c r="M16" s="1" t="s">
        <v>92</v>
      </c>
      <c r="N16" s="16">
        <v>42011</v>
      </c>
      <c r="O16" s="16">
        <v>42011.747986111113</v>
      </c>
      <c r="P16" s="2">
        <v>0.41465277777777776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90725</v>
      </c>
      <c r="AK16">
        <v>0</v>
      </c>
      <c r="AL16">
        <v>7</v>
      </c>
      <c r="AM16">
        <v>557</v>
      </c>
      <c r="AN16">
        <v>91282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99</v>
      </c>
    </row>
    <row r="17" spans="1:50" x14ac:dyDescent="0.25">
      <c r="A17" t="s">
        <v>87</v>
      </c>
      <c r="B17">
        <v>28070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75</v>
      </c>
      <c r="J17" s="3">
        <v>1790209148</v>
      </c>
      <c r="K17" t="s">
        <v>91</v>
      </c>
      <c r="L17" t="s">
        <v>92</v>
      </c>
      <c r="M17" s="1" t="s">
        <v>92</v>
      </c>
      <c r="N17" s="16">
        <v>42011</v>
      </c>
      <c r="O17" s="16">
        <v>42011.747986111113</v>
      </c>
      <c r="P17" s="2">
        <v>0.41465277777777776</v>
      </c>
      <c r="Q17" t="s">
        <v>93</v>
      </c>
      <c r="R17">
        <v>16</v>
      </c>
      <c r="S17" t="s">
        <v>9</v>
      </c>
      <c r="T17" t="s">
        <v>98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16</v>
      </c>
      <c r="AJ17">
        <v>92388</v>
      </c>
      <c r="AK17">
        <v>0</v>
      </c>
      <c r="AL17" t="s">
        <v>98</v>
      </c>
      <c r="AM17">
        <v>550</v>
      </c>
      <c r="AN17">
        <v>92938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28070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75</v>
      </c>
      <c r="J18" s="3">
        <v>1790209148</v>
      </c>
      <c r="K18" t="s">
        <v>91</v>
      </c>
      <c r="L18" t="s">
        <v>92</v>
      </c>
      <c r="M18" s="1" t="s">
        <v>92</v>
      </c>
      <c r="N18" s="16">
        <v>42011</v>
      </c>
      <c r="O18" s="16">
        <v>42011.747986111113</v>
      </c>
      <c r="P18" s="2">
        <v>0.41465277777777776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94035</v>
      </c>
      <c r="AK18">
        <v>0</v>
      </c>
      <c r="AL18">
        <v>7</v>
      </c>
      <c r="AM18">
        <v>519</v>
      </c>
      <c r="AN18">
        <v>94554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99</v>
      </c>
    </row>
    <row r="19" spans="1:50" x14ac:dyDescent="0.25">
      <c r="A19" t="s">
        <v>87</v>
      </c>
      <c r="B19">
        <v>28070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75</v>
      </c>
      <c r="J19" s="3">
        <v>1790209148</v>
      </c>
      <c r="K19" t="s">
        <v>91</v>
      </c>
      <c r="L19" t="s">
        <v>92</v>
      </c>
      <c r="M19" s="1" t="s">
        <v>92</v>
      </c>
      <c r="N19" s="16">
        <v>42011</v>
      </c>
      <c r="O19" s="16">
        <v>42011.747986111113</v>
      </c>
      <c r="P19" s="2">
        <v>0.41465277777777776</v>
      </c>
      <c r="Q19" t="s">
        <v>93</v>
      </c>
      <c r="R19">
        <v>18</v>
      </c>
      <c r="S19" t="s">
        <v>9</v>
      </c>
      <c r="T19" t="s">
        <v>98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98</v>
      </c>
      <c r="AH19">
        <v>-999999</v>
      </c>
      <c r="AI19">
        <v>16</v>
      </c>
      <c r="AJ19">
        <v>95648</v>
      </c>
      <c r="AK19">
        <v>0</v>
      </c>
      <c r="AL19" t="s">
        <v>98</v>
      </c>
      <c r="AM19">
        <v>394</v>
      </c>
      <c r="AN19">
        <v>96042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28070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75</v>
      </c>
      <c r="J20" s="3">
        <v>1790209148</v>
      </c>
      <c r="K20" t="s">
        <v>91</v>
      </c>
      <c r="L20" t="s">
        <v>92</v>
      </c>
      <c r="M20" s="1" t="s">
        <v>92</v>
      </c>
      <c r="N20" s="16">
        <v>42011</v>
      </c>
      <c r="O20" s="16">
        <v>42011.747986111113</v>
      </c>
      <c r="P20" s="2">
        <v>0.41465277777777776</v>
      </c>
      <c r="Q20" t="s">
        <v>93</v>
      </c>
      <c r="R20">
        <v>19</v>
      </c>
      <c r="S20" t="s">
        <v>9</v>
      </c>
      <c r="T20" t="s">
        <v>98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0</v>
      </c>
      <c r="AG20" t="s">
        <v>98</v>
      </c>
      <c r="AH20">
        <v>-999999</v>
      </c>
      <c r="AI20">
        <v>16</v>
      </c>
      <c r="AJ20">
        <v>97145</v>
      </c>
      <c r="AK20">
        <v>0</v>
      </c>
      <c r="AL20">
        <v>7</v>
      </c>
      <c r="AM20">
        <v>481</v>
      </c>
      <c r="AN20">
        <v>97626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28070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75</v>
      </c>
      <c r="J21" s="3">
        <v>1790209148</v>
      </c>
      <c r="K21" t="s">
        <v>91</v>
      </c>
      <c r="L21" t="s">
        <v>92</v>
      </c>
      <c r="M21" s="1" t="s">
        <v>92</v>
      </c>
      <c r="N21" s="16">
        <v>42011</v>
      </c>
      <c r="O21" s="16">
        <v>42011.747986111113</v>
      </c>
      <c r="P21" s="2">
        <v>0.41465277777777776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98725</v>
      </c>
      <c r="AK21">
        <v>0</v>
      </c>
      <c r="AL21">
        <v>7</v>
      </c>
      <c r="AM21">
        <v>733</v>
      </c>
      <c r="AN21">
        <v>99458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99</v>
      </c>
    </row>
    <row r="22" spans="1:50" x14ac:dyDescent="0.25">
      <c r="A22" t="s">
        <v>87</v>
      </c>
      <c r="B22">
        <v>28070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75</v>
      </c>
      <c r="J22" s="3">
        <v>1790209148</v>
      </c>
      <c r="K22" t="s">
        <v>91</v>
      </c>
      <c r="L22" t="s">
        <v>92</v>
      </c>
      <c r="M22" s="1" t="s">
        <v>92</v>
      </c>
      <c r="N22" s="16">
        <v>42011</v>
      </c>
      <c r="O22" s="16">
        <v>42011.747986111113</v>
      </c>
      <c r="P22" s="2">
        <v>0.41465277777777776</v>
      </c>
      <c r="Q22" t="s">
        <v>93</v>
      </c>
      <c r="R22">
        <v>21</v>
      </c>
      <c r="S22" t="s">
        <v>9</v>
      </c>
      <c r="T22" t="s">
        <v>98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16</v>
      </c>
      <c r="AJ22">
        <v>100555</v>
      </c>
      <c r="AK22">
        <v>0</v>
      </c>
      <c r="AL22" t="s">
        <v>98</v>
      </c>
      <c r="AM22">
        <v>767</v>
      </c>
      <c r="AN22">
        <v>101322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28070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75</v>
      </c>
      <c r="J23" s="3">
        <v>1790209148</v>
      </c>
      <c r="K23" t="s">
        <v>91</v>
      </c>
      <c r="L23" t="s">
        <v>92</v>
      </c>
      <c r="M23" s="1" t="s">
        <v>92</v>
      </c>
      <c r="N23" s="16">
        <v>42011</v>
      </c>
      <c r="O23" s="16">
        <v>42011.747986111113</v>
      </c>
      <c r="P23" s="2">
        <v>0.41465277777777776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102418</v>
      </c>
      <c r="AK23">
        <v>0</v>
      </c>
      <c r="AL23">
        <v>7</v>
      </c>
      <c r="AM23">
        <v>568</v>
      </c>
      <c r="AN23">
        <v>102986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99</v>
      </c>
    </row>
    <row r="24" spans="1:50" x14ac:dyDescent="0.25">
      <c r="A24" t="s">
        <v>87</v>
      </c>
      <c r="B24">
        <v>28070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75</v>
      </c>
      <c r="J24" s="3">
        <v>1790209148</v>
      </c>
      <c r="K24" t="s">
        <v>91</v>
      </c>
      <c r="L24" t="s">
        <v>92</v>
      </c>
      <c r="M24" s="1" t="s">
        <v>92</v>
      </c>
      <c r="N24" s="16">
        <v>42011</v>
      </c>
      <c r="O24" s="16">
        <v>42011.747986111113</v>
      </c>
      <c r="P24" s="2">
        <v>0.41465277777777776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104081</v>
      </c>
      <c r="AK24">
        <v>0</v>
      </c>
      <c r="AL24">
        <v>7</v>
      </c>
      <c r="AM24">
        <v>569</v>
      </c>
      <c r="AN24">
        <v>104650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99</v>
      </c>
    </row>
    <row r="25" spans="1:50" x14ac:dyDescent="0.25">
      <c r="A25" t="s">
        <v>87</v>
      </c>
      <c r="B25">
        <v>28070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75</v>
      </c>
      <c r="J25" s="3">
        <v>1790209148</v>
      </c>
      <c r="K25" t="s">
        <v>91</v>
      </c>
      <c r="L25" t="s">
        <v>92</v>
      </c>
      <c r="M25" s="1" t="s">
        <v>92</v>
      </c>
      <c r="N25" s="16">
        <v>42011</v>
      </c>
      <c r="O25" s="16">
        <v>42011.747986111113</v>
      </c>
      <c r="P25" s="2">
        <v>0.41465277777777776</v>
      </c>
      <c r="Q25" t="s">
        <v>93</v>
      </c>
      <c r="R25">
        <v>24</v>
      </c>
      <c r="S25" t="s">
        <v>9</v>
      </c>
      <c r="T25" t="s">
        <v>98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16</v>
      </c>
      <c r="AJ25">
        <v>105744</v>
      </c>
      <c r="AK25">
        <v>0</v>
      </c>
      <c r="AL25" t="s">
        <v>98</v>
      </c>
      <c r="AM25">
        <v>498</v>
      </c>
      <c r="AN25">
        <v>106242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28070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75</v>
      </c>
      <c r="J26" s="3">
        <v>1790209148</v>
      </c>
      <c r="K26" t="s">
        <v>91</v>
      </c>
      <c r="L26" t="s">
        <v>92</v>
      </c>
      <c r="M26" s="1" t="s">
        <v>92</v>
      </c>
      <c r="N26" s="16">
        <v>42011</v>
      </c>
      <c r="O26" s="16">
        <v>42011.747986111113</v>
      </c>
      <c r="P26" s="2">
        <v>0.41465277777777776</v>
      </c>
      <c r="Q26" t="s">
        <v>93</v>
      </c>
      <c r="R26">
        <v>25</v>
      </c>
      <c r="S26" t="s">
        <v>9</v>
      </c>
      <c r="T26" t="s">
        <v>98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98</v>
      </c>
      <c r="AH26">
        <v>-999999</v>
      </c>
      <c r="AI26">
        <v>16</v>
      </c>
      <c r="AJ26">
        <v>107341</v>
      </c>
      <c r="AK26">
        <v>0</v>
      </c>
      <c r="AL26" t="s">
        <v>98</v>
      </c>
      <c r="AM26">
        <v>581</v>
      </c>
      <c r="AN26">
        <v>107922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28070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75</v>
      </c>
      <c r="J27" s="3">
        <v>1790209148</v>
      </c>
      <c r="K27" t="s">
        <v>91</v>
      </c>
      <c r="L27" t="s">
        <v>92</v>
      </c>
      <c r="M27" s="1" t="s">
        <v>92</v>
      </c>
      <c r="N27" s="16">
        <v>42011</v>
      </c>
      <c r="O27" s="16">
        <v>42011.747986111113</v>
      </c>
      <c r="P27" s="2">
        <v>0.41465277777777776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109021</v>
      </c>
      <c r="AK27">
        <v>0</v>
      </c>
      <c r="AL27">
        <v>7</v>
      </c>
      <c r="AM27">
        <v>749</v>
      </c>
      <c r="AN27">
        <v>109770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99</v>
      </c>
    </row>
    <row r="28" spans="1:50" x14ac:dyDescent="0.25">
      <c r="A28" t="s">
        <v>87</v>
      </c>
      <c r="B28">
        <v>28070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75</v>
      </c>
      <c r="J28" s="3">
        <v>1790209148</v>
      </c>
      <c r="K28" t="s">
        <v>91</v>
      </c>
      <c r="L28" t="s">
        <v>92</v>
      </c>
      <c r="M28" s="1" t="s">
        <v>92</v>
      </c>
      <c r="N28" s="16">
        <v>42011</v>
      </c>
      <c r="O28" s="16">
        <v>42011.747986111113</v>
      </c>
      <c r="P28" s="2">
        <v>0.41465277777777776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110867</v>
      </c>
      <c r="AK28">
        <v>0</v>
      </c>
      <c r="AL28">
        <v>7</v>
      </c>
      <c r="AM28">
        <v>591</v>
      </c>
      <c r="AN28">
        <v>111458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99</v>
      </c>
    </row>
    <row r="29" spans="1:50" x14ac:dyDescent="0.25">
      <c r="A29" t="s">
        <v>87</v>
      </c>
      <c r="B29">
        <v>28070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75</v>
      </c>
      <c r="J29" s="3">
        <v>1790209148</v>
      </c>
      <c r="K29" t="s">
        <v>91</v>
      </c>
      <c r="L29" t="s">
        <v>92</v>
      </c>
      <c r="M29" s="1" t="s">
        <v>92</v>
      </c>
      <c r="N29" s="16">
        <v>42011</v>
      </c>
      <c r="O29" s="16">
        <v>42011.747986111113</v>
      </c>
      <c r="P29" s="2">
        <v>0.41465277777777776</v>
      </c>
      <c r="Q29" t="s">
        <v>93</v>
      </c>
      <c r="R29">
        <v>28</v>
      </c>
      <c r="S29" t="s">
        <v>9</v>
      </c>
      <c r="T29" t="s">
        <v>98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98</v>
      </c>
      <c r="AH29">
        <v>-999999</v>
      </c>
      <c r="AI29">
        <v>16</v>
      </c>
      <c r="AJ29">
        <v>112564</v>
      </c>
      <c r="AK29">
        <v>0</v>
      </c>
      <c r="AL29" t="s">
        <v>98</v>
      </c>
      <c r="AM29">
        <v>606</v>
      </c>
      <c r="AN29">
        <v>113170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28070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75</v>
      </c>
      <c r="J30" s="3">
        <v>1790209148</v>
      </c>
      <c r="K30" t="s">
        <v>91</v>
      </c>
      <c r="L30" t="s">
        <v>92</v>
      </c>
      <c r="M30" s="1" t="s">
        <v>92</v>
      </c>
      <c r="N30" s="16">
        <v>42011</v>
      </c>
      <c r="O30" s="16">
        <v>42011.747986111113</v>
      </c>
      <c r="P30" s="2">
        <v>0.41465277777777776</v>
      </c>
      <c r="Q30" t="s">
        <v>93</v>
      </c>
      <c r="R30">
        <v>29</v>
      </c>
      <c r="S30" t="s">
        <v>9</v>
      </c>
      <c r="T30" t="s">
        <v>98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16</v>
      </c>
      <c r="AJ30">
        <v>114277</v>
      </c>
      <c r="AK30">
        <v>0</v>
      </c>
      <c r="AL30" t="s">
        <v>98</v>
      </c>
      <c r="AM30">
        <v>405</v>
      </c>
      <c r="AN30">
        <v>114682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28070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75</v>
      </c>
      <c r="J31" s="3">
        <v>1790209148</v>
      </c>
      <c r="K31" t="s">
        <v>91</v>
      </c>
      <c r="L31" t="s">
        <v>92</v>
      </c>
      <c r="M31" s="1" t="s">
        <v>92</v>
      </c>
      <c r="N31" s="16">
        <v>42011</v>
      </c>
      <c r="O31" s="16">
        <v>42011.747986111113</v>
      </c>
      <c r="P31" s="2">
        <v>0.41465277777777776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115774</v>
      </c>
      <c r="AK31">
        <v>0</v>
      </c>
      <c r="AL31">
        <v>7</v>
      </c>
      <c r="AM31">
        <v>676</v>
      </c>
      <c r="AN31">
        <v>116450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99</v>
      </c>
    </row>
    <row r="32" spans="1:50" x14ac:dyDescent="0.25">
      <c r="A32" t="s">
        <v>87</v>
      </c>
      <c r="B32">
        <v>28070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75</v>
      </c>
      <c r="J32" s="3">
        <v>1790209148</v>
      </c>
      <c r="K32" t="s">
        <v>91</v>
      </c>
      <c r="L32" t="s">
        <v>92</v>
      </c>
      <c r="M32" s="1" t="s">
        <v>92</v>
      </c>
      <c r="N32" s="16">
        <v>42011</v>
      </c>
      <c r="O32" s="16">
        <v>42011.747986111113</v>
      </c>
      <c r="P32" s="2">
        <v>0.41465277777777776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117554</v>
      </c>
      <c r="AK32">
        <v>0</v>
      </c>
      <c r="AL32">
        <v>7</v>
      </c>
      <c r="AM32">
        <v>408</v>
      </c>
      <c r="AN32">
        <v>117962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99</v>
      </c>
    </row>
    <row r="33" spans="1:50" x14ac:dyDescent="0.25">
      <c r="A33" t="s">
        <v>87</v>
      </c>
      <c r="B33">
        <v>28070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75</v>
      </c>
      <c r="J33" s="3">
        <v>1790209148</v>
      </c>
      <c r="K33" t="s">
        <v>91</v>
      </c>
      <c r="L33" t="s">
        <v>92</v>
      </c>
      <c r="M33" s="1" t="s">
        <v>92</v>
      </c>
      <c r="N33" s="16">
        <v>42011</v>
      </c>
      <c r="O33" s="16">
        <v>42011.747986111113</v>
      </c>
      <c r="P33" s="2">
        <v>0.41465277777777776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119067</v>
      </c>
      <c r="AK33">
        <v>0</v>
      </c>
      <c r="AL33">
        <v>7</v>
      </c>
      <c r="AM33">
        <v>543</v>
      </c>
      <c r="AN33">
        <v>119610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99</v>
      </c>
    </row>
    <row r="34" spans="1:50" x14ac:dyDescent="0.25">
      <c r="A34" t="s">
        <v>87</v>
      </c>
      <c r="B34">
        <v>28070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75</v>
      </c>
      <c r="J34" s="3">
        <v>1790209148</v>
      </c>
      <c r="K34" t="s">
        <v>91</v>
      </c>
      <c r="L34" t="s">
        <v>92</v>
      </c>
      <c r="M34" s="1" t="s">
        <v>92</v>
      </c>
      <c r="N34" s="16">
        <v>42011</v>
      </c>
      <c r="O34" s="16">
        <v>42011.747986111113</v>
      </c>
      <c r="P34" s="2">
        <v>0.41465277777777776</v>
      </c>
      <c r="Q34" t="s">
        <v>93</v>
      </c>
      <c r="R34">
        <v>33</v>
      </c>
      <c r="S34" t="s">
        <v>10</v>
      </c>
      <c r="T34" t="s">
        <v>98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16</v>
      </c>
      <c r="AJ34">
        <v>120714</v>
      </c>
      <c r="AK34">
        <v>0</v>
      </c>
      <c r="AL34" t="s">
        <v>98</v>
      </c>
      <c r="AM34">
        <v>504</v>
      </c>
      <c r="AN34">
        <v>121218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28070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75</v>
      </c>
      <c r="J35" s="3">
        <v>1790209148</v>
      </c>
      <c r="K35" t="s">
        <v>91</v>
      </c>
      <c r="L35" t="s">
        <v>92</v>
      </c>
      <c r="M35" s="1" t="s">
        <v>92</v>
      </c>
      <c r="N35" s="16">
        <v>42011</v>
      </c>
      <c r="O35" s="16">
        <v>42011.747986111113</v>
      </c>
      <c r="P35" s="2">
        <v>0.41465277777777776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17</v>
      </c>
      <c r="AJ35">
        <v>122311</v>
      </c>
      <c r="AK35">
        <v>0</v>
      </c>
      <c r="AL35">
        <v>7</v>
      </c>
      <c r="AM35">
        <v>387</v>
      </c>
      <c r="AN35">
        <v>122698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99</v>
      </c>
    </row>
    <row r="36" spans="1:50" x14ac:dyDescent="0.25">
      <c r="A36" t="s">
        <v>87</v>
      </c>
      <c r="B36">
        <v>28070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75</v>
      </c>
      <c r="J36" s="3">
        <v>1790209148</v>
      </c>
      <c r="K36" t="s">
        <v>91</v>
      </c>
      <c r="L36" t="s">
        <v>92</v>
      </c>
      <c r="M36" s="1" t="s">
        <v>92</v>
      </c>
      <c r="N36" s="16">
        <v>42011</v>
      </c>
      <c r="O36" s="16">
        <v>42011.747986111113</v>
      </c>
      <c r="P36" s="2">
        <v>0.41465277777777776</v>
      </c>
      <c r="Q36" t="s">
        <v>93</v>
      </c>
      <c r="R36">
        <v>35</v>
      </c>
      <c r="S36" t="s">
        <v>10</v>
      </c>
      <c r="T36" t="s">
        <v>98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98</v>
      </c>
      <c r="AH36">
        <v>-999999</v>
      </c>
      <c r="AI36">
        <v>16</v>
      </c>
      <c r="AJ36">
        <v>123791</v>
      </c>
      <c r="AK36">
        <v>0</v>
      </c>
      <c r="AL36" t="s">
        <v>98</v>
      </c>
      <c r="AM36">
        <v>499</v>
      </c>
      <c r="AN36">
        <v>124290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28070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75</v>
      </c>
      <c r="J37" s="3">
        <v>1790209148</v>
      </c>
      <c r="K37" t="s">
        <v>91</v>
      </c>
      <c r="L37" t="s">
        <v>92</v>
      </c>
      <c r="M37" s="1" t="s">
        <v>92</v>
      </c>
      <c r="N37" s="16">
        <v>42011</v>
      </c>
      <c r="O37" s="16">
        <v>42011.747986111113</v>
      </c>
      <c r="P37" s="2">
        <v>0.41465277777777776</v>
      </c>
      <c r="Q37" t="s">
        <v>93</v>
      </c>
      <c r="R37">
        <v>36</v>
      </c>
      <c r="S37" t="s">
        <v>9</v>
      </c>
      <c r="T37" t="s">
        <v>98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16</v>
      </c>
      <c r="AJ37">
        <v>125388</v>
      </c>
      <c r="AK37">
        <v>0</v>
      </c>
      <c r="AL37" t="s">
        <v>98</v>
      </c>
      <c r="AM37">
        <v>622</v>
      </c>
      <c r="AN37">
        <v>126010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28070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75</v>
      </c>
      <c r="J38" s="3">
        <v>1790209148</v>
      </c>
      <c r="K38" t="s">
        <v>91</v>
      </c>
      <c r="L38" t="s">
        <v>92</v>
      </c>
      <c r="M38" s="1" t="s">
        <v>92</v>
      </c>
      <c r="N38" s="16">
        <v>42011</v>
      </c>
      <c r="O38" s="16">
        <v>42011.747986111113</v>
      </c>
      <c r="P38" s="2">
        <v>0.41465277777777776</v>
      </c>
      <c r="Q38" t="s">
        <v>93</v>
      </c>
      <c r="R38">
        <v>37</v>
      </c>
      <c r="S38" t="s">
        <v>9</v>
      </c>
      <c r="T38" t="s">
        <v>98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98</v>
      </c>
      <c r="AH38">
        <v>-999999</v>
      </c>
      <c r="AI38">
        <v>16</v>
      </c>
      <c r="AJ38">
        <v>127117</v>
      </c>
      <c r="AK38">
        <v>0</v>
      </c>
      <c r="AL38" t="s">
        <v>98</v>
      </c>
      <c r="AM38">
        <v>421</v>
      </c>
      <c r="AN38">
        <v>127538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28070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75</v>
      </c>
      <c r="J39" s="3">
        <v>1790209148</v>
      </c>
      <c r="K39" t="s">
        <v>91</v>
      </c>
      <c r="L39" t="s">
        <v>92</v>
      </c>
      <c r="M39" s="1" t="s">
        <v>92</v>
      </c>
      <c r="N39" s="16">
        <v>42011</v>
      </c>
      <c r="O39" s="16">
        <v>42011.747986111113</v>
      </c>
      <c r="P39" s="2">
        <v>0.41465277777777776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128631</v>
      </c>
      <c r="AK39">
        <v>0</v>
      </c>
      <c r="AL39">
        <v>7</v>
      </c>
      <c r="AM39">
        <v>475</v>
      </c>
      <c r="AN39">
        <v>129106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99</v>
      </c>
    </row>
    <row r="40" spans="1:50" x14ac:dyDescent="0.25">
      <c r="A40" t="s">
        <v>87</v>
      </c>
      <c r="B40">
        <v>28070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75</v>
      </c>
      <c r="J40" s="3">
        <v>1790209148</v>
      </c>
      <c r="K40" t="s">
        <v>91</v>
      </c>
      <c r="L40" t="s">
        <v>92</v>
      </c>
      <c r="M40" s="1" t="s">
        <v>92</v>
      </c>
      <c r="N40" s="16">
        <v>42011</v>
      </c>
      <c r="O40" s="16">
        <v>42011.747986111113</v>
      </c>
      <c r="P40" s="2">
        <v>0.41465277777777776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130211</v>
      </c>
      <c r="AK40">
        <v>0</v>
      </c>
      <c r="AL40">
        <v>7</v>
      </c>
      <c r="AM40">
        <v>359</v>
      </c>
      <c r="AN40">
        <v>130570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99</v>
      </c>
    </row>
    <row r="41" spans="1:50" x14ac:dyDescent="0.25">
      <c r="A41" t="s">
        <v>87</v>
      </c>
      <c r="B41">
        <v>28070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75</v>
      </c>
      <c r="J41" s="3">
        <v>1790209148</v>
      </c>
      <c r="K41" t="s">
        <v>91</v>
      </c>
      <c r="L41" t="s">
        <v>92</v>
      </c>
      <c r="M41" s="1" t="s">
        <v>92</v>
      </c>
      <c r="N41" s="16">
        <v>42011</v>
      </c>
      <c r="O41" s="16">
        <v>42011.747986111113</v>
      </c>
      <c r="P41" s="2">
        <v>0.41465277777777776</v>
      </c>
      <c r="Q41" t="s">
        <v>93</v>
      </c>
      <c r="R41">
        <v>40</v>
      </c>
      <c r="S41" t="s">
        <v>10</v>
      </c>
      <c r="T41" t="s">
        <v>98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131675</v>
      </c>
      <c r="AK41">
        <v>0</v>
      </c>
      <c r="AL41" t="s">
        <v>98</v>
      </c>
      <c r="AM41">
        <v>511</v>
      </c>
      <c r="AN41">
        <v>132186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28070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75</v>
      </c>
      <c r="J42" s="3">
        <v>1790209148</v>
      </c>
      <c r="K42" t="s">
        <v>91</v>
      </c>
      <c r="L42" t="s">
        <v>92</v>
      </c>
      <c r="M42" s="1" t="s">
        <v>92</v>
      </c>
      <c r="N42" s="16">
        <v>42011</v>
      </c>
      <c r="O42" s="16">
        <v>42011.747986111113</v>
      </c>
      <c r="P42" s="2">
        <v>0.41465277777777776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133288</v>
      </c>
      <c r="AK42">
        <v>0</v>
      </c>
      <c r="AL42">
        <v>7</v>
      </c>
      <c r="AM42">
        <v>594</v>
      </c>
      <c r="AN42">
        <v>133882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99</v>
      </c>
    </row>
    <row r="43" spans="1:50" x14ac:dyDescent="0.25">
      <c r="A43" t="s">
        <v>87</v>
      </c>
      <c r="B43">
        <v>28070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75</v>
      </c>
      <c r="J43" s="3">
        <v>1790209148</v>
      </c>
      <c r="K43" t="s">
        <v>91</v>
      </c>
      <c r="L43" t="s">
        <v>92</v>
      </c>
      <c r="M43" s="1" t="s">
        <v>92</v>
      </c>
      <c r="N43" s="16">
        <v>42011</v>
      </c>
      <c r="O43" s="16">
        <v>42011.747986111113</v>
      </c>
      <c r="P43" s="2">
        <v>0.41465277777777776</v>
      </c>
      <c r="Q43" t="s">
        <v>93</v>
      </c>
      <c r="R43">
        <v>42</v>
      </c>
      <c r="S43" t="s">
        <v>9</v>
      </c>
      <c r="T43" t="s">
        <v>98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98</v>
      </c>
      <c r="AH43">
        <v>-999999</v>
      </c>
      <c r="AI43">
        <v>16</v>
      </c>
      <c r="AJ43">
        <v>134985</v>
      </c>
      <c r="AK43">
        <v>0</v>
      </c>
      <c r="AL43" t="s">
        <v>98</v>
      </c>
      <c r="AM43">
        <v>489</v>
      </c>
      <c r="AN43">
        <v>135474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28070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75</v>
      </c>
      <c r="J44" s="3">
        <v>1790209148</v>
      </c>
      <c r="K44" t="s">
        <v>91</v>
      </c>
      <c r="L44" t="s">
        <v>92</v>
      </c>
      <c r="M44" s="1" t="s">
        <v>92</v>
      </c>
      <c r="N44" s="16">
        <v>42011</v>
      </c>
      <c r="O44" s="16">
        <v>42011.747986111113</v>
      </c>
      <c r="P44" s="2">
        <v>0.41465277777777776</v>
      </c>
      <c r="Q44" t="s">
        <v>93</v>
      </c>
      <c r="R44">
        <v>43</v>
      </c>
      <c r="S44" t="s">
        <v>9</v>
      </c>
      <c r="T44" t="s">
        <v>98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98</v>
      </c>
      <c r="AH44">
        <v>-999999</v>
      </c>
      <c r="AI44">
        <v>16</v>
      </c>
      <c r="AJ44">
        <v>136565</v>
      </c>
      <c r="AK44">
        <v>0</v>
      </c>
      <c r="AL44" t="s">
        <v>98</v>
      </c>
      <c r="AM44">
        <v>509</v>
      </c>
      <c r="AN44">
        <v>137074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28070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75</v>
      </c>
      <c r="J45" s="3">
        <v>1790209148</v>
      </c>
      <c r="K45" t="s">
        <v>91</v>
      </c>
      <c r="L45" t="s">
        <v>92</v>
      </c>
      <c r="M45" s="1" t="s">
        <v>92</v>
      </c>
      <c r="N45" s="16">
        <v>42011</v>
      </c>
      <c r="O45" s="16">
        <v>42011.747986111113</v>
      </c>
      <c r="P45" s="2">
        <v>0.41465277777777776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138178</v>
      </c>
      <c r="AK45">
        <v>0</v>
      </c>
      <c r="AL45">
        <v>7</v>
      </c>
      <c r="AM45">
        <v>536</v>
      </c>
      <c r="AN45">
        <v>138714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99</v>
      </c>
    </row>
    <row r="46" spans="1:50" x14ac:dyDescent="0.25">
      <c r="A46" t="s">
        <v>87</v>
      </c>
      <c r="B46">
        <v>28070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75</v>
      </c>
      <c r="J46" s="3">
        <v>1790209148</v>
      </c>
      <c r="K46" t="s">
        <v>91</v>
      </c>
      <c r="L46" t="s">
        <v>92</v>
      </c>
      <c r="M46" s="1" t="s">
        <v>92</v>
      </c>
      <c r="N46" s="16">
        <v>42011</v>
      </c>
      <c r="O46" s="16">
        <v>42011.747986111113</v>
      </c>
      <c r="P46" s="2">
        <v>0.41465277777777776</v>
      </c>
      <c r="Q46" t="s">
        <v>93</v>
      </c>
      <c r="R46">
        <v>45</v>
      </c>
      <c r="S46" t="s">
        <v>9</v>
      </c>
      <c r="T46" t="s">
        <v>98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16</v>
      </c>
      <c r="AJ46">
        <v>139808</v>
      </c>
      <c r="AK46">
        <v>0</v>
      </c>
      <c r="AL46" t="s">
        <v>98</v>
      </c>
      <c r="AM46">
        <v>426</v>
      </c>
      <c r="AN46">
        <v>140234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28070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75</v>
      </c>
      <c r="J47" s="3">
        <v>1790209148</v>
      </c>
      <c r="K47" t="s">
        <v>91</v>
      </c>
      <c r="L47" t="s">
        <v>92</v>
      </c>
      <c r="M47" s="1" t="s">
        <v>92</v>
      </c>
      <c r="N47" s="16">
        <v>42011</v>
      </c>
      <c r="O47" s="16">
        <v>42011.747986111113</v>
      </c>
      <c r="P47" s="2">
        <v>0.41465277777777776</v>
      </c>
      <c r="Q47" t="s">
        <v>93</v>
      </c>
      <c r="R47">
        <v>46</v>
      </c>
      <c r="S47" t="s">
        <v>9</v>
      </c>
      <c r="T47" t="s">
        <v>98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98</v>
      </c>
      <c r="AH47">
        <v>-999999</v>
      </c>
      <c r="AI47">
        <v>17</v>
      </c>
      <c r="AJ47">
        <v>141339</v>
      </c>
      <c r="AK47">
        <v>0</v>
      </c>
      <c r="AL47" t="s">
        <v>98</v>
      </c>
      <c r="AM47">
        <v>583</v>
      </c>
      <c r="AN47">
        <v>141922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28070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75</v>
      </c>
      <c r="J48" s="3">
        <v>1790209148</v>
      </c>
      <c r="K48" t="s">
        <v>91</v>
      </c>
      <c r="L48" t="s">
        <v>92</v>
      </c>
      <c r="M48" s="1" t="s">
        <v>92</v>
      </c>
      <c r="N48" s="16">
        <v>42011</v>
      </c>
      <c r="O48" s="16">
        <v>42011.747986111113</v>
      </c>
      <c r="P48" s="2">
        <v>0.41465277777777776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143019</v>
      </c>
      <c r="AK48">
        <v>0</v>
      </c>
      <c r="AL48">
        <v>7</v>
      </c>
      <c r="AM48">
        <v>495</v>
      </c>
      <c r="AN48">
        <v>143514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99</v>
      </c>
    </row>
    <row r="49" spans="1:50" x14ac:dyDescent="0.25">
      <c r="A49" t="s">
        <v>87</v>
      </c>
      <c r="B49">
        <v>28070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75</v>
      </c>
      <c r="J49" s="3">
        <v>1790209148</v>
      </c>
      <c r="K49" t="s">
        <v>91</v>
      </c>
      <c r="L49" t="s">
        <v>92</v>
      </c>
      <c r="M49" s="1" t="s">
        <v>92</v>
      </c>
      <c r="N49" s="16">
        <v>42011</v>
      </c>
      <c r="O49" s="16">
        <v>42011.747986111113</v>
      </c>
      <c r="P49" s="2">
        <v>0.41465277777777776</v>
      </c>
      <c r="Q49" t="s">
        <v>93</v>
      </c>
      <c r="R49">
        <v>48</v>
      </c>
      <c r="S49" t="s">
        <v>9</v>
      </c>
      <c r="T49" t="s">
        <v>98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144615</v>
      </c>
      <c r="AK49">
        <v>0</v>
      </c>
      <c r="AL49" t="s">
        <v>98</v>
      </c>
      <c r="AM49">
        <v>467</v>
      </c>
      <c r="AN49">
        <v>145082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28070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75</v>
      </c>
      <c r="J50" s="3">
        <v>1790209148</v>
      </c>
      <c r="K50" t="s">
        <v>91</v>
      </c>
      <c r="L50" t="s">
        <v>92</v>
      </c>
      <c r="M50" s="1" t="s">
        <v>92</v>
      </c>
      <c r="N50" s="16">
        <v>42011</v>
      </c>
      <c r="O50" s="16">
        <v>42011.747986111113</v>
      </c>
      <c r="P50" s="2">
        <v>0.41465277777777776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146179</v>
      </c>
      <c r="AK50">
        <v>0</v>
      </c>
      <c r="AL50">
        <v>7</v>
      </c>
      <c r="AM50">
        <v>455</v>
      </c>
      <c r="AN50">
        <v>146634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99</v>
      </c>
    </row>
    <row r="51" spans="1:50" x14ac:dyDescent="0.25">
      <c r="A51" t="s">
        <v>87</v>
      </c>
      <c r="B51">
        <v>28070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75</v>
      </c>
      <c r="J51" s="3">
        <v>1790209148</v>
      </c>
      <c r="K51" t="s">
        <v>91</v>
      </c>
      <c r="L51" t="s">
        <v>92</v>
      </c>
      <c r="M51" s="1" t="s">
        <v>92</v>
      </c>
      <c r="N51" s="16">
        <v>42011</v>
      </c>
      <c r="O51" s="16">
        <v>42011.747986111113</v>
      </c>
      <c r="P51" s="2">
        <v>0.41465277777777776</v>
      </c>
      <c r="Q51" t="s">
        <v>93</v>
      </c>
      <c r="R51">
        <v>50</v>
      </c>
      <c r="S51" t="s">
        <v>9</v>
      </c>
      <c r="T51" t="s">
        <v>98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16</v>
      </c>
      <c r="AJ51">
        <v>147726</v>
      </c>
      <c r="AK51">
        <v>0</v>
      </c>
      <c r="AL51" t="s">
        <v>98</v>
      </c>
      <c r="AM51">
        <v>468</v>
      </c>
      <c r="AN51">
        <v>148194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28070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75</v>
      </c>
      <c r="J52" s="3">
        <v>1790209148</v>
      </c>
      <c r="K52" t="s">
        <v>91</v>
      </c>
      <c r="L52" t="s">
        <v>92</v>
      </c>
      <c r="M52" s="1" t="s">
        <v>92</v>
      </c>
      <c r="N52" s="16">
        <v>42011</v>
      </c>
      <c r="O52" s="16">
        <v>42011.747986111113</v>
      </c>
      <c r="P52" s="2">
        <v>0.41465277777777776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0</v>
      </c>
      <c r="AG52">
        <v>7</v>
      </c>
      <c r="AH52">
        <v>-999999</v>
      </c>
      <c r="AI52">
        <v>16</v>
      </c>
      <c r="AJ52">
        <v>149289</v>
      </c>
      <c r="AK52">
        <v>0</v>
      </c>
      <c r="AL52" t="s">
        <v>98</v>
      </c>
      <c r="AM52">
        <v>457</v>
      </c>
      <c r="AN52">
        <v>149746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99</v>
      </c>
    </row>
    <row r="53" spans="1:50" x14ac:dyDescent="0.25">
      <c r="A53" t="s">
        <v>87</v>
      </c>
      <c r="B53">
        <v>28070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75</v>
      </c>
      <c r="J53" s="3">
        <v>1790209148</v>
      </c>
      <c r="K53" t="s">
        <v>91</v>
      </c>
      <c r="L53" t="s">
        <v>92</v>
      </c>
      <c r="M53" s="1" t="s">
        <v>92</v>
      </c>
      <c r="N53" s="16">
        <v>42011</v>
      </c>
      <c r="O53" s="16">
        <v>42011.747986111113</v>
      </c>
      <c r="P53" s="2">
        <v>0.41465277777777776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150853</v>
      </c>
      <c r="AK53">
        <v>0</v>
      </c>
      <c r="AL53">
        <v>7</v>
      </c>
      <c r="AM53">
        <v>589</v>
      </c>
      <c r="AN53">
        <v>151442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99</v>
      </c>
    </row>
    <row r="54" spans="1:50" x14ac:dyDescent="0.25">
      <c r="A54" t="s">
        <v>87</v>
      </c>
      <c r="B54">
        <v>28070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75</v>
      </c>
      <c r="J54" s="3">
        <v>1790209148</v>
      </c>
      <c r="K54" t="s">
        <v>91</v>
      </c>
      <c r="L54" t="s">
        <v>92</v>
      </c>
      <c r="M54" s="1" t="s">
        <v>92</v>
      </c>
      <c r="N54" s="16">
        <v>42011</v>
      </c>
      <c r="O54" s="16">
        <v>42011.747986111113</v>
      </c>
      <c r="P54" s="2">
        <v>0.41465277777777776</v>
      </c>
      <c r="Q54" t="s">
        <v>93</v>
      </c>
      <c r="R54">
        <v>53</v>
      </c>
      <c r="S54" t="s">
        <v>10</v>
      </c>
      <c r="T54" t="s">
        <v>98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16</v>
      </c>
      <c r="AJ54">
        <v>152549</v>
      </c>
      <c r="AK54">
        <v>0</v>
      </c>
      <c r="AL54" t="s">
        <v>98</v>
      </c>
      <c r="AM54">
        <v>517</v>
      </c>
      <c r="AN54">
        <v>153066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28070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75</v>
      </c>
      <c r="J55" s="3">
        <v>1790209148</v>
      </c>
      <c r="K55" t="s">
        <v>91</v>
      </c>
      <c r="L55" t="s">
        <v>92</v>
      </c>
      <c r="M55" s="1" t="s">
        <v>92</v>
      </c>
      <c r="N55" s="16">
        <v>42011</v>
      </c>
      <c r="O55" s="16">
        <v>42011.747986111113</v>
      </c>
      <c r="P55" s="2">
        <v>0.41465277777777776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154163</v>
      </c>
      <c r="AK55">
        <v>0</v>
      </c>
      <c r="AL55">
        <v>7</v>
      </c>
      <c r="AM55">
        <v>543</v>
      </c>
      <c r="AN55">
        <v>154706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99</v>
      </c>
    </row>
    <row r="56" spans="1:50" x14ac:dyDescent="0.25">
      <c r="A56" t="s">
        <v>87</v>
      </c>
      <c r="B56">
        <v>28070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75</v>
      </c>
      <c r="J56" s="3">
        <v>1790209148</v>
      </c>
      <c r="K56" t="s">
        <v>91</v>
      </c>
      <c r="L56" t="s">
        <v>92</v>
      </c>
      <c r="M56" s="1" t="s">
        <v>92</v>
      </c>
      <c r="N56" s="16">
        <v>42011</v>
      </c>
      <c r="O56" s="16">
        <v>42011.747986111113</v>
      </c>
      <c r="P56" s="2">
        <v>0.41465277777777776</v>
      </c>
      <c r="Q56" t="s">
        <v>93</v>
      </c>
      <c r="R56">
        <v>55</v>
      </c>
      <c r="S56" t="s">
        <v>10</v>
      </c>
      <c r="T56" t="s">
        <v>98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16</v>
      </c>
      <c r="AJ56">
        <v>155809</v>
      </c>
      <c r="AK56">
        <v>0</v>
      </c>
      <c r="AL56" t="s">
        <v>98</v>
      </c>
      <c r="AM56">
        <v>513</v>
      </c>
      <c r="AN56">
        <v>156322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28070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75</v>
      </c>
      <c r="J57" s="3">
        <v>1790209148</v>
      </c>
      <c r="K57" t="s">
        <v>91</v>
      </c>
      <c r="L57" t="s">
        <v>92</v>
      </c>
      <c r="M57" s="1" t="s">
        <v>92</v>
      </c>
      <c r="N57" s="16">
        <v>42011</v>
      </c>
      <c r="O57" s="16">
        <v>42011.747986111113</v>
      </c>
      <c r="P57" s="2">
        <v>0.41465277777777776</v>
      </c>
      <c r="Q57" t="s">
        <v>93</v>
      </c>
      <c r="R57">
        <v>56</v>
      </c>
      <c r="S57" t="s">
        <v>9</v>
      </c>
      <c r="T57" t="s">
        <v>98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98</v>
      </c>
      <c r="AH57">
        <v>-999999</v>
      </c>
      <c r="AI57">
        <v>16</v>
      </c>
      <c r="AJ57">
        <v>157423</v>
      </c>
      <c r="AK57">
        <v>0</v>
      </c>
      <c r="AL57" t="s">
        <v>98</v>
      </c>
      <c r="AM57">
        <v>483</v>
      </c>
      <c r="AN57">
        <v>157906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28070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75</v>
      </c>
      <c r="J58" s="3">
        <v>1790209148</v>
      </c>
      <c r="K58" t="s">
        <v>91</v>
      </c>
      <c r="L58" t="s">
        <v>92</v>
      </c>
      <c r="M58" s="1" t="s">
        <v>92</v>
      </c>
      <c r="N58" s="16">
        <v>42011</v>
      </c>
      <c r="O58" s="16">
        <v>42011.747986111113</v>
      </c>
      <c r="P58" s="2">
        <v>0.41465277777777776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159003</v>
      </c>
      <c r="AK58">
        <v>0</v>
      </c>
      <c r="AL58">
        <v>7</v>
      </c>
      <c r="AM58">
        <v>463</v>
      </c>
      <c r="AN58">
        <v>159466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99</v>
      </c>
    </row>
    <row r="59" spans="1:50" x14ac:dyDescent="0.25">
      <c r="A59" t="s">
        <v>87</v>
      </c>
      <c r="B59">
        <v>28070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75</v>
      </c>
      <c r="J59" s="3">
        <v>1790209148</v>
      </c>
      <c r="K59" t="s">
        <v>91</v>
      </c>
      <c r="L59" t="s">
        <v>92</v>
      </c>
      <c r="M59" s="1" t="s">
        <v>92</v>
      </c>
      <c r="N59" s="16">
        <v>42011</v>
      </c>
      <c r="O59" s="16">
        <v>42011.747986111113</v>
      </c>
      <c r="P59" s="2">
        <v>0.41465277777777776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160566</v>
      </c>
      <c r="AK59">
        <v>0</v>
      </c>
      <c r="AL59">
        <v>7</v>
      </c>
      <c r="AM59">
        <v>436</v>
      </c>
      <c r="AN59">
        <v>161002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99</v>
      </c>
    </row>
    <row r="60" spans="1:50" x14ac:dyDescent="0.25">
      <c r="A60" t="s">
        <v>87</v>
      </c>
      <c r="B60">
        <v>28070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75</v>
      </c>
      <c r="J60" s="3">
        <v>1790209148</v>
      </c>
      <c r="K60" t="s">
        <v>91</v>
      </c>
      <c r="L60" t="s">
        <v>92</v>
      </c>
      <c r="M60" s="1" t="s">
        <v>92</v>
      </c>
      <c r="N60" s="16">
        <v>42011</v>
      </c>
      <c r="O60" s="16">
        <v>42011.747986111113</v>
      </c>
      <c r="P60" s="2">
        <v>0.41465277777777776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0</v>
      </c>
      <c r="AG60">
        <v>7</v>
      </c>
      <c r="AH60">
        <v>-999999</v>
      </c>
      <c r="AI60">
        <v>16</v>
      </c>
      <c r="AJ60">
        <v>162096</v>
      </c>
      <c r="AK60">
        <v>0</v>
      </c>
      <c r="AL60" t="s">
        <v>98</v>
      </c>
      <c r="AM60">
        <v>506</v>
      </c>
      <c r="AN60">
        <v>162602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99</v>
      </c>
    </row>
    <row r="61" spans="1:50" x14ac:dyDescent="0.25">
      <c r="A61" t="s">
        <v>87</v>
      </c>
      <c r="B61">
        <v>28070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75</v>
      </c>
      <c r="J61" s="3">
        <v>1790209148</v>
      </c>
      <c r="K61" t="s">
        <v>91</v>
      </c>
      <c r="L61" t="s">
        <v>92</v>
      </c>
      <c r="M61" s="1" t="s">
        <v>92</v>
      </c>
      <c r="N61" s="16">
        <v>42011</v>
      </c>
      <c r="O61" s="16">
        <v>42011.747986111113</v>
      </c>
      <c r="P61" s="2">
        <v>0.41465277777777776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163693</v>
      </c>
      <c r="AK61">
        <v>0</v>
      </c>
      <c r="AL61">
        <v>7</v>
      </c>
      <c r="AM61">
        <v>445</v>
      </c>
      <c r="AN61">
        <v>164138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99</v>
      </c>
    </row>
    <row r="62" spans="1:50" x14ac:dyDescent="0.25">
      <c r="A62" t="s">
        <v>87</v>
      </c>
      <c r="B62">
        <v>28070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75</v>
      </c>
      <c r="J62" s="3">
        <v>1790209148</v>
      </c>
      <c r="K62" t="s">
        <v>91</v>
      </c>
      <c r="L62" t="s">
        <v>92</v>
      </c>
      <c r="M62" s="1" t="s">
        <v>92</v>
      </c>
      <c r="N62" s="16">
        <v>42011</v>
      </c>
      <c r="O62" s="16">
        <v>42011.747986111113</v>
      </c>
      <c r="P62" s="2">
        <v>0.41465277777777776</v>
      </c>
      <c r="Q62" t="s">
        <v>93</v>
      </c>
      <c r="R62">
        <v>61</v>
      </c>
      <c r="S62" t="s">
        <v>9</v>
      </c>
      <c r="T62" t="s">
        <v>98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16</v>
      </c>
      <c r="AJ62">
        <v>165240</v>
      </c>
      <c r="AK62">
        <v>0</v>
      </c>
      <c r="AL62" t="s">
        <v>98</v>
      </c>
      <c r="AM62">
        <v>458</v>
      </c>
      <c r="AN62">
        <v>165698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28070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75</v>
      </c>
      <c r="J63" s="3">
        <v>1790209148</v>
      </c>
      <c r="K63" t="s">
        <v>91</v>
      </c>
      <c r="L63" t="s">
        <v>92</v>
      </c>
      <c r="M63" s="1" t="s">
        <v>92</v>
      </c>
      <c r="N63" s="16">
        <v>42011</v>
      </c>
      <c r="O63" s="16">
        <v>42011.747986111113</v>
      </c>
      <c r="P63" s="2">
        <v>0.41465277777777776</v>
      </c>
      <c r="Q63" t="s">
        <v>93</v>
      </c>
      <c r="R63">
        <v>62</v>
      </c>
      <c r="S63" t="s">
        <v>9</v>
      </c>
      <c r="T63" t="s">
        <v>98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98</v>
      </c>
      <c r="AH63">
        <v>-999999</v>
      </c>
      <c r="AI63">
        <v>17</v>
      </c>
      <c r="AJ63">
        <v>166804</v>
      </c>
      <c r="AK63">
        <v>0</v>
      </c>
      <c r="AL63" t="s">
        <v>98</v>
      </c>
      <c r="AM63">
        <v>518</v>
      </c>
      <c r="AN63">
        <v>167322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28070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75</v>
      </c>
      <c r="J64" s="3">
        <v>1790209148</v>
      </c>
      <c r="K64" t="s">
        <v>91</v>
      </c>
      <c r="L64" t="s">
        <v>92</v>
      </c>
      <c r="M64" s="1" t="s">
        <v>92</v>
      </c>
      <c r="N64" s="16">
        <v>42011</v>
      </c>
      <c r="O64" s="16">
        <v>42011.747986111113</v>
      </c>
      <c r="P64" s="2">
        <v>0.41465277777777776</v>
      </c>
      <c r="Q64" t="s">
        <v>93</v>
      </c>
      <c r="R64">
        <v>63</v>
      </c>
      <c r="S64" t="s">
        <v>10</v>
      </c>
      <c r="T64" t="s">
        <v>98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98</v>
      </c>
      <c r="AH64">
        <v>-999999</v>
      </c>
      <c r="AI64">
        <v>16</v>
      </c>
      <c r="AJ64">
        <v>168417</v>
      </c>
      <c r="AK64">
        <v>0</v>
      </c>
      <c r="AL64" t="s">
        <v>98</v>
      </c>
      <c r="AM64">
        <v>441</v>
      </c>
      <c r="AN64">
        <v>168858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28070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75</v>
      </c>
      <c r="J65" s="3">
        <v>1790209148</v>
      </c>
      <c r="K65" t="s">
        <v>91</v>
      </c>
      <c r="L65" t="s">
        <v>92</v>
      </c>
      <c r="M65" s="1" t="s">
        <v>92</v>
      </c>
      <c r="N65" s="16">
        <v>42011</v>
      </c>
      <c r="O65" s="16">
        <v>42011.747986111113</v>
      </c>
      <c r="P65" s="2">
        <v>0.41465277777777776</v>
      </c>
      <c r="Q65" t="s">
        <v>93</v>
      </c>
      <c r="R65">
        <v>64</v>
      </c>
      <c r="S65" t="s">
        <v>9</v>
      </c>
      <c r="T65" t="s">
        <v>98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98</v>
      </c>
      <c r="AH65">
        <v>-999999</v>
      </c>
      <c r="AI65">
        <v>16</v>
      </c>
      <c r="AJ65">
        <v>169964</v>
      </c>
      <c r="AK65">
        <v>0</v>
      </c>
      <c r="AL65" t="s">
        <v>98</v>
      </c>
      <c r="AM65">
        <v>334</v>
      </c>
      <c r="AN65">
        <v>170298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28070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514.91228070175441</v>
      </c>
    </row>
    <row r="3" spans="1:16" x14ac:dyDescent="0.25">
      <c r="A3">
        <v>3</v>
      </c>
      <c r="B3">
        <f>HLOOKUP(B$1,Raw!$A:$AO,$A3,FALSE)</f>
        <v>28070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91.848337861497569</v>
      </c>
    </row>
    <row r="4" spans="1:16" x14ac:dyDescent="0.25">
      <c r="A4">
        <v>4</v>
      </c>
      <c r="B4">
        <f>HLOOKUP(B$1,Raw!$A:$AO,$A4,FALSE)</f>
        <v>28070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790.45729428624713</v>
      </c>
    </row>
    <row r="5" spans="1:16" x14ac:dyDescent="0.25">
      <c r="A5">
        <v>5</v>
      </c>
      <c r="B5">
        <f>HLOOKUP(B$1,Raw!$A:$AO,$A5,FALSE)</f>
        <v>28070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239.36726711726169</v>
      </c>
    </row>
    <row r="6" spans="1:16" x14ac:dyDescent="0.25">
      <c r="A6">
        <v>6</v>
      </c>
      <c r="B6">
        <f>HLOOKUP(B$1,Raw!$A:$AO,$A6,FALSE)</f>
        <v>28070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650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650</v>
      </c>
      <c r="L6">
        <f t="shared" si="2"/>
        <v>650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28070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544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544</v>
      </c>
      <c r="L7">
        <f t="shared" si="2"/>
        <v>544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28070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433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433</v>
      </c>
      <c r="L8">
        <f t="shared" si="2"/>
        <v>433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28070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431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431</v>
      </c>
      <c r="L9">
        <f t="shared" si="2"/>
        <v>431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28070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445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445</v>
      </c>
      <c r="L10">
        <f t="shared" si="2"/>
        <v>445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28070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466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466</v>
      </c>
      <c r="L11">
        <f t="shared" si="2"/>
        <v>466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28070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518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518</v>
      </c>
      <c r="L12">
        <f t="shared" si="2"/>
        <v>518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28070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648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648</v>
      </c>
      <c r="L13">
        <f t="shared" si="2"/>
        <v>648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28070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479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479</v>
      </c>
      <c r="L14">
        <f t="shared" si="2"/>
        <v>479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28070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482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482</v>
      </c>
      <c r="L15">
        <f t="shared" si="2"/>
        <v>482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28070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557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557</v>
      </c>
      <c r="L16">
        <f t="shared" si="2"/>
        <v>557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28070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550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550</v>
      </c>
      <c r="L17">
        <f t="shared" si="2"/>
        <v>550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28070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519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519</v>
      </c>
      <c r="L18">
        <f t="shared" si="2"/>
        <v>519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28070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394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394</v>
      </c>
      <c r="L19">
        <f t="shared" si="2"/>
        <v>394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28070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0</v>
      </c>
      <c r="H20">
        <f>IF($B20=0,"",HLOOKUP(H$1,Raw!$A:$AO,$A20,FALSE))</f>
        <v>481</v>
      </c>
      <c r="I20">
        <f>IF($B20=0,"",HLOOKUP(I$1,Raw!$A:$AO,$A20,FALSE))</f>
        <v>7</v>
      </c>
      <c r="J20" t="str">
        <f>IF($B20=0,"",HLOOKUP(J$1,Raw!$A:$AO,$A20,FALSE))</f>
        <v>q</v>
      </c>
      <c r="K20" t="str">
        <f t="shared" si="0"/>
        <v/>
      </c>
      <c r="L20" t="str">
        <f t="shared" si="2"/>
        <v/>
      </c>
      <c r="M20" t="str">
        <f t="shared" si="1"/>
        <v>Incorrect</v>
      </c>
    </row>
    <row r="21" spans="1:13" x14ac:dyDescent="0.25">
      <c r="A21">
        <v>21</v>
      </c>
      <c r="B21">
        <f>HLOOKUP(B$1,Raw!$A:$AO,$A21,FALSE)</f>
        <v>28070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733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733</v>
      </c>
      <c r="L21">
        <f t="shared" si="2"/>
        <v>733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28070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767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767</v>
      </c>
      <c r="L22">
        <f t="shared" si="2"/>
        <v>767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28070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568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568</v>
      </c>
      <c r="L23">
        <f t="shared" si="2"/>
        <v>568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28070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569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569</v>
      </c>
      <c r="L24">
        <f t="shared" si="2"/>
        <v>569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28070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498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498</v>
      </c>
      <c r="L25">
        <f t="shared" si="2"/>
        <v>498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28070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581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581</v>
      </c>
      <c r="L26">
        <f t="shared" si="2"/>
        <v>581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28070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749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749</v>
      </c>
      <c r="L27">
        <f t="shared" si="2"/>
        <v>749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28070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591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591</v>
      </c>
      <c r="L28">
        <f t="shared" si="2"/>
        <v>591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28070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606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606</v>
      </c>
      <c r="L29">
        <f t="shared" si="2"/>
        <v>606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28070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405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405</v>
      </c>
      <c r="L30">
        <f t="shared" si="2"/>
        <v>405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28070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676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676</v>
      </c>
      <c r="L31">
        <f t="shared" si="2"/>
        <v>676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28070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408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408</v>
      </c>
      <c r="L32">
        <f t="shared" si="2"/>
        <v>408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28070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543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543</v>
      </c>
      <c r="L33">
        <f t="shared" si="2"/>
        <v>543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28070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504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504</v>
      </c>
      <c r="L34">
        <f t="shared" si="2"/>
        <v>504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28070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387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387</v>
      </c>
      <c r="L35">
        <f t="shared" si="2"/>
        <v>387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28070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499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499</v>
      </c>
      <c r="L36">
        <f t="shared" si="2"/>
        <v>499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28070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622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622</v>
      </c>
      <c r="L37">
        <f t="shared" si="2"/>
        <v>622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28070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421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421</v>
      </c>
      <c r="L38">
        <f t="shared" si="2"/>
        <v>421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28070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475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475</v>
      </c>
      <c r="L39">
        <f t="shared" si="2"/>
        <v>475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28070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359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359</v>
      </c>
      <c r="L40">
        <f t="shared" si="2"/>
        <v>359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28070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511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511</v>
      </c>
      <c r="L41">
        <f t="shared" si="2"/>
        <v>511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28070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594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594</v>
      </c>
      <c r="L42">
        <f t="shared" si="2"/>
        <v>594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28070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489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489</v>
      </c>
      <c r="L43">
        <f t="shared" si="2"/>
        <v>489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28070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509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509</v>
      </c>
      <c r="L44">
        <f t="shared" si="2"/>
        <v>509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28070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536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536</v>
      </c>
      <c r="L45">
        <f t="shared" si="2"/>
        <v>536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28070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426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426</v>
      </c>
      <c r="L46">
        <f t="shared" si="2"/>
        <v>426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28070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583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583</v>
      </c>
      <c r="L47">
        <f t="shared" si="2"/>
        <v>583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28070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495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495</v>
      </c>
      <c r="L48">
        <f t="shared" si="2"/>
        <v>495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28070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467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467</v>
      </c>
      <c r="L49">
        <f t="shared" si="2"/>
        <v>467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28070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455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455</v>
      </c>
      <c r="L50">
        <f t="shared" si="2"/>
        <v>455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28070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468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468</v>
      </c>
      <c r="L51">
        <f t="shared" si="2"/>
        <v>468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28070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0</v>
      </c>
      <c r="H52">
        <f>IF($B52=0,"",HLOOKUP(H$1,Raw!$A:$AO,$A52,FALSE))</f>
        <v>457</v>
      </c>
      <c r="I52" t="str">
        <f>IF($B52=0,"",HLOOKUP(I$1,Raw!$A:$AO,$A52,FALSE))</f>
        <v>q</v>
      </c>
      <c r="J52">
        <f>IF($B52=0,"",HLOOKUP(J$1,Raw!$A:$AO,$A52,FALSE))</f>
        <v>7</v>
      </c>
      <c r="K52" t="str">
        <f t="shared" si="0"/>
        <v/>
      </c>
      <c r="L52" t="str">
        <f t="shared" si="2"/>
        <v/>
      </c>
      <c r="M52" t="str">
        <f t="shared" si="1"/>
        <v>Incorrect</v>
      </c>
    </row>
    <row r="53" spans="1:13" x14ac:dyDescent="0.25">
      <c r="A53">
        <v>53</v>
      </c>
      <c r="B53">
        <f>HLOOKUP(B$1,Raw!$A:$AO,$A53,FALSE)</f>
        <v>28070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589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589</v>
      </c>
      <c r="L53">
        <f t="shared" si="2"/>
        <v>589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28070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517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517</v>
      </c>
      <c r="L54">
        <f t="shared" si="2"/>
        <v>517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28070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543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543</v>
      </c>
      <c r="L55">
        <f t="shared" si="2"/>
        <v>543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28070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513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513</v>
      </c>
      <c r="L56">
        <f t="shared" si="2"/>
        <v>513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28070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483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483</v>
      </c>
      <c r="L57">
        <f t="shared" si="2"/>
        <v>483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28070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463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463</v>
      </c>
      <c r="L58">
        <f t="shared" si="2"/>
        <v>463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28070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436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436</v>
      </c>
      <c r="L59">
        <f t="shared" si="2"/>
        <v>436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28070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0</v>
      </c>
      <c r="H60">
        <f>IF($B60=0,"",HLOOKUP(H$1,Raw!$A:$AO,$A60,FALSE))</f>
        <v>506</v>
      </c>
      <c r="I60" t="str">
        <f>IF($B60=0,"",HLOOKUP(I$1,Raw!$A:$AO,$A60,FALSE))</f>
        <v>q</v>
      </c>
      <c r="J60">
        <f>IF($B60=0,"",HLOOKUP(J$1,Raw!$A:$AO,$A60,FALSE))</f>
        <v>7</v>
      </c>
      <c r="K60" t="str">
        <f t="shared" si="0"/>
        <v/>
      </c>
      <c r="L60" t="str">
        <f t="shared" si="2"/>
        <v/>
      </c>
      <c r="M60" t="str">
        <f t="shared" si="1"/>
        <v>Incorrect</v>
      </c>
    </row>
    <row r="61" spans="1:13" x14ac:dyDescent="0.25">
      <c r="A61">
        <v>61</v>
      </c>
      <c r="B61">
        <f>HLOOKUP(B$1,Raw!$A:$AO,$A61,FALSE)</f>
        <v>28070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445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445</v>
      </c>
      <c r="L61">
        <f t="shared" si="2"/>
        <v>445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28070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458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458</v>
      </c>
      <c r="L62">
        <f t="shared" si="2"/>
        <v>458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28070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518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518</v>
      </c>
      <c r="L63">
        <f t="shared" si="2"/>
        <v>518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28070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441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441</v>
      </c>
      <c r="L64">
        <f t="shared" si="2"/>
        <v>441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28070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334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334</v>
      </c>
      <c r="L65">
        <f t="shared" si="2"/>
        <v>334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28070</v>
      </c>
      <c r="B6" s="7">
        <f>Organized!C2</f>
        <v>42011</v>
      </c>
      <c r="C6" s="19">
        <f>GETPIVOTDATA("FinalRT",$A$8,"Consistency","C")</f>
        <v>523.23255813953483</v>
      </c>
      <c r="D6" s="19">
        <f>GETPIVOTDATA("FinalRT",$A$8,"Consistency","I")</f>
        <v>489.35714285714283</v>
      </c>
      <c r="E6" s="19">
        <f>D6-C6</f>
        <v>-33.875415282391998</v>
      </c>
      <c r="F6" s="20">
        <f>GETPIVOTDATA("FinalACC",$D$8,"Consistency","C","FinalACC","Correct")/GETPIVOTDATA("FinalACC",$D$8,"Consistency","C")</f>
        <v>0.9555555555555556</v>
      </c>
      <c r="G6" s="21">
        <f>GETPIVOTDATA("FinalACC",$D$8,"Consistency","I","FinalACC","Correct")/GETPIVOTDATA("FinalACC",$D$8,"Consistency","I")</f>
        <v>0.93333333333333335</v>
      </c>
      <c r="H6" s="23">
        <f>G6-F6</f>
        <v>-2.2222222222222254E-2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523.23255813953483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489.35714285714283</v>
      </c>
      <c r="D10" s="5" t="s">
        <v>9</v>
      </c>
      <c r="E10" s="6">
        <v>43</v>
      </c>
      <c r="F10" s="6">
        <v>2</v>
      </c>
      <c r="G10" s="6"/>
      <c r="H10" s="6"/>
      <c r="I10" s="6">
        <v>45</v>
      </c>
    </row>
    <row r="11" spans="1:13" x14ac:dyDescent="0.25">
      <c r="A11" s="5" t="s">
        <v>12</v>
      </c>
      <c r="B11" s="6">
        <v>514.91228070175441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3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2015-02-21T00:13:00Z</dcterms:modified>
</cp:coreProperties>
</file>