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126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<sst xmlns="http://schemas.openxmlformats.org/spreadsheetml/2006/main" count="1951" uniqueCount="103">
  <si>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</si>
  <si>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</si>
  <si>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</si>
  <si>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</si>
  <si>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</si>
  <si>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</si>
  <si>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</si>
  <si>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</si>
  <si>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</si>
  <si>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</si>
  <si>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</si>
  <si>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</si>
  <si>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</si>
  <si>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</si>
  <si>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</si>
  <si>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</si>
  <si>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</si>
  <si>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</si>
  <si>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</si>
  <si>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</si>
  <si>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</si>
  <si>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</si>
  <si>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</si>
  <si>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</si>
  <si>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</si>
  <si>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</si>
  <si>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</si>
  <si>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</si>
  <si>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Incorrect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</si>
  <si>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</si>
  <si>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</si>
  <si>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</si>
  <si>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</si>
  <si>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</si>
  <si>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</si>
  <si>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</si>
  <si>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</si>
  <si>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</si>
  <si>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</si>
  <si>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</si>
  <si>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</si>
  <si>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</si>
  <si>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</si>
  <si>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</si>
  <si>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</si>
  <si>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</si>
  <si>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</si>
  <si>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</si>
  <si>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</si>
  <si>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</si>
  <si>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</si>
  <si>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</si>
  <si>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</si>
  <si>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</si>
  <si>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</si>
  <si>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</si>
  <si>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</si>
  <si>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</si>
  <si>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</si>
  <si>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</si>
  <si>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</si>
  <si>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</si>
  <si>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</si>
  <si>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</si>
  <si>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</si>
  <si>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</si>
  <si>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</si>
  <si>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</si>
  <si>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</si>
  <si>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</si>
  <si>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</si>
  <si>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</si>
  <si>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</si>
  <si>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</si>
  <si>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</si>
  <si>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</si>
  <si>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</si>
  <si>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</si>
  <si>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</si>
  <si>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</si>
  <si>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</si>
  <si>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</si>
  <si>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</si>
  <si>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</si>
  <si>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</si>
  <si>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</si>
  <si>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</si>
  <si>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Simon_A_01.02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</si>
  <si>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dt:dt="string"&gt;2015-01-09T18:13:35Z&lt;/DateUtc&gt;&lt;/StartTime&gt;&lt;FrequencyChanges&gt;&lt;FrequencyChange&gt;&lt;Frequency dt:dt="r8"&gt;2922021&lt;/Frequency&gt;&lt;Timestamp dt:dt="r8"&gt;949682524204&lt;/Timestamp&gt;&lt;Current dt:dt="r8"&gt;0&lt;/Current&gt;&lt;DateUtc dt:dt="string"&gt;2015-01-09T18:13:35Z&lt;/DateUtc&gt;&lt;/FrequencyChange&gt;&lt;/FrequencyChanges&gt;&lt;/Clock&gt;\n</t>
  </si>
  <si>
    <t>Simon_A_01.02-28072-1</t>
  </si>
  <si>
    <t>1.0.0.24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</si>
  <si>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</si>
  <si>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</si>
  <si>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</si>
  <si>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</si>
  <si>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</si>
  <si>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</si>
  <si>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</si>
  <si>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Circle</t>
  </si>
  <si>
    <t>q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</si>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</sst>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3.647002199075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72"/>
    </cacheField>
    <cacheField name="SessionDate" numFmtId="0">
      <sharedItems containsBlank="1" containsMixedTypes="1" containsNumber="1" containsInteger="1" minValue="42013" maxValue="42013"/>
    </cacheField>
    <cacheField name="Block" numFmtId="0">
      <sharedItems containsBlank="1" containsMixedTypes="1" containsNumber="1" containsInteger="1" minValue="1" maxValue="64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0" maxValue="1"/>
    </cacheField>
    <cacheField name="SimonExpt.RT" numFmtId="0">
      <sharedItems containsBlank="1" containsMixedTypes="1" containsNumber="1" containsInteger="1" minValue="295" maxValue="870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295" maxValue="870"/>
    </cacheField>
    <cacheField name="FinalRT" numFmtId="0">
      <sharedItems containsBlank="1" containsMixedTypes="1" containsNumber="1" containsInteger="1" minValue="295" maxValue="870"/>
    </cacheField>
    <cacheField name="FinalACC" numFmtId="0">
      <sharedItems containsBlank="1" count="6">
        <s v=""/>
        <s v="Correct"/>
        <s v="Incorrect"/>
        <s v="Outlier"/>
        <s v="Time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72"/>
    <n v="42013"/>
    <n v="1"/>
    <s v="Right"/>
    <x v="0"/>
    <s v="NULL"/>
    <s v="NULL"/>
    <s v="NULL"/>
    <s v="NULL"/>
    <s v=""/>
    <s v=""/>
    <x v="0"/>
  </r>
  <r>
    <n v="28072"/>
    <n v="42013"/>
    <n v="2"/>
    <s v="Right"/>
    <x v="0"/>
    <s v="NULL"/>
    <s v="NULL"/>
    <s v="NULL"/>
    <s v="NULL"/>
    <s v=""/>
    <s v=""/>
    <x v="0"/>
  </r>
  <r>
    <n v="28072"/>
    <n v="42013"/>
    <n v="3"/>
    <s v="Left"/>
    <x v="0"/>
    <s v="NULL"/>
    <s v="NULL"/>
    <s v="NULL"/>
    <s v="NULL"/>
    <s v=""/>
    <s v=""/>
    <x v="0"/>
  </r>
  <r>
    <n v="28072"/>
    <n v="42013"/>
    <n v="4"/>
    <s v="Left"/>
    <x v="0"/>
    <s v="NULL"/>
    <s v="NULL"/>
    <s v="NULL"/>
    <s v="NULL"/>
    <s v=""/>
    <s v=""/>
    <x v="0"/>
  </r>
  <r>
    <n v="28072"/>
    <n v="42013"/>
    <n v="5"/>
    <s v="Left"/>
    <x v="0"/>
    <n v="1"/>
    <n v="642"/>
    <s v="q"/>
    <s v="q"/>
    <n v="642"/>
    <n v="642"/>
    <x v="1"/>
  </r>
  <r>
    <n v="28072"/>
    <n v="42013"/>
    <n v="6"/>
    <s v="Right"/>
    <x v="1"/>
    <n v="1"/>
    <n v="509"/>
    <s v="q"/>
    <s v="q"/>
    <n v="509"/>
    <n v="509"/>
    <x v="1"/>
  </r>
  <r>
    <n v="28072"/>
    <n v="42013"/>
    <n v="7"/>
    <s v="Left"/>
    <x v="0"/>
    <n v="1"/>
    <n v="428"/>
    <s v="q"/>
    <s v="q"/>
    <n v="428"/>
    <n v="428"/>
    <x v="1"/>
  </r>
  <r>
    <n v="28072"/>
    <n v="42013"/>
    <n v="8"/>
    <s v="Left"/>
    <x v="0"/>
    <n v="1"/>
    <n v="383"/>
    <s v="q"/>
    <s v="q"/>
    <n v="383"/>
    <n v="383"/>
    <x v="1"/>
  </r>
  <r>
    <n v="28072"/>
    <n v="42013"/>
    <n v="9"/>
    <s v="Right"/>
    <x v="0"/>
    <n v="1"/>
    <n v="468"/>
    <n v="7"/>
    <n v="7"/>
    <n v="468"/>
    <n v="468"/>
    <x v="1"/>
  </r>
  <r>
    <n v="28072"/>
    <n v="42013"/>
    <n v="10"/>
    <s v="Right"/>
    <x v="0"/>
    <n v="1"/>
    <n v="437"/>
    <n v="7"/>
    <n v="7"/>
    <n v="437"/>
    <n v="437"/>
    <x v="1"/>
  </r>
  <r>
    <n v="28072"/>
    <n v="42013"/>
    <n v="11"/>
    <s v="Right"/>
    <x v="0"/>
    <n v="1"/>
    <n v="408"/>
    <n v="7"/>
    <n v="7"/>
    <n v="408"/>
    <n v="408"/>
    <x v="1"/>
  </r>
  <r>
    <n v="28072"/>
    <n v="42013"/>
    <n v="12"/>
    <s v="Right"/>
    <x v="0"/>
    <n v="1"/>
    <n v="364"/>
    <n v="7"/>
    <n v="7"/>
    <n v="364"/>
    <n v="364"/>
    <x v="1"/>
  </r>
  <r>
    <n v="28072"/>
    <n v="42013"/>
    <n v="13"/>
    <s v="Left"/>
    <x v="0"/>
    <n v="1"/>
    <n v="385"/>
    <s v="q"/>
    <s v="q"/>
    <n v="385"/>
    <n v="385"/>
    <x v="1"/>
  </r>
  <r>
    <n v="28072"/>
    <n v="42013"/>
    <n v="14"/>
    <s v="Right"/>
    <x v="1"/>
    <n v="1"/>
    <n v="454"/>
    <s v="q"/>
    <s v="q"/>
    <n v="454"/>
    <n v="454"/>
    <x v="1"/>
  </r>
  <r>
    <n v="28072"/>
    <n v="42013"/>
    <n v="15"/>
    <s v="Left"/>
    <x v="1"/>
    <n v="1"/>
    <n v="392"/>
    <n v="7"/>
    <n v="7"/>
    <n v="392"/>
    <n v="392"/>
    <x v="1"/>
  </r>
  <r>
    <n v="28072"/>
    <n v="42013"/>
    <n v="16"/>
    <s v="Right"/>
    <x v="1"/>
    <n v="1"/>
    <n v="556"/>
    <s v="q"/>
    <s v="q"/>
    <n v="556"/>
    <n v="556"/>
    <x v="1"/>
  </r>
  <r>
    <n v="28072"/>
    <n v="42013"/>
    <n v="17"/>
    <s v="Right"/>
    <x v="0"/>
    <n v="1"/>
    <n v="650"/>
    <n v="7"/>
    <n v="7"/>
    <n v="650"/>
    <n v="650"/>
    <x v="1"/>
  </r>
  <r>
    <n v="28072"/>
    <n v="42013"/>
    <n v="18"/>
    <s v="Left"/>
    <x v="1"/>
    <n v="1"/>
    <n v="612"/>
    <n v="7"/>
    <n v="7"/>
    <n v="612"/>
    <n v="612"/>
    <x v="1"/>
  </r>
  <r>
    <n v="28072"/>
    <n v="42013"/>
    <n v="19"/>
    <s v="Left"/>
    <x v="0"/>
    <n v="1"/>
    <n v="527"/>
    <s v="q"/>
    <s v="q"/>
    <n v="527"/>
    <n v="527"/>
    <x v="1"/>
  </r>
  <r>
    <n v="28072"/>
    <n v="42013"/>
    <n v="20"/>
    <s v="Left"/>
    <x v="1"/>
    <n v="1"/>
    <n v="718"/>
    <n v="7"/>
    <n v="7"/>
    <n v="718"/>
    <n v="718"/>
    <x v="1"/>
  </r>
  <r>
    <n v="28072"/>
    <n v="42013"/>
    <n v="21"/>
    <s v="Left"/>
    <x v="0"/>
    <n v="1"/>
    <n v="870"/>
    <s v="q"/>
    <s v="q"/>
    <n v="870"/>
    <n v="870"/>
    <x v="1"/>
  </r>
  <r>
    <n v="28072"/>
    <n v="42013"/>
    <n v="22"/>
    <s v="Left"/>
    <x v="1"/>
    <n v="1"/>
    <n v="503"/>
    <n v="7"/>
    <n v="7"/>
    <n v="503"/>
    <n v="503"/>
    <x v="1"/>
  </r>
  <r>
    <n v="28072"/>
    <n v="42013"/>
    <n v="23"/>
    <s v="Left"/>
    <x v="0"/>
    <n v="1"/>
    <n v="535"/>
    <s v="q"/>
    <s v="q"/>
    <n v="535"/>
    <n v="535"/>
    <x v="1"/>
  </r>
  <r>
    <n v="28072"/>
    <n v="42013"/>
    <n v="24"/>
    <s v="Left"/>
    <x v="0"/>
    <n v="1"/>
    <n v="822"/>
    <s v="q"/>
    <s v="q"/>
    <n v="822"/>
    <n v="822"/>
    <x v="1"/>
  </r>
  <r>
    <n v="28072"/>
    <n v="42013"/>
    <n v="25"/>
    <s v="Right"/>
    <x v="0"/>
    <n v="1"/>
    <n v="570"/>
    <n v="7"/>
    <n v="7"/>
    <n v="570"/>
    <n v="570"/>
    <x v="1"/>
  </r>
  <r>
    <n v="28072"/>
    <n v="42013"/>
    <n v="26"/>
    <s v="Left"/>
    <x v="0"/>
    <n v="1"/>
    <n v="663"/>
    <s v="q"/>
    <s v="q"/>
    <n v="663"/>
    <n v="663"/>
    <x v="1"/>
  </r>
  <r>
    <n v="28072"/>
    <n v="42013"/>
    <n v="27"/>
    <s v="Left"/>
    <x v="0"/>
    <n v="1"/>
    <n v="801"/>
    <s v="q"/>
    <s v="q"/>
    <n v="801"/>
    <n v="801"/>
    <x v="1"/>
  </r>
  <r>
    <n v="28072"/>
    <n v="42013"/>
    <n v="28"/>
    <s v="Right"/>
    <x v="0"/>
    <n v="1"/>
    <n v="549"/>
    <n v="7"/>
    <n v="7"/>
    <n v="549"/>
    <n v="549"/>
    <x v="1"/>
  </r>
  <r>
    <n v="28072"/>
    <n v="42013"/>
    <n v="29"/>
    <s v="Right"/>
    <x v="1"/>
    <n v="1"/>
    <n v="627"/>
    <s v="q"/>
    <s v="q"/>
    <n v="627"/>
    <n v="627"/>
    <x v="1"/>
  </r>
  <r>
    <n v="28072"/>
    <n v="42013"/>
    <n v="30"/>
    <s v="Left"/>
    <x v="1"/>
    <n v="1"/>
    <n v="366"/>
    <n v="7"/>
    <n v="7"/>
    <n v="366"/>
    <n v="366"/>
    <x v="1"/>
  </r>
  <r>
    <n v="28072"/>
    <n v="42013"/>
    <n v="31"/>
    <s v="Left"/>
    <x v="1"/>
    <n v="1"/>
    <n v="483"/>
    <n v="7"/>
    <n v="7"/>
    <n v="483"/>
    <n v="483"/>
    <x v="1"/>
  </r>
  <r>
    <n v="28072"/>
    <n v="42013"/>
    <n v="32"/>
    <s v="Left"/>
    <x v="0"/>
    <n v="1"/>
    <n v="468"/>
    <s v="q"/>
    <s v="q"/>
    <n v="468"/>
    <n v="468"/>
    <x v="1"/>
  </r>
  <r>
    <n v="28072"/>
    <n v="42013"/>
    <n v="33"/>
    <s v="Left"/>
    <x v="0"/>
    <n v="1"/>
    <n v="390"/>
    <s v="q"/>
    <s v="q"/>
    <n v="390"/>
    <n v="390"/>
    <x v="1"/>
  </r>
  <r>
    <n v="28072"/>
    <n v="42013"/>
    <n v="34"/>
    <s v="Right"/>
    <x v="1"/>
    <n v="1"/>
    <n v="410"/>
    <s v="q"/>
    <s v="q"/>
    <n v="410"/>
    <n v="410"/>
    <x v="1"/>
  </r>
  <r>
    <n v="28072"/>
    <n v="42013"/>
    <n v="35"/>
    <s v="Right"/>
    <x v="0"/>
    <n v="0"/>
    <n v="397"/>
    <s v="q"/>
    <n v="7"/>
    <s v=""/>
    <s v=""/>
    <x v="2"/>
  </r>
  <r>
    <n v="28072"/>
    <n v="42013"/>
    <n v="36"/>
    <s v="Right"/>
    <x v="1"/>
    <n v="1"/>
    <n v="418"/>
    <s v="q"/>
    <s v="q"/>
    <n v="418"/>
    <n v="418"/>
    <x v="1"/>
  </r>
  <r>
    <n v="28072"/>
    <n v="42013"/>
    <n v="37"/>
    <s v="Right"/>
    <x v="0"/>
    <n v="1"/>
    <n v="389"/>
    <n v="7"/>
    <n v="7"/>
    <n v="389"/>
    <n v="389"/>
    <x v="1"/>
  </r>
  <r>
    <n v="28072"/>
    <n v="42013"/>
    <n v="38"/>
    <s v="Right"/>
    <x v="0"/>
    <n v="1"/>
    <n v="346"/>
    <n v="7"/>
    <n v="7"/>
    <n v="346"/>
    <n v="346"/>
    <x v="1"/>
  </r>
  <r>
    <n v="28072"/>
    <n v="42013"/>
    <n v="39"/>
    <s v="Right"/>
    <x v="0"/>
    <n v="1"/>
    <n v="512"/>
    <n v="7"/>
    <n v="7"/>
    <n v="512"/>
    <n v="512"/>
    <x v="1"/>
  </r>
  <r>
    <n v="28072"/>
    <n v="42013"/>
    <n v="40"/>
    <s v="Left"/>
    <x v="0"/>
    <n v="1"/>
    <n v="400"/>
    <s v="q"/>
    <s v="q"/>
    <n v="400"/>
    <n v="400"/>
    <x v="1"/>
  </r>
  <r>
    <n v="28072"/>
    <n v="42013"/>
    <n v="41"/>
    <s v="Left"/>
    <x v="0"/>
    <n v="1"/>
    <n v="644"/>
    <s v="q"/>
    <s v="q"/>
    <n v="644"/>
    <n v="644"/>
    <x v="1"/>
  </r>
  <r>
    <n v="28072"/>
    <n v="42013"/>
    <n v="42"/>
    <s v="Left"/>
    <x v="1"/>
    <n v="1"/>
    <n v="446"/>
    <n v="7"/>
    <n v="7"/>
    <n v="446"/>
    <n v="446"/>
    <x v="1"/>
  </r>
  <r>
    <n v="28072"/>
    <n v="42013"/>
    <n v="43"/>
    <s v="Right"/>
    <x v="0"/>
    <n v="1"/>
    <n v="416"/>
    <n v="7"/>
    <n v="7"/>
    <n v="416"/>
    <n v="416"/>
    <x v="1"/>
  </r>
  <r>
    <n v="28072"/>
    <n v="42013"/>
    <n v="44"/>
    <s v="Left"/>
    <x v="0"/>
    <n v="1"/>
    <n v="467"/>
    <s v="q"/>
    <s v="q"/>
    <n v="467"/>
    <n v="467"/>
    <x v="1"/>
  </r>
  <r>
    <n v="28072"/>
    <n v="42013"/>
    <n v="45"/>
    <s v="Left"/>
    <x v="0"/>
    <n v="1"/>
    <n v="405"/>
    <s v="q"/>
    <s v="q"/>
    <n v="405"/>
    <n v="405"/>
    <x v="1"/>
  </r>
  <r>
    <n v="28072"/>
    <n v="42013"/>
    <n v="46"/>
    <s v="Right"/>
    <x v="0"/>
    <n v="1"/>
    <n v="345"/>
    <n v="7"/>
    <n v="7"/>
    <n v="345"/>
    <n v="345"/>
    <x v="1"/>
  </r>
  <r>
    <n v="28072"/>
    <n v="42013"/>
    <n v="47"/>
    <s v="Right"/>
    <x v="0"/>
    <n v="1"/>
    <n v="335"/>
    <n v="7"/>
    <n v="7"/>
    <n v="335"/>
    <n v="335"/>
    <x v="1"/>
  </r>
  <r>
    <n v="28072"/>
    <n v="42013"/>
    <n v="48"/>
    <s v="Left"/>
    <x v="0"/>
    <n v="1"/>
    <n v="486"/>
    <s v="q"/>
    <s v="q"/>
    <n v="486"/>
    <n v="486"/>
    <x v="1"/>
  </r>
  <r>
    <n v="28072"/>
    <n v="42013"/>
    <n v="49"/>
    <s v="Right"/>
    <x v="0"/>
    <n v="1"/>
    <n v="295"/>
    <n v="7"/>
    <n v="7"/>
    <n v="295"/>
    <n v="295"/>
    <x v="1"/>
  </r>
  <r>
    <n v="28072"/>
    <n v="42013"/>
    <n v="50"/>
    <s v="Left"/>
    <x v="0"/>
    <n v="1"/>
    <n v="639"/>
    <s v="q"/>
    <s v="q"/>
    <n v="639"/>
    <n v="639"/>
    <x v="1"/>
  </r>
  <r>
    <n v="28072"/>
    <n v="42013"/>
    <n v="51"/>
    <s v="Left"/>
    <x v="0"/>
    <n v="1"/>
    <n v="506"/>
    <s v="q"/>
    <s v="q"/>
    <n v="506"/>
    <n v="506"/>
    <x v="1"/>
  </r>
  <r>
    <n v="28072"/>
    <n v="42013"/>
    <n v="52"/>
    <s v="Right"/>
    <x v="0"/>
    <n v="1"/>
    <n v="345"/>
    <n v="7"/>
    <n v="7"/>
    <n v="345"/>
    <n v="345"/>
    <x v="1"/>
  </r>
  <r>
    <n v="28072"/>
    <n v="42013"/>
    <n v="53"/>
    <s v="Left"/>
    <x v="0"/>
    <n v="1"/>
    <n v="480"/>
    <s v="q"/>
    <s v="q"/>
    <n v="480"/>
    <n v="480"/>
    <x v="1"/>
  </r>
  <r>
    <n v="28072"/>
    <n v="42013"/>
    <n v="54"/>
    <s v="Right"/>
    <x v="0"/>
    <n v="1"/>
    <n v="320"/>
    <n v="7"/>
    <n v="7"/>
    <n v="320"/>
    <n v="320"/>
    <x v="1"/>
  </r>
  <r>
    <n v="28072"/>
    <n v="42013"/>
    <n v="55"/>
    <s v="Right"/>
    <x v="1"/>
    <n v="1"/>
    <n v="520"/>
    <s v="q"/>
    <s v="q"/>
    <n v="520"/>
    <n v="520"/>
    <x v="1"/>
  </r>
  <r>
    <n v="28072"/>
    <n v="42013"/>
    <n v="56"/>
    <s v="Right"/>
    <x v="0"/>
    <n v="1"/>
    <n v="423"/>
    <n v="7"/>
    <n v="7"/>
    <n v="423"/>
    <n v="423"/>
    <x v="1"/>
  </r>
  <r>
    <n v="28072"/>
    <n v="42013"/>
    <n v="57"/>
    <s v="Right"/>
    <x v="0"/>
    <n v="1"/>
    <n v="618"/>
    <n v="7"/>
    <n v="7"/>
    <n v="618"/>
    <n v="618"/>
    <x v="1"/>
  </r>
  <r>
    <n v="28072"/>
    <n v="42013"/>
    <n v="58"/>
    <s v="Left"/>
    <x v="0"/>
    <n v="1"/>
    <n v="406"/>
    <s v="q"/>
    <s v="q"/>
    <n v="406"/>
    <n v="406"/>
    <x v="1"/>
  </r>
  <r>
    <n v="28072"/>
    <n v="42013"/>
    <n v="59"/>
    <s v="Left"/>
    <x v="1"/>
    <n v="1"/>
    <n v="410"/>
    <n v="7"/>
    <n v="7"/>
    <n v="410"/>
    <n v="410"/>
    <x v="1"/>
  </r>
  <r>
    <n v="28072"/>
    <n v="42013"/>
    <n v="60"/>
    <s v="Left"/>
    <x v="0"/>
    <n v="1"/>
    <n v="413"/>
    <s v="q"/>
    <s v="q"/>
    <n v="413"/>
    <n v="413"/>
    <x v="1"/>
  </r>
  <r>
    <n v="28072"/>
    <n v="42013"/>
    <n v="61"/>
    <s v="Left"/>
    <x v="0"/>
    <n v="1"/>
    <n v="385"/>
    <s v="q"/>
    <s v="q"/>
    <n v="385"/>
    <n v="385"/>
    <x v="1"/>
  </r>
  <r>
    <n v="28072"/>
    <n v="42013"/>
    <n v="62"/>
    <s v="Right"/>
    <x v="0"/>
    <n v="1"/>
    <n v="310"/>
    <n v="7"/>
    <n v="7"/>
    <n v="310"/>
    <n v="310"/>
    <x v="1"/>
  </r>
  <r>
    <n v="28072"/>
    <n v="42013"/>
    <n v="63"/>
    <s v="Right"/>
    <x v="0"/>
    <n v="1"/>
    <n v="365"/>
    <n v="7"/>
    <n v="7"/>
    <n v="365"/>
    <n v="365"/>
    <x v="1"/>
  </r>
  <r>
    <n v="28072"/>
    <n v="42013"/>
    <n v="64"/>
    <s v="Right"/>
    <x v="0"/>
    <n v="1"/>
    <n v="355"/>
    <n v="7"/>
    <n v="7"/>
    <n v="355"/>
    <n v="355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3"/>
  </r>
  <r>
    <s v="EXTRA"/>
    <s v="EXTRA"/>
    <s v="EXTRA"/>
    <s v="EXTRA"/>
    <x v="3"/>
    <s v="EXTRA"/>
    <s v="EXTRA"/>
    <s v="EXTRA"/>
    <s v="EXTRA"/>
    <s v="EXTRA"/>
    <s v="EXTRA"/>
    <x v="4"/>
  </r>
  <r>
    <m/>
    <m/>
    <m/>
    <m/>
    <x v="4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26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I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126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31</v>
      </c>
    </row>
    <row r="2" spans="1:1" ht="26.25" x14ac:dyDescent="0.4">
      <c r="A2" s="14" t="s">
        <v>22</v>
      </c>
    </row>
    <row r="3" spans="1:1" ht="26.25" x14ac:dyDescent="0.4">
      <c r="A3" s="14" t="s">
        <v>32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5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1</v>
      </c>
      <c r="O1" t="s">
        <v>58</v>
      </c>
      <c r="P1" t="s">
        <v>59</v>
      </c>
      <c r="Q1" t="s">
        <v>60</v>
      </c>
      <c r="R1" t="s">
        <v>2</v>
      </c>
      <c r="S1" t="s">
        <v>3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4</v>
      </c>
      <c r="AC1" t="s">
        <v>69</v>
      </c>
      <c r="AD1" t="s">
        <v>70</v>
      </c>
      <c r="AE1" t="s">
        <v>71</v>
      </c>
      <c r="AF1" t="s">
        <v>5</v>
      </c>
      <c r="AG1" t="s">
        <v>6</v>
      </c>
      <c r="AH1" t="s">
        <v>72</v>
      </c>
      <c r="AI1" t="s">
        <v>73</v>
      </c>
      <c r="AJ1" t="s">
        <v>74</v>
      </c>
      <c r="AK1" t="s">
        <v>75</v>
      </c>
      <c r="AL1" t="s">
        <v>7</v>
      </c>
      <c r="AM1" t="s">
        <v>8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>
        <v>28072</v>
      </c>
      <c r="C2">
        <v>1</v>
      </c>
      <c r="D2" t="s">
        <v>88</v>
      </c>
      <c r="E2" t="s">
        <v>89</v>
      </c>
      <c r="F2">
        <v>60.006</v>
      </c>
      <c r="G2" t="s">
        <v>90</v>
      </c>
      <c r="H2" s="1">
        <v>1</v>
      </c>
      <c r="I2" s="2">
        <v>100</v>
      </c>
      <c r="J2" s="3">
        <v>495323308</v>
      </c>
      <c r="K2" t="s">
        <v>91</v>
      </c>
      <c r="L2" t="s">
        <v>92</v>
      </c>
      <c r="M2" s="1" t="s">
        <v>92</v>
      </c>
      <c r="N2" s="16">
        <v>42013</v>
      </c>
      <c r="O2" s="16">
        <v>42013.759444444448</v>
      </c>
      <c r="P2" s="2">
        <v>0.42611111111111111</v>
      </c>
      <c r="Q2" t="s">
        <v>93</v>
      </c>
      <c r="R2">
        <v>1</v>
      </c>
      <c r="S2" t="s">
        <v>9</v>
      </c>
      <c r="T2">
        <v>7</v>
      </c>
      <c r="U2" t="s">
        <v>94</v>
      </c>
      <c r="V2">
        <v>1</v>
      </c>
      <c r="W2">
        <v>1</v>
      </c>
      <c r="X2">
        <v>1</v>
      </c>
      <c r="Y2" t="s">
        <v>95</v>
      </c>
      <c r="Z2" t="s">
        <v>96</v>
      </c>
      <c r="AA2" t="s">
        <v>63</v>
      </c>
      <c r="AB2" t="s">
        <v>67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>
        <v>1</v>
      </c>
      <c r="AP2">
        <v>7</v>
      </c>
      <c r="AQ2">
        <v>-999999</v>
      </c>
      <c r="AR2">
        <v>17</v>
      </c>
      <c r="AS2">
        <v>57989</v>
      </c>
      <c r="AT2">
        <v>0</v>
      </c>
      <c r="AU2">
        <v>7</v>
      </c>
      <c r="AV2">
        <v>707</v>
      </c>
      <c r="AW2">
        <v>58696</v>
      </c>
      <c r="AX2" t="s">
        <v>98</v>
      </c>
    </row>
    <row r="3" spans="1:50" x14ac:dyDescent="0.25">
      <c r="A3" t="s">
        <v>87</v>
      </c>
      <c r="B3">
        <v>28072</v>
      </c>
      <c r="C3">
        <v>1</v>
      </c>
      <c r="D3" t="s">
        <v>88</v>
      </c>
      <c r="E3" t="s">
        <v>89</v>
      </c>
      <c r="F3">
        <v>60.006</v>
      </c>
      <c r="G3" t="s">
        <v>90</v>
      </c>
      <c r="H3" s="1">
        <v>1</v>
      </c>
      <c r="I3" s="2">
        <v>100</v>
      </c>
      <c r="J3" s="3">
        <v>495323308</v>
      </c>
      <c r="K3" t="s">
        <v>91</v>
      </c>
      <c r="L3" t="s">
        <v>92</v>
      </c>
      <c r="M3" s="1" t="s">
        <v>92</v>
      </c>
      <c r="N3" s="16">
        <v>42013</v>
      </c>
      <c r="O3" s="16">
        <v>42013.759444444448</v>
      </c>
      <c r="P3" s="2">
        <v>0.42611111111111111</v>
      </c>
      <c r="Q3" t="s">
        <v>93</v>
      </c>
      <c r="R3">
        <v>2</v>
      </c>
      <c r="S3" t="s">
        <v>9</v>
      </c>
      <c r="T3" t="s">
        <v>99</v>
      </c>
      <c r="U3" t="s">
        <v>94</v>
      </c>
      <c r="V3">
        <v>2</v>
      </c>
      <c r="W3">
        <v>1</v>
      </c>
      <c r="X3">
        <v>2</v>
      </c>
      <c r="Y3" t="s">
        <v>95</v>
      </c>
      <c r="Z3" t="s">
        <v>100</v>
      </c>
      <c r="AA3" t="s">
        <v>63</v>
      </c>
      <c r="AB3" t="s">
        <v>67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1</v>
      </c>
      <c r="AP3" t="s">
        <v>99</v>
      </c>
      <c r="AQ3">
        <v>-999999</v>
      </c>
      <c r="AR3">
        <v>17</v>
      </c>
      <c r="AS3">
        <v>60322</v>
      </c>
      <c r="AT3">
        <v>0</v>
      </c>
      <c r="AU3" t="s">
        <v>99</v>
      </c>
      <c r="AV3">
        <v>646</v>
      </c>
      <c r="AW3">
        <v>60968</v>
      </c>
      <c r="AX3" t="s">
        <v>101</v>
      </c>
    </row>
    <row r="4" spans="1:50" x14ac:dyDescent="0.25">
      <c r="A4" t="s">
        <v>87</v>
      </c>
      <c r="B4">
        <v>28072</v>
      </c>
      <c r="C4">
        <v>1</v>
      </c>
      <c r="D4" t="s">
        <v>88</v>
      </c>
      <c r="E4" t="s">
        <v>89</v>
      </c>
      <c r="F4">
        <v>60.006</v>
      </c>
      <c r="G4" t="s">
        <v>90</v>
      </c>
      <c r="H4" s="1">
        <v>1</v>
      </c>
      <c r="I4" s="2">
        <v>100</v>
      </c>
      <c r="J4" s="3">
        <v>495323308</v>
      </c>
      <c r="K4" t="s">
        <v>91</v>
      </c>
      <c r="L4" t="s">
        <v>92</v>
      </c>
      <c r="M4" s="1" t="s">
        <v>92</v>
      </c>
      <c r="N4" s="16">
        <v>42013</v>
      </c>
      <c r="O4" s="16">
        <v>42013.759444444448</v>
      </c>
      <c r="P4" s="2">
        <v>0.42611111111111111</v>
      </c>
      <c r="Q4" t="s">
        <v>93</v>
      </c>
      <c r="R4">
        <v>3</v>
      </c>
      <c r="S4" t="s">
        <v>9</v>
      </c>
      <c r="T4" t="s">
        <v>99</v>
      </c>
      <c r="U4" t="s">
        <v>100</v>
      </c>
      <c r="V4">
        <v>3</v>
      </c>
      <c r="W4">
        <v>1</v>
      </c>
      <c r="X4">
        <v>3</v>
      </c>
      <c r="Y4" t="s">
        <v>95</v>
      </c>
      <c r="Z4" t="s">
        <v>94</v>
      </c>
      <c r="AA4" t="s">
        <v>63</v>
      </c>
      <c r="AB4" t="s">
        <v>62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1</v>
      </c>
      <c r="AP4" t="s">
        <v>99</v>
      </c>
      <c r="AQ4">
        <v>-999999</v>
      </c>
      <c r="AR4">
        <v>17</v>
      </c>
      <c r="AS4">
        <v>62589</v>
      </c>
      <c r="AT4">
        <v>0</v>
      </c>
      <c r="AU4" t="s">
        <v>99</v>
      </c>
      <c r="AV4">
        <v>427</v>
      </c>
      <c r="AW4">
        <v>63016</v>
      </c>
      <c r="AX4" t="s">
        <v>101</v>
      </c>
    </row>
    <row r="5" spans="1:50" x14ac:dyDescent="0.25">
      <c r="A5" t="s">
        <v>87</v>
      </c>
      <c r="B5">
        <v>28072</v>
      </c>
      <c r="C5">
        <v>1</v>
      </c>
      <c r="D5" t="s">
        <v>88</v>
      </c>
      <c r="E5" t="s">
        <v>89</v>
      </c>
      <c r="F5">
        <v>60.006</v>
      </c>
      <c r="G5" t="s">
        <v>90</v>
      </c>
      <c r="H5" s="1">
        <v>1</v>
      </c>
      <c r="I5" s="2">
        <v>100</v>
      </c>
      <c r="J5" s="3">
        <v>495323308</v>
      </c>
      <c r="K5" t="s">
        <v>91</v>
      </c>
      <c r="L5" t="s">
        <v>92</v>
      </c>
      <c r="M5" s="1" t="s">
        <v>92</v>
      </c>
      <c r="N5" s="16">
        <v>42013</v>
      </c>
      <c r="O5" s="16">
        <v>42013.759444444448</v>
      </c>
      <c r="P5" s="2">
        <v>0.42611111111111111</v>
      </c>
      <c r="Q5" t="s">
        <v>93</v>
      </c>
      <c r="R5">
        <v>4</v>
      </c>
      <c r="S5" t="s">
        <v>9</v>
      </c>
      <c r="T5">
        <v>7</v>
      </c>
      <c r="U5" t="s">
        <v>96</v>
      </c>
      <c r="V5">
        <v>4</v>
      </c>
      <c r="W5">
        <v>1</v>
      </c>
      <c r="X5">
        <v>4</v>
      </c>
      <c r="Y5" t="s">
        <v>95</v>
      </c>
      <c r="Z5" t="s">
        <v>94</v>
      </c>
      <c r="AA5" t="s">
        <v>63</v>
      </c>
      <c r="AB5" t="s">
        <v>62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>
        <v>1</v>
      </c>
      <c r="AP5">
        <v>7</v>
      </c>
      <c r="AQ5">
        <v>-999999</v>
      </c>
      <c r="AR5">
        <v>16</v>
      </c>
      <c r="AS5">
        <v>64638</v>
      </c>
      <c r="AT5">
        <v>0</v>
      </c>
      <c r="AU5">
        <v>7</v>
      </c>
      <c r="AV5">
        <v>666</v>
      </c>
      <c r="AW5">
        <v>65304</v>
      </c>
      <c r="AX5" t="s">
        <v>98</v>
      </c>
    </row>
    <row r="6" spans="1:50" x14ac:dyDescent="0.25">
      <c r="A6" t="s">
        <v>87</v>
      </c>
      <c r="B6">
        <v>28072</v>
      </c>
      <c r="C6">
        <v>1</v>
      </c>
      <c r="D6" t="s">
        <v>88</v>
      </c>
      <c r="E6" t="s">
        <v>89</v>
      </c>
      <c r="F6">
        <v>60.006</v>
      </c>
      <c r="G6" t="s">
        <v>90</v>
      </c>
      <c r="H6" s="1">
        <v>1</v>
      </c>
      <c r="I6" s="2">
        <v>100</v>
      </c>
      <c r="J6" s="3">
        <v>495323308</v>
      </c>
      <c r="K6" t="s">
        <v>91</v>
      </c>
      <c r="L6" t="s">
        <v>92</v>
      </c>
      <c r="M6" s="1" t="s">
        <v>92</v>
      </c>
      <c r="N6" s="16">
        <v>42013</v>
      </c>
      <c r="O6" s="16">
        <v>42013.759444444448</v>
      </c>
      <c r="P6" s="2">
        <v>0.42611111111111111</v>
      </c>
      <c r="Q6" t="s">
        <v>93</v>
      </c>
      <c r="R6">
        <v>5</v>
      </c>
      <c r="S6" t="s">
        <v>9</v>
      </c>
      <c r="T6" t="s">
        <v>99</v>
      </c>
      <c r="U6" t="s">
        <v>100</v>
      </c>
      <c r="V6" t="s">
        <v>97</v>
      </c>
      <c r="W6" t="s">
        <v>97</v>
      </c>
      <c r="X6" t="s">
        <v>97</v>
      </c>
      <c r="Y6" t="s">
        <v>102</v>
      </c>
      <c r="Z6" t="s">
        <v>94</v>
      </c>
      <c r="AA6" t="s">
        <v>69</v>
      </c>
      <c r="AB6" t="s">
        <v>62</v>
      </c>
      <c r="AC6">
        <v>1</v>
      </c>
      <c r="AD6">
        <v>1</v>
      </c>
      <c r="AE6">
        <v>1</v>
      </c>
      <c r="AF6">
        <v>1</v>
      </c>
      <c r="AG6" t="s">
        <v>99</v>
      </c>
      <c r="AH6">
        <v>-999999</v>
      </c>
      <c r="AI6">
        <v>16</v>
      </c>
      <c r="AJ6">
        <v>72854</v>
      </c>
      <c r="AK6">
        <v>0</v>
      </c>
      <c r="AL6" t="s">
        <v>99</v>
      </c>
      <c r="AM6">
        <v>642</v>
      </c>
      <c r="AN6">
        <v>73496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101</v>
      </c>
    </row>
    <row r="7" spans="1:50" x14ac:dyDescent="0.25">
      <c r="A7" t="s">
        <v>87</v>
      </c>
      <c r="B7">
        <v>28072</v>
      </c>
      <c r="C7">
        <v>1</v>
      </c>
      <c r="D7" t="s">
        <v>88</v>
      </c>
      <c r="E7" t="s">
        <v>89</v>
      </c>
      <c r="F7">
        <v>60.006</v>
      </c>
      <c r="G7" t="s">
        <v>90</v>
      </c>
      <c r="H7" s="1">
        <v>1</v>
      </c>
      <c r="I7" s="2">
        <v>100</v>
      </c>
      <c r="J7" s="3">
        <v>495323308</v>
      </c>
      <c r="K7" t="s">
        <v>91</v>
      </c>
      <c r="L7" t="s">
        <v>92</v>
      </c>
      <c r="M7" s="1" t="s">
        <v>92</v>
      </c>
      <c r="N7" s="16">
        <v>42013</v>
      </c>
      <c r="O7" s="16">
        <v>42013.759444444448</v>
      </c>
      <c r="P7" s="2">
        <v>0.42611111111111111</v>
      </c>
      <c r="Q7" t="s">
        <v>93</v>
      </c>
      <c r="R7">
        <v>6</v>
      </c>
      <c r="S7" t="s">
        <v>10</v>
      </c>
      <c r="T7" t="s">
        <v>99</v>
      </c>
      <c r="U7" t="s">
        <v>94</v>
      </c>
      <c r="V7" t="s">
        <v>97</v>
      </c>
      <c r="W7" t="s">
        <v>97</v>
      </c>
      <c r="X7" t="s">
        <v>97</v>
      </c>
      <c r="Y7" t="s">
        <v>102</v>
      </c>
      <c r="Z7" t="s">
        <v>100</v>
      </c>
      <c r="AA7" t="s">
        <v>69</v>
      </c>
      <c r="AB7" t="s">
        <v>67</v>
      </c>
      <c r="AC7">
        <v>2</v>
      </c>
      <c r="AD7">
        <v>1</v>
      </c>
      <c r="AE7">
        <v>2</v>
      </c>
      <c r="AF7">
        <v>1</v>
      </c>
      <c r="AG7" t="s">
        <v>99</v>
      </c>
      <c r="AH7">
        <v>-999999</v>
      </c>
      <c r="AI7">
        <v>16</v>
      </c>
      <c r="AJ7">
        <v>74587</v>
      </c>
      <c r="AK7">
        <v>0</v>
      </c>
      <c r="AL7" t="s">
        <v>99</v>
      </c>
      <c r="AM7">
        <v>509</v>
      </c>
      <c r="AN7">
        <v>75096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101</v>
      </c>
    </row>
    <row r="8" spans="1:50" x14ac:dyDescent="0.25">
      <c r="A8" t="s">
        <v>87</v>
      </c>
      <c r="B8">
        <v>28072</v>
      </c>
      <c r="C8">
        <v>1</v>
      </c>
      <c r="D8" t="s">
        <v>88</v>
      </c>
      <c r="E8" t="s">
        <v>89</v>
      </c>
      <c r="F8">
        <v>60.006</v>
      </c>
      <c r="G8" t="s">
        <v>90</v>
      </c>
      <c r="H8" s="1">
        <v>1</v>
      </c>
      <c r="I8" s="2">
        <v>100</v>
      </c>
      <c r="J8" s="3">
        <v>495323308</v>
      </c>
      <c r="K8" t="s">
        <v>91</v>
      </c>
      <c r="L8" t="s">
        <v>92</v>
      </c>
      <c r="M8" s="1" t="s">
        <v>92</v>
      </c>
      <c r="N8" s="16">
        <v>42013</v>
      </c>
      <c r="O8" s="16">
        <v>42013.759444444448</v>
      </c>
      <c r="P8" s="2">
        <v>0.42611111111111111</v>
      </c>
      <c r="Q8" t="s">
        <v>93</v>
      </c>
      <c r="R8">
        <v>7</v>
      </c>
      <c r="S8" t="s">
        <v>9</v>
      </c>
      <c r="T8" t="s">
        <v>99</v>
      </c>
      <c r="U8" t="s">
        <v>100</v>
      </c>
      <c r="V8" t="s">
        <v>97</v>
      </c>
      <c r="W8" t="s">
        <v>97</v>
      </c>
      <c r="X8" t="s">
        <v>97</v>
      </c>
      <c r="Y8" t="s">
        <v>102</v>
      </c>
      <c r="Z8" t="s">
        <v>94</v>
      </c>
      <c r="AA8" t="s">
        <v>69</v>
      </c>
      <c r="AB8" t="s">
        <v>62</v>
      </c>
      <c r="AC8">
        <v>3</v>
      </c>
      <c r="AD8">
        <v>1</v>
      </c>
      <c r="AE8">
        <v>3</v>
      </c>
      <c r="AF8">
        <v>1</v>
      </c>
      <c r="AG8" t="s">
        <v>99</v>
      </c>
      <c r="AH8">
        <v>-999999</v>
      </c>
      <c r="AI8">
        <v>17</v>
      </c>
      <c r="AJ8">
        <v>76204</v>
      </c>
      <c r="AK8">
        <v>0</v>
      </c>
      <c r="AL8" t="s">
        <v>99</v>
      </c>
      <c r="AM8">
        <v>428</v>
      </c>
      <c r="AN8">
        <v>76632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101</v>
      </c>
    </row>
    <row r="9" spans="1:50" x14ac:dyDescent="0.25">
      <c r="A9" t="s">
        <v>87</v>
      </c>
      <c r="B9">
        <v>28072</v>
      </c>
      <c r="C9">
        <v>1</v>
      </c>
      <c r="D9" t="s">
        <v>88</v>
      </c>
      <c r="E9" t="s">
        <v>89</v>
      </c>
      <c r="F9">
        <v>60.006</v>
      </c>
      <c r="G9" t="s">
        <v>90</v>
      </c>
      <c r="H9" s="1">
        <v>1</v>
      </c>
      <c r="I9" s="2">
        <v>100</v>
      </c>
      <c r="J9" s="3">
        <v>495323308</v>
      </c>
      <c r="K9" t="s">
        <v>91</v>
      </c>
      <c r="L9" t="s">
        <v>92</v>
      </c>
      <c r="M9" s="1" t="s">
        <v>92</v>
      </c>
      <c r="N9" s="16">
        <v>42013</v>
      </c>
      <c r="O9" s="16">
        <v>42013.759444444448</v>
      </c>
      <c r="P9" s="2">
        <v>0.42611111111111111</v>
      </c>
      <c r="Q9" t="s">
        <v>93</v>
      </c>
      <c r="R9">
        <v>8</v>
      </c>
      <c r="S9" t="s">
        <v>9</v>
      </c>
      <c r="T9" t="s">
        <v>99</v>
      </c>
      <c r="U9" t="s">
        <v>100</v>
      </c>
      <c r="V9" t="s">
        <v>97</v>
      </c>
      <c r="W9" t="s">
        <v>97</v>
      </c>
      <c r="X9" t="s">
        <v>97</v>
      </c>
      <c r="Y9" t="s">
        <v>102</v>
      </c>
      <c r="Z9" t="s">
        <v>94</v>
      </c>
      <c r="AA9" t="s">
        <v>69</v>
      </c>
      <c r="AB9" t="s">
        <v>62</v>
      </c>
      <c r="AC9">
        <v>4</v>
      </c>
      <c r="AD9">
        <v>1</v>
      </c>
      <c r="AE9">
        <v>4</v>
      </c>
      <c r="AF9">
        <v>1</v>
      </c>
      <c r="AG9" t="s">
        <v>99</v>
      </c>
      <c r="AH9">
        <v>-999999</v>
      </c>
      <c r="AI9">
        <v>17</v>
      </c>
      <c r="AJ9">
        <v>77737</v>
      </c>
      <c r="AK9">
        <v>0</v>
      </c>
      <c r="AL9" t="s">
        <v>99</v>
      </c>
      <c r="AM9">
        <v>383</v>
      </c>
      <c r="AN9">
        <v>78120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101</v>
      </c>
    </row>
    <row r="10" spans="1:50" x14ac:dyDescent="0.25">
      <c r="A10" t="s">
        <v>87</v>
      </c>
      <c r="B10">
        <v>28072</v>
      </c>
      <c r="C10">
        <v>1</v>
      </c>
      <c r="D10" t="s">
        <v>88</v>
      </c>
      <c r="E10" t="s">
        <v>89</v>
      </c>
      <c r="F10">
        <v>60.006</v>
      </c>
      <c r="G10" t="s">
        <v>90</v>
      </c>
      <c r="H10" s="1">
        <v>1</v>
      </c>
      <c r="I10" s="2">
        <v>100</v>
      </c>
      <c r="J10" s="3">
        <v>495323308</v>
      </c>
      <c r="K10" t="s">
        <v>91</v>
      </c>
      <c r="L10" t="s">
        <v>92</v>
      </c>
      <c r="M10" s="1" t="s">
        <v>92</v>
      </c>
      <c r="N10" s="16">
        <v>42013</v>
      </c>
      <c r="O10" s="16">
        <v>42013.759444444448</v>
      </c>
      <c r="P10" s="2">
        <v>0.42611111111111111</v>
      </c>
      <c r="Q10" t="s">
        <v>93</v>
      </c>
      <c r="R10">
        <v>9</v>
      </c>
      <c r="S10" t="s">
        <v>9</v>
      </c>
      <c r="T10">
        <v>7</v>
      </c>
      <c r="U10" t="s">
        <v>94</v>
      </c>
      <c r="V10" t="s">
        <v>97</v>
      </c>
      <c r="W10" t="s">
        <v>97</v>
      </c>
      <c r="X10" t="s">
        <v>97</v>
      </c>
      <c r="Y10" t="s">
        <v>102</v>
      </c>
      <c r="Z10" t="s">
        <v>96</v>
      </c>
      <c r="AA10" t="s">
        <v>69</v>
      </c>
      <c r="AB10" t="s">
        <v>67</v>
      </c>
      <c r="AC10">
        <v>5</v>
      </c>
      <c r="AD10">
        <v>1</v>
      </c>
      <c r="AE10">
        <v>5</v>
      </c>
      <c r="AF10">
        <v>1</v>
      </c>
      <c r="AG10">
        <v>7</v>
      </c>
      <c r="AH10">
        <v>-999999</v>
      </c>
      <c r="AI10">
        <v>16</v>
      </c>
      <c r="AJ10">
        <v>79220</v>
      </c>
      <c r="AK10">
        <v>0</v>
      </c>
      <c r="AL10">
        <v>7</v>
      </c>
      <c r="AM10">
        <v>468</v>
      </c>
      <c r="AN10">
        <v>79688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98</v>
      </c>
    </row>
    <row r="11" spans="1:50" x14ac:dyDescent="0.25">
      <c r="A11" t="s">
        <v>87</v>
      </c>
      <c r="B11">
        <v>28072</v>
      </c>
      <c r="C11">
        <v>1</v>
      </c>
      <c r="D11" t="s">
        <v>88</v>
      </c>
      <c r="E11" t="s">
        <v>89</v>
      </c>
      <c r="F11">
        <v>60.006</v>
      </c>
      <c r="G11" t="s">
        <v>90</v>
      </c>
      <c r="H11" s="1">
        <v>1</v>
      </c>
      <c r="I11" s="2">
        <v>100</v>
      </c>
      <c r="J11" s="3">
        <v>495323308</v>
      </c>
      <c r="K11" t="s">
        <v>91</v>
      </c>
      <c r="L11" t="s">
        <v>92</v>
      </c>
      <c r="M11" s="1" t="s">
        <v>92</v>
      </c>
      <c r="N11" s="16">
        <v>42013</v>
      </c>
      <c r="O11" s="16">
        <v>42013.759444444448</v>
      </c>
      <c r="P11" s="2">
        <v>0.42611111111111111</v>
      </c>
      <c r="Q11" t="s">
        <v>93</v>
      </c>
      <c r="R11">
        <v>10</v>
      </c>
      <c r="S11" t="s">
        <v>9</v>
      </c>
      <c r="T11">
        <v>7</v>
      </c>
      <c r="U11" t="s">
        <v>94</v>
      </c>
      <c r="V11" t="s">
        <v>97</v>
      </c>
      <c r="W11" t="s">
        <v>97</v>
      </c>
      <c r="X11" t="s">
        <v>97</v>
      </c>
      <c r="Y11" t="s">
        <v>102</v>
      </c>
      <c r="Z11" t="s">
        <v>96</v>
      </c>
      <c r="AA11" t="s">
        <v>69</v>
      </c>
      <c r="AB11" t="s">
        <v>67</v>
      </c>
      <c r="AC11">
        <v>6</v>
      </c>
      <c r="AD11">
        <v>1</v>
      </c>
      <c r="AE11">
        <v>6</v>
      </c>
      <c r="AF11">
        <v>1</v>
      </c>
      <c r="AG11">
        <v>7</v>
      </c>
      <c r="AH11">
        <v>-999999</v>
      </c>
      <c r="AI11">
        <v>17</v>
      </c>
      <c r="AJ11">
        <v>80787</v>
      </c>
      <c r="AK11">
        <v>0</v>
      </c>
      <c r="AL11">
        <v>7</v>
      </c>
      <c r="AM11">
        <v>437</v>
      </c>
      <c r="AN11">
        <v>81224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98</v>
      </c>
    </row>
    <row r="12" spans="1:50" x14ac:dyDescent="0.25">
      <c r="A12" t="s">
        <v>87</v>
      </c>
      <c r="B12">
        <v>28072</v>
      </c>
      <c r="C12">
        <v>1</v>
      </c>
      <c r="D12" t="s">
        <v>88</v>
      </c>
      <c r="E12" t="s">
        <v>89</v>
      </c>
      <c r="F12">
        <v>60.006</v>
      </c>
      <c r="G12" t="s">
        <v>90</v>
      </c>
      <c r="H12" s="1">
        <v>1</v>
      </c>
      <c r="I12" s="2">
        <v>100</v>
      </c>
      <c r="J12" s="3">
        <v>495323308</v>
      </c>
      <c r="K12" t="s">
        <v>91</v>
      </c>
      <c r="L12" t="s">
        <v>92</v>
      </c>
      <c r="M12" s="1" t="s">
        <v>92</v>
      </c>
      <c r="N12" s="16">
        <v>42013</v>
      </c>
      <c r="O12" s="16">
        <v>42013.759444444448</v>
      </c>
      <c r="P12" s="2">
        <v>0.42611111111111111</v>
      </c>
      <c r="Q12" t="s">
        <v>93</v>
      </c>
      <c r="R12">
        <v>11</v>
      </c>
      <c r="S12" t="s">
        <v>9</v>
      </c>
      <c r="T12">
        <v>7</v>
      </c>
      <c r="U12" t="s">
        <v>94</v>
      </c>
      <c r="V12" t="s">
        <v>97</v>
      </c>
      <c r="W12" t="s">
        <v>97</v>
      </c>
      <c r="X12" t="s">
        <v>97</v>
      </c>
      <c r="Y12" t="s">
        <v>102</v>
      </c>
      <c r="Z12" t="s">
        <v>96</v>
      </c>
      <c r="AA12" t="s">
        <v>69</v>
      </c>
      <c r="AB12" t="s">
        <v>67</v>
      </c>
      <c r="AC12">
        <v>7</v>
      </c>
      <c r="AD12">
        <v>1</v>
      </c>
      <c r="AE12">
        <v>7</v>
      </c>
      <c r="AF12">
        <v>1</v>
      </c>
      <c r="AG12">
        <v>7</v>
      </c>
      <c r="AH12">
        <v>-999999</v>
      </c>
      <c r="AI12">
        <v>17</v>
      </c>
      <c r="AJ12">
        <v>82320</v>
      </c>
      <c r="AK12">
        <v>0</v>
      </c>
      <c r="AL12">
        <v>7</v>
      </c>
      <c r="AM12">
        <v>408</v>
      </c>
      <c r="AN12">
        <v>82728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98</v>
      </c>
    </row>
    <row r="13" spans="1:50" x14ac:dyDescent="0.25">
      <c r="A13" t="s">
        <v>87</v>
      </c>
      <c r="B13">
        <v>28072</v>
      </c>
      <c r="C13">
        <v>1</v>
      </c>
      <c r="D13" t="s">
        <v>88</v>
      </c>
      <c r="E13" t="s">
        <v>89</v>
      </c>
      <c r="F13">
        <v>60.006</v>
      </c>
      <c r="G13" t="s">
        <v>90</v>
      </c>
      <c r="H13" s="1">
        <v>1</v>
      </c>
      <c r="I13" s="2">
        <v>100</v>
      </c>
      <c r="J13" s="3">
        <v>495323308</v>
      </c>
      <c r="K13" t="s">
        <v>91</v>
      </c>
      <c r="L13" t="s">
        <v>92</v>
      </c>
      <c r="M13" s="1" t="s">
        <v>92</v>
      </c>
      <c r="N13" s="16">
        <v>42013</v>
      </c>
      <c r="O13" s="16">
        <v>42013.759444444448</v>
      </c>
      <c r="P13" s="2">
        <v>0.42611111111111111</v>
      </c>
      <c r="Q13" t="s">
        <v>93</v>
      </c>
      <c r="R13">
        <v>12</v>
      </c>
      <c r="S13" t="s">
        <v>9</v>
      </c>
      <c r="T13">
        <v>7</v>
      </c>
      <c r="U13" t="s">
        <v>94</v>
      </c>
      <c r="V13" t="s">
        <v>97</v>
      </c>
      <c r="W13" t="s">
        <v>97</v>
      </c>
      <c r="X13" t="s">
        <v>97</v>
      </c>
      <c r="Y13" t="s">
        <v>102</v>
      </c>
      <c r="Z13" t="s">
        <v>96</v>
      </c>
      <c r="AA13" t="s">
        <v>69</v>
      </c>
      <c r="AB13" t="s">
        <v>67</v>
      </c>
      <c r="AC13">
        <v>8</v>
      </c>
      <c r="AD13">
        <v>1</v>
      </c>
      <c r="AE13">
        <v>8</v>
      </c>
      <c r="AF13">
        <v>1</v>
      </c>
      <c r="AG13">
        <v>7</v>
      </c>
      <c r="AH13">
        <v>-999999</v>
      </c>
      <c r="AI13">
        <v>16</v>
      </c>
      <c r="AJ13">
        <v>83836</v>
      </c>
      <c r="AK13">
        <v>0</v>
      </c>
      <c r="AL13">
        <v>7</v>
      </c>
      <c r="AM13">
        <v>364</v>
      </c>
      <c r="AN13">
        <v>84200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98</v>
      </c>
    </row>
    <row r="14" spans="1:50" x14ac:dyDescent="0.25">
      <c r="A14" t="s">
        <v>87</v>
      </c>
      <c r="B14">
        <v>28072</v>
      </c>
      <c r="C14">
        <v>1</v>
      </c>
      <c r="D14" t="s">
        <v>88</v>
      </c>
      <c r="E14" t="s">
        <v>89</v>
      </c>
      <c r="F14">
        <v>60.006</v>
      </c>
      <c r="G14" t="s">
        <v>90</v>
      </c>
      <c r="H14" s="1">
        <v>1</v>
      </c>
      <c r="I14" s="2">
        <v>100</v>
      </c>
      <c r="J14" s="3">
        <v>495323308</v>
      </c>
      <c r="K14" t="s">
        <v>91</v>
      </c>
      <c r="L14" t="s">
        <v>92</v>
      </c>
      <c r="M14" s="1" t="s">
        <v>92</v>
      </c>
      <c r="N14" s="16">
        <v>42013</v>
      </c>
      <c r="O14" s="16">
        <v>42013.759444444448</v>
      </c>
      <c r="P14" s="2">
        <v>0.42611111111111111</v>
      </c>
      <c r="Q14" t="s">
        <v>93</v>
      </c>
      <c r="R14">
        <v>13</v>
      </c>
      <c r="S14" t="s">
        <v>9</v>
      </c>
      <c r="T14" t="s">
        <v>99</v>
      </c>
      <c r="U14" t="s">
        <v>100</v>
      </c>
      <c r="V14" t="s">
        <v>97</v>
      </c>
      <c r="W14" t="s">
        <v>97</v>
      </c>
      <c r="X14" t="s">
        <v>97</v>
      </c>
      <c r="Y14" t="s">
        <v>102</v>
      </c>
      <c r="Z14" t="s">
        <v>94</v>
      </c>
      <c r="AA14" t="s">
        <v>69</v>
      </c>
      <c r="AB14" t="s">
        <v>62</v>
      </c>
      <c r="AC14">
        <v>9</v>
      </c>
      <c r="AD14">
        <v>1</v>
      </c>
      <c r="AE14">
        <v>9</v>
      </c>
      <c r="AF14">
        <v>1</v>
      </c>
      <c r="AG14" t="s">
        <v>99</v>
      </c>
      <c r="AH14">
        <v>-999999</v>
      </c>
      <c r="AI14">
        <v>17</v>
      </c>
      <c r="AJ14">
        <v>85303</v>
      </c>
      <c r="AK14">
        <v>0</v>
      </c>
      <c r="AL14" t="s">
        <v>99</v>
      </c>
      <c r="AM14">
        <v>385</v>
      </c>
      <c r="AN14">
        <v>85688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101</v>
      </c>
    </row>
    <row r="15" spans="1:50" x14ac:dyDescent="0.25">
      <c r="A15" t="s">
        <v>87</v>
      </c>
      <c r="B15">
        <v>28072</v>
      </c>
      <c r="C15">
        <v>1</v>
      </c>
      <c r="D15" t="s">
        <v>88</v>
      </c>
      <c r="E15" t="s">
        <v>89</v>
      </c>
      <c r="F15">
        <v>60.006</v>
      </c>
      <c r="G15" t="s">
        <v>90</v>
      </c>
      <c r="H15" s="1">
        <v>1</v>
      </c>
      <c r="I15" s="2">
        <v>100</v>
      </c>
      <c r="J15" s="3">
        <v>495323308</v>
      </c>
      <c r="K15" t="s">
        <v>91</v>
      </c>
      <c r="L15" t="s">
        <v>92</v>
      </c>
      <c r="M15" s="1" t="s">
        <v>92</v>
      </c>
      <c r="N15" s="16">
        <v>42013</v>
      </c>
      <c r="O15" s="16">
        <v>42013.759444444448</v>
      </c>
      <c r="P15" s="2">
        <v>0.42611111111111111</v>
      </c>
      <c r="Q15" t="s">
        <v>93</v>
      </c>
      <c r="R15">
        <v>14</v>
      </c>
      <c r="S15" t="s">
        <v>10</v>
      </c>
      <c r="T15" t="s">
        <v>99</v>
      </c>
      <c r="U15" t="s">
        <v>94</v>
      </c>
      <c r="V15" t="s">
        <v>97</v>
      </c>
      <c r="W15" t="s">
        <v>97</v>
      </c>
      <c r="X15" t="s">
        <v>97</v>
      </c>
      <c r="Y15" t="s">
        <v>102</v>
      </c>
      <c r="Z15" t="s">
        <v>100</v>
      </c>
      <c r="AA15" t="s">
        <v>69</v>
      </c>
      <c r="AB15" t="s">
        <v>67</v>
      </c>
      <c r="AC15">
        <v>10</v>
      </c>
      <c r="AD15">
        <v>1</v>
      </c>
      <c r="AE15">
        <v>10</v>
      </c>
      <c r="AF15">
        <v>1</v>
      </c>
      <c r="AG15" t="s">
        <v>99</v>
      </c>
      <c r="AH15">
        <v>-999999</v>
      </c>
      <c r="AI15">
        <v>17</v>
      </c>
      <c r="AJ15">
        <v>86786</v>
      </c>
      <c r="AK15">
        <v>0</v>
      </c>
      <c r="AL15" t="s">
        <v>99</v>
      </c>
      <c r="AM15">
        <v>454</v>
      </c>
      <c r="AN15">
        <v>87240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101</v>
      </c>
    </row>
    <row r="16" spans="1:50" x14ac:dyDescent="0.25">
      <c r="A16" t="s">
        <v>87</v>
      </c>
      <c r="B16">
        <v>28072</v>
      </c>
      <c r="C16">
        <v>1</v>
      </c>
      <c r="D16" t="s">
        <v>88</v>
      </c>
      <c r="E16" t="s">
        <v>89</v>
      </c>
      <c r="F16">
        <v>60.006</v>
      </c>
      <c r="G16" t="s">
        <v>90</v>
      </c>
      <c r="H16" s="1">
        <v>1</v>
      </c>
      <c r="I16" s="2">
        <v>100</v>
      </c>
      <c r="J16" s="3">
        <v>495323308</v>
      </c>
      <c r="K16" t="s">
        <v>91</v>
      </c>
      <c r="L16" t="s">
        <v>92</v>
      </c>
      <c r="M16" s="1" t="s">
        <v>92</v>
      </c>
      <c r="N16" s="16">
        <v>42013</v>
      </c>
      <c r="O16" s="16">
        <v>42013.759444444448</v>
      </c>
      <c r="P16" s="2">
        <v>0.42611111111111111</v>
      </c>
      <c r="Q16" t="s">
        <v>93</v>
      </c>
      <c r="R16">
        <v>15</v>
      </c>
      <c r="S16" t="s">
        <v>10</v>
      </c>
      <c r="T16">
        <v>7</v>
      </c>
      <c r="U16" t="s">
        <v>96</v>
      </c>
      <c r="V16" t="s">
        <v>97</v>
      </c>
      <c r="W16" t="s">
        <v>97</v>
      </c>
      <c r="X16" t="s">
        <v>97</v>
      </c>
      <c r="Y16" t="s">
        <v>102</v>
      </c>
      <c r="Z16" t="s">
        <v>94</v>
      </c>
      <c r="AA16" t="s">
        <v>69</v>
      </c>
      <c r="AB16" t="s">
        <v>62</v>
      </c>
      <c r="AC16">
        <v>11</v>
      </c>
      <c r="AD16">
        <v>1</v>
      </c>
      <c r="AE16">
        <v>11</v>
      </c>
      <c r="AF16">
        <v>1</v>
      </c>
      <c r="AG16">
        <v>7</v>
      </c>
      <c r="AH16">
        <v>-999999</v>
      </c>
      <c r="AI16">
        <v>17</v>
      </c>
      <c r="AJ16">
        <v>88336</v>
      </c>
      <c r="AK16">
        <v>0</v>
      </c>
      <c r="AL16">
        <v>7</v>
      </c>
      <c r="AM16">
        <v>392</v>
      </c>
      <c r="AN16">
        <v>88728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98</v>
      </c>
    </row>
    <row r="17" spans="1:50" x14ac:dyDescent="0.25">
      <c r="A17" t="s">
        <v>87</v>
      </c>
      <c r="B17">
        <v>28072</v>
      </c>
      <c r="C17">
        <v>1</v>
      </c>
      <c r="D17" t="s">
        <v>88</v>
      </c>
      <c r="E17" t="s">
        <v>89</v>
      </c>
      <c r="F17">
        <v>60.006</v>
      </c>
      <c r="G17" t="s">
        <v>90</v>
      </c>
      <c r="H17" s="1">
        <v>1</v>
      </c>
      <c r="I17" s="2">
        <v>100</v>
      </c>
      <c r="J17" s="3">
        <v>495323308</v>
      </c>
      <c r="K17" t="s">
        <v>91</v>
      </c>
      <c r="L17" t="s">
        <v>92</v>
      </c>
      <c r="M17" s="1" t="s">
        <v>92</v>
      </c>
      <c r="N17" s="16">
        <v>42013</v>
      </c>
      <c r="O17" s="16">
        <v>42013.759444444448</v>
      </c>
      <c r="P17" s="2">
        <v>0.42611111111111111</v>
      </c>
      <c r="Q17" t="s">
        <v>93</v>
      </c>
      <c r="R17">
        <v>16</v>
      </c>
      <c r="S17" t="s">
        <v>10</v>
      </c>
      <c r="T17" t="s">
        <v>99</v>
      </c>
      <c r="U17" t="s">
        <v>94</v>
      </c>
      <c r="V17" t="s">
        <v>97</v>
      </c>
      <c r="W17" t="s">
        <v>97</v>
      </c>
      <c r="X17" t="s">
        <v>97</v>
      </c>
      <c r="Y17" t="s">
        <v>102</v>
      </c>
      <c r="Z17" t="s">
        <v>100</v>
      </c>
      <c r="AA17" t="s">
        <v>69</v>
      </c>
      <c r="AB17" t="s">
        <v>67</v>
      </c>
      <c r="AC17">
        <v>12</v>
      </c>
      <c r="AD17">
        <v>1</v>
      </c>
      <c r="AE17">
        <v>12</v>
      </c>
      <c r="AF17">
        <v>1</v>
      </c>
      <c r="AG17" t="s">
        <v>99</v>
      </c>
      <c r="AH17">
        <v>-999999</v>
      </c>
      <c r="AI17">
        <v>17</v>
      </c>
      <c r="AJ17">
        <v>89836</v>
      </c>
      <c r="AK17">
        <v>0</v>
      </c>
      <c r="AL17" t="s">
        <v>99</v>
      </c>
      <c r="AM17">
        <v>556</v>
      </c>
      <c r="AN17">
        <v>90392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101</v>
      </c>
    </row>
    <row r="18" spans="1:50" x14ac:dyDescent="0.25">
      <c r="A18" t="s">
        <v>87</v>
      </c>
      <c r="B18">
        <v>28072</v>
      </c>
      <c r="C18">
        <v>1</v>
      </c>
      <c r="D18" t="s">
        <v>88</v>
      </c>
      <c r="E18" t="s">
        <v>89</v>
      </c>
      <c r="F18">
        <v>60.006</v>
      </c>
      <c r="G18" t="s">
        <v>90</v>
      </c>
      <c r="H18" s="1">
        <v>1</v>
      </c>
      <c r="I18" s="2">
        <v>100</v>
      </c>
      <c r="J18" s="3">
        <v>495323308</v>
      </c>
      <c r="K18" t="s">
        <v>91</v>
      </c>
      <c r="L18" t="s">
        <v>92</v>
      </c>
      <c r="M18" s="1" t="s">
        <v>92</v>
      </c>
      <c r="N18" s="16">
        <v>42013</v>
      </c>
      <c r="O18" s="16">
        <v>42013.759444444448</v>
      </c>
      <c r="P18" s="2">
        <v>0.42611111111111111</v>
      </c>
      <c r="Q18" t="s">
        <v>93</v>
      </c>
      <c r="R18">
        <v>17</v>
      </c>
      <c r="S18" t="s">
        <v>9</v>
      </c>
      <c r="T18">
        <v>7</v>
      </c>
      <c r="U18" t="s">
        <v>94</v>
      </c>
      <c r="V18" t="s">
        <v>97</v>
      </c>
      <c r="W18" t="s">
        <v>97</v>
      </c>
      <c r="X18" t="s">
        <v>97</v>
      </c>
      <c r="Y18" t="s">
        <v>102</v>
      </c>
      <c r="Z18" t="s">
        <v>96</v>
      </c>
      <c r="AA18" t="s">
        <v>69</v>
      </c>
      <c r="AB18" t="s">
        <v>67</v>
      </c>
      <c r="AC18">
        <v>13</v>
      </c>
      <c r="AD18">
        <v>1</v>
      </c>
      <c r="AE18">
        <v>13</v>
      </c>
      <c r="AF18">
        <v>1</v>
      </c>
      <c r="AG18">
        <v>7</v>
      </c>
      <c r="AH18">
        <v>-999999</v>
      </c>
      <c r="AI18">
        <v>16</v>
      </c>
      <c r="AJ18">
        <v>91502</v>
      </c>
      <c r="AK18">
        <v>0</v>
      </c>
      <c r="AL18">
        <v>7</v>
      </c>
      <c r="AM18">
        <v>650</v>
      </c>
      <c r="AN18">
        <v>92152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98</v>
      </c>
    </row>
    <row r="19" spans="1:50" x14ac:dyDescent="0.25">
      <c r="A19" t="s">
        <v>87</v>
      </c>
      <c r="B19">
        <v>28072</v>
      </c>
      <c r="C19">
        <v>1</v>
      </c>
      <c r="D19" t="s">
        <v>88</v>
      </c>
      <c r="E19" t="s">
        <v>89</v>
      </c>
      <c r="F19">
        <v>60.006</v>
      </c>
      <c r="G19" t="s">
        <v>90</v>
      </c>
      <c r="H19" s="1">
        <v>1</v>
      </c>
      <c r="I19" s="2">
        <v>100</v>
      </c>
      <c r="J19" s="3">
        <v>495323308</v>
      </c>
      <c r="K19" t="s">
        <v>91</v>
      </c>
      <c r="L19" t="s">
        <v>92</v>
      </c>
      <c r="M19" s="1" t="s">
        <v>92</v>
      </c>
      <c r="N19" s="16">
        <v>42013</v>
      </c>
      <c r="O19" s="16">
        <v>42013.759444444448</v>
      </c>
      <c r="P19" s="2">
        <v>0.42611111111111111</v>
      </c>
      <c r="Q19" t="s">
        <v>93</v>
      </c>
      <c r="R19">
        <v>18</v>
      </c>
      <c r="S19" t="s">
        <v>10</v>
      </c>
      <c r="T19">
        <v>7</v>
      </c>
      <c r="U19" t="s">
        <v>96</v>
      </c>
      <c r="V19" t="s">
        <v>97</v>
      </c>
      <c r="W19" t="s">
        <v>97</v>
      </c>
      <c r="X19" t="s">
        <v>97</v>
      </c>
      <c r="Y19" t="s">
        <v>102</v>
      </c>
      <c r="Z19" t="s">
        <v>94</v>
      </c>
      <c r="AA19" t="s">
        <v>69</v>
      </c>
      <c r="AB19" t="s">
        <v>62</v>
      </c>
      <c r="AC19">
        <v>14</v>
      </c>
      <c r="AD19">
        <v>1</v>
      </c>
      <c r="AE19">
        <v>14</v>
      </c>
      <c r="AF19">
        <v>1</v>
      </c>
      <c r="AG19">
        <v>7</v>
      </c>
      <c r="AH19">
        <v>-999999</v>
      </c>
      <c r="AI19">
        <v>17</v>
      </c>
      <c r="AJ19">
        <v>93252</v>
      </c>
      <c r="AK19">
        <v>0</v>
      </c>
      <c r="AL19">
        <v>7</v>
      </c>
      <c r="AM19">
        <v>612</v>
      </c>
      <c r="AN19">
        <v>93864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98</v>
      </c>
    </row>
    <row r="20" spans="1:50" x14ac:dyDescent="0.25">
      <c r="A20" t="s">
        <v>87</v>
      </c>
      <c r="B20">
        <v>28072</v>
      </c>
      <c r="C20">
        <v>1</v>
      </c>
      <c r="D20" t="s">
        <v>88</v>
      </c>
      <c r="E20" t="s">
        <v>89</v>
      </c>
      <c r="F20">
        <v>60.006</v>
      </c>
      <c r="G20" t="s">
        <v>90</v>
      </c>
      <c r="H20" s="1">
        <v>1</v>
      </c>
      <c r="I20" s="2">
        <v>100</v>
      </c>
      <c r="J20" s="3">
        <v>495323308</v>
      </c>
      <c r="K20" t="s">
        <v>91</v>
      </c>
      <c r="L20" t="s">
        <v>92</v>
      </c>
      <c r="M20" s="1" t="s">
        <v>92</v>
      </c>
      <c r="N20" s="16">
        <v>42013</v>
      </c>
      <c r="O20" s="16">
        <v>42013.759444444448</v>
      </c>
      <c r="P20" s="2">
        <v>0.42611111111111111</v>
      </c>
      <c r="Q20" t="s">
        <v>93</v>
      </c>
      <c r="R20">
        <v>19</v>
      </c>
      <c r="S20" t="s">
        <v>9</v>
      </c>
      <c r="T20" t="s">
        <v>99</v>
      </c>
      <c r="U20" t="s">
        <v>100</v>
      </c>
      <c r="V20" t="s">
        <v>97</v>
      </c>
      <c r="W20" t="s">
        <v>97</v>
      </c>
      <c r="X20" t="s">
        <v>97</v>
      </c>
      <c r="Y20" t="s">
        <v>102</v>
      </c>
      <c r="Z20" t="s">
        <v>94</v>
      </c>
      <c r="AA20" t="s">
        <v>69</v>
      </c>
      <c r="AB20" t="s">
        <v>62</v>
      </c>
      <c r="AC20">
        <v>15</v>
      </c>
      <c r="AD20">
        <v>1</v>
      </c>
      <c r="AE20">
        <v>15</v>
      </c>
      <c r="AF20">
        <v>1</v>
      </c>
      <c r="AG20" t="s">
        <v>99</v>
      </c>
      <c r="AH20">
        <v>-999999</v>
      </c>
      <c r="AI20">
        <v>17</v>
      </c>
      <c r="AJ20">
        <v>94969</v>
      </c>
      <c r="AK20">
        <v>0</v>
      </c>
      <c r="AL20" t="s">
        <v>99</v>
      </c>
      <c r="AM20">
        <v>527</v>
      </c>
      <c r="AN20">
        <v>95496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101</v>
      </c>
    </row>
    <row r="21" spans="1:50" x14ac:dyDescent="0.25">
      <c r="A21" t="s">
        <v>87</v>
      </c>
      <c r="B21">
        <v>28072</v>
      </c>
      <c r="C21">
        <v>1</v>
      </c>
      <c r="D21" t="s">
        <v>88</v>
      </c>
      <c r="E21" t="s">
        <v>89</v>
      </c>
      <c r="F21">
        <v>60.006</v>
      </c>
      <c r="G21" t="s">
        <v>90</v>
      </c>
      <c r="H21" s="1">
        <v>1</v>
      </c>
      <c r="I21" s="2">
        <v>100</v>
      </c>
      <c r="J21" s="3">
        <v>495323308</v>
      </c>
      <c r="K21" t="s">
        <v>91</v>
      </c>
      <c r="L21" t="s">
        <v>92</v>
      </c>
      <c r="M21" s="1" t="s">
        <v>92</v>
      </c>
      <c r="N21" s="16">
        <v>42013</v>
      </c>
      <c r="O21" s="16">
        <v>42013.759444444448</v>
      </c>
      <c r="P21" s="2">
        <v>0.42611111111111111</v>
      </c>
      <c r="Q21" t="s">
        <v>93</v>
      </c>
      <c r="R21">
        <v>20</v>
      </c>
      <c r="S21" t="s">
        <v>10</v>
      </c>
      <c r="T21">
        <v>7</v>
      </c>
      <c r="U21" t="s">
        <v>96</v>
      </c>
      <c r="V21" t="s">
        <v>97</v>
      </c>
      <c r="W21" t="s">
        <v>97</v>
      </c>
      <c r="X21" t="s">
        <v>97</v>
      </c>
      <c r="Y21" t="s">
        <v>102</v>
      </c>
      <c r="Z21" t="s">
        <v>94</v>
      </c>
      <c r="AA21" t="s">
        <v>69</v>
      </c>
      <c r="AB21" t="s">
        <v>62</v>
      </c>
      <c r="AC21">
        <v>16</v>
      </c>
      <c r="AD21">
        <v>1</v>
      </c>
      <c r="AE21">
        <v>16</v>
      </c>
      <c r="AF21">
        <v>1</v>
      </c>
      <c r="AG21">
        <v>7</v>
      </c>
      <c r="AH21">
        <v>-999999</v>
      </c>
      <c r="AI21">
        <v>17</v>
      </c>
      <c r="AJ21">
        <v>96602</v>
      </c>
      <c r="AK21">
        <v>0</v>
      </c>
      <c r="AL21">
        <v>7</v>
      </c>
      <c r="AM21">
        <v>718</v>
      </c>
      <c r="AN21">
        <v>97320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98</v>
      </c>
    </row>
    <row r="22" spans="1:50" x14ac:dyDescent="0.25">
      <c r="A22" t="s">
        <v>87</v>
      </c>
      <c r="B22">
        <v>28072</v>
      </c>
      <c r="C22">
        <v>1</v>
      </c>
      <c r="D22" t="s">
        <v>88</v>
      </c>
      <c r="E22" t="s">
        <v>89</v>
      </c>
      <c r="F22">
        <v>60.006</v>
      </c>
      <c r="G22" t="s">
        <v>90</v>
      </c>
      <c r="H22" s="1">
        <v>1</v>
      </c>
      <c r="I22" s="2">
        <v>100</v>
      </c>
      <c r="J22" s="3">
        <v>495323308</v>
      </c>
      <c r="K22" t="s">
        <v>91</v>
      </c>
      <c r="L22" t="s">
        <v>92</v>
      </c>
      <c r="M22" s="1" t="s">
        <v>92</v>
      </c>
      <c r="N22" s="16">
        <v>42013</v>
      </c>
      <c r="O22" s="16">
        <v>42013.759444444448</v>
      </c>
      <c r="P22" s="2">
        <v>0.42611111111111111</v>
      </c>
      <c r="Q22" t="s">
        <v>93</v>
      </c>
      <c r="R22">
        <v>21</v>
      </c>
      <c r="S22" t="s">
        <v>9</v>
      </c>
      <c r="T22" t="s">
        <v>99</v>
      </c>
      <c r="U22" t="s">
        <v>100</v>
      </c>
      <c r="V22" t="s">
        <v>97</v>
      </c>
      <c r="W22" t="s">
        <v>97</v>
      </c>
      <c r="X22" t="s">
        <v>97</v>
      </c>
      <c r="Y22" t="s">
        <v>102</v>
      </c>
      <c r="Z22" t="s">
        <v>94</v>
      </c>
      <c r="AA22" t="s">
        <v>69</v>
      </c>
      <c r="AB22" t="s">
        <v>62</v>
      </c>
      <c r="AC22">
        <v>17</v>
      </c>
      <c r="AD22">
        <v>1</v>
      </c>
      <c r="AE22">
        <v>17</v>
      </c>
      <c r="AF22">
        <v>1</v>
      </c>
      <c r="AG22" t="s">
        <v>99</v>
      </c>
      <c r="AH22">
        <v>-999999</v>
      </c>
      <c r="AI22">
        <v>16</v>
      </c>
      <c r="AJ22">
        <v>98418</v>
      </c>
      <c r="AK22">
        <v>0</v>
      </c>
      <c r="AL22" t="s">
        <v>99</v>
      </c>
      <c r="AM22">
        <v>870</v>
      </c>
      <c r="AN22">
        <v>99288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101</v>
      </c>
    </row>
    <row r="23" spans="1:50" x14ac:dyDescent="0.25">
      <c r="A23" t="s">
        <v>87</v>
      </c>
      <c r="B23">
        <v>28072</v>
      </c>
      <c r="C23">
        <v>1</v>
      </c>
      <c r="D23" t="s">
        <v>88</v>
      </c>
      <c r="E23" t="s">
        <v>89</v>
      </c>
      <c r="F23">
        <v>60.006</v>
      </c>
      <c r="G23" t="s">
        <v>90</v>
      </c>
      <c r="H23" s="1">
        <v>1</v>
      </c>
      <c r="I23" s="2">
        <v>100</v>
      </c>
      <c r="J23" s="3">
        <v>495323308</v>
      </c>
      <c r="K23" t="s">
        <v>91</v>
      </c>
      <c r="L23" t="s">
        <v>92</v>
      </c>
      <c r="M23" s="1" t="s">
        <v>92</v>
      </c>
      <c r="N23" s="16">
        <v>42013</v>
      </c>
      <c r="O23" s="16">
        <v>42013.759444444448</v>
      </c>
      <c r="P23" s="2">
        <v>0.42611111111111111</v>
      </c>
      <c r="Q23" t="s">
        <v>93</v>
      </c>
      <c r="R23">
        <v>22</v>
      </c>
      <c r="S23" t="s">
        <v>10</v>
      </c>
      <c r="T23">
        <v>7</v>
      </c>
      <c r="U23" t="s">
        <v>96</v>
      </c>
      <c r="V23" t="s">
        <v>97</v>
      </c>
      <c r="W23" t="s">
        <v>97</v>
      </c>
      <c r="X23" t="s">
        <v>97</v>
      </c>
      <c r="Y23" t="s">
        <v>102</v>
      </c>
      <c r="Z23" t="s">
        <v>94</v>
      </c>
      <c r="AA23" t="s">
        <v>69</v>
      </c>
      <c r="AB23" t="s">
        <v>62</v>
      </c>
      <c r="AC23">
        <v>18</v>
      </c>
      <c r="AD23">
        <v>1</v>
      </c>
      <c r="AE23">
        <v>18</v>
      </c>
      <c r="AF23">
        <v>1</v>
      </c>
      <c r="AG23">
        <v>7</v>
      </c>
      <c r="AH23">
        <v>-999999</v>
      </c>
      <c r="AI23">
        <v>17</v>
      </c>
      <c r="AJ23">
        <v>100385</v>
      </c>
      <c r="AK23">
        <v>0</v>
      </c>
      <c r="AL23">
        <v>7</v>
      </c>
      <c r="AM23">
        <v>503</v>
      </c>
      <c r="AN23">
        <v>100888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98</v>
      </c>
    </row>
    <row r="24" spans="1:50" x14ac:dyDescent="0.25">
      <c r="A24" t="s">
        <v>87</v>
      </c>
      <c r="B24">
        <v>28072</v>
      </c>
      <c r="C24">
        <v>1</v>
      </c>
      <c r="D24" t="s">
        <v>88</v>
      </c>
      <c r="E24" t="s">
        <v>89</v>
      </c>
      <c r="F24">
        <v>60.006</v>
      </c>
      <c r="G24" t="s">
        <v>90</v>
      </c>
      <c r="H24" s="1">
        <v>1</v>
      </c>
      <c r="I24" s="2">
        <v>100</v>
      </c>
      <c r="J24" s="3">
        <v>495323308</v>
      </c>
      <c r="K24" t="s">
        <v>91</v>
      </c>
      <c r="L24" t="s">
        <v>92</v>
      </c>
      <c r="M24" s="1" t="s">
        <v>92</v>
      </c>
      <c r="N24" s="16">
        <v>42013</v>
      </c>
      <c r="O24" s="16">
        <v>42013.759444444448</v>
      </c>
      <c r="P24" s="2">
        <v>0.42611111111111111</v>
      </c>
      <c r="Q24" t="s">
        <v>93</v>
      </c>
      <c r="R24">
        <v>23</v>
      </c>
      <c r="S24" t="s">
        <v>9</v>
      </c>
      <c r="T24" t="s">
        <v>99</v>
      </c>
      <c r="U24" t="s">
        <v>100</v>
      </c>
      <c r="V24" t="s">
        <v>97</v>
      </c>
      <c r="W24" t="s">
        <v>97</v>
      </c>
      <c r="X24" t="s">
        <v>97</v>
      </c>
      <c r="Y24" t="s">
        <v>102</v>
      </c>
      <c r="Z24" t="s">
        <v>94</v>
      </c>
      <c r="AA24" t="s">
        <v>69</v>
      </c>
      <c r="AB24" t="s">
        <v>62</v>
      </c>
      <c r="AC24">
        <v>19</v>
      </c>
      <c r="AD24">
        <v>1</v>
      </c>
      <c r="AE24">
        <v>19</v>
      </c>
      <c r="AF24">
        <v>1</v>
      </c>
      <c r="AG24" t="s">
        <v>99</v>
      </c>
      <c r="AH24">
        <v>-999999</v>
      </c>
      <c r="AI24">
        <v>17</v>
      </c>
      <c r="AJ24">
        <v>101985</v>
      </c>
      <c r="AK24">
        <v>0</v>
      </c>
      <c r="AL24" t="s">
        <v>99</v>
      </c>
      <c r="AM24">
        <v>535</v>
      </c>
      <c r="AN24">
        <v>102520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101</v>
      </c>
    </row>
    <row r="25" spans="1:50" x14ac:dyDescent="0.25">
      <c r="A25" t="s">
        <v>87</v>
      </c>
      <c r="B25">
        <v>28072</v>
      </c>
      <c r="C25">
        <v>1</v>
      </c>
      <c r="D25" t="s">
        <v>88</v>
      </c>
      <c r="E25" t="s">
        <v>89</v>
      </c>
      <c r="F25">
        <v>60.006</v>
      </c>
      <c r="G25" t="s">
        <v>90</v>
      </c>
      <c r="H25" s="1">
        <v>1</v>
      </c>
      <c r="I25" s="2">
        <v>100</v>
      </c>
      <c r="J25" s="3">
        <v>495323308</v>
      </c>
      <c r="K25" t="s">
        <v>91</v>
      </c>
      <c r="L25" t="s">
        <v>92</v>
      </c>
      <c r="M25" s="1" t="s">
        <v>92</v>
      </c>
      <c r="N25" s="16">
        <v>42013</v>
      </c>
      <c r="O25" s="16">
        <v>42013.759444444448</v>
      </c>
      <c r="P25" s="2">
        <v>0.42611111111111111</v>
      </c>
      <c r="Q25" t="s">
        <v>93</v>
      </c>
      <c r="R25">
        <v>24</v>
      </c>
      <c r="S25" t="s">
        <v>9</v>
      </c>
      <c r="T25" t="s">
        <v>99</v>
      </c>
      <c r="U25" t="s">
        <v>100</v>
      </c>
      <c r="V25" t="s">
        <v>97</v>
      </c>
      <c r="W25" t="s">
        <v>97</v>
      </c>
      <c r="X25" t="s">
        <v>97</v>
      </c>
      <c r="Y25" t="s">
        <v>102</v>
      </c>
      <c r="Z25" t="s">
        <v>94</v>
      </c>
      <c r="AA25" t="s">
        <v>69</v>
      </c>
      <c r="AB25" t="s">
        <v>62</v>
      </c>
      <c r="AC25">
        <v>20</v>
      </c>
      <c r="AD25">
        <v>1</v>
      </c>
      <c r="AE25">
        <v>20</v>
      </c>
      <c r="AF25">
        <v>1</v>
      </c>
      <c r="AG25" t="s">
        <v>99</v>
      </c>
      <c r="AH25">
        <v>-999999</v>
      </c>
      <c r="AI25">
        <v>17</v>
      </c>
      <c r="AJ25">
        <v>103618</v>
      </c>
      <c r="AK25">
        <v>0</v>
      </c>
      <c r="AL25" t="s">
        <v>99</v>
      </c>
      <c r="AM25">
        <v>822</v>
      </c>
      <c r="AN25">
        <v>104440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101</v>
      </c>
    </row>
    <row r="26" spans="1:50" x14ac:dyDescent="0.25">
      <c r="A26" t="s">
        <v>87</v>
      </c>
      <c r="B26">
        <v>28072</v>
      </c>
      <c r="C26">
        <v>1</v>
      </c>
      <c r="D26" t="s">
        <v>88</v>
      </c>
      <c r="E26" t="s">
        <v>89</v>
      </c>
      <c r="F26">
        <v>60.006</v>
      </c>
      <c r="G26" t="s">
        <v>90</v>
      </c>
      <c r="H26" s="1">
        <v>1</v>
      </c>
      <c r="I26" s="2">
        <v>100</v>
      </c>
      <c r="J26" s="3">
        <v>495323308</v>
      </c>
      <c r="K26" t="s">
        <v>91</v>
      </c>
      <c r="L26" t="s">
        <v>92</v>
      </c>
      <c r="M26" s="1" t="s">
        <v>92</v>
      </c>
      <c r="N26" s="16">
        <v>42013</v>
      </c>
      <c r="O26" s="16">
        <v>42013.759444444448</v>
      </c>
      <c r="P26" s="2">
        <v>0.42611111111111111</v>
      </c>
      <c r="Q26" t="s">
        <v>93</v>
      </c>
      <c r="R26">
        <v>25</v>
      </c>
      <c r="S26" t="s">
        <v>9</v>
      </c>
      <c r="T26">
        <v>7</v>
      </c>
      <c r="U26" t="s">
        <v>94</v>
      </c>
      <c r="V26" t="s">
        <v>97</v>
      </c>
      <c r="W26" t="s">
        <v>97</v>
      </c>
      <c r="X26" t="s">
        <v>97</v>
      </c>
      <c r="Y26" t="s">
        <v>102</v>
      </c>
      <c r="Z26" t="s">
        <v>96</v>
      </c>
      <c r="AA26" t="s">
        <v>69</v>
      </c>
      <c r="AB26" t="s">
        <v>67</v>
      </c>
      <c r="AC26">
        <v>21</v>
      </c>
      <c r="AD26">
        <v>1</v>
      </c>
      <c r="AE26">
        <v>21</v>
      </c>
      <c r="AF26">
        <v>1</v>
      </c>
      <c r="AG26">
        <v>7</v>
      </c>
      <c r="AH26">
        <v>-999999</v>
      </c>
      <c r="AI26">
        <v>16</v>
      </c>
      <c r="AJ26">
        <v>105534</v>
      </c>
      <c r="AK26">
        <v>0</v>
      </c>
      <c r="AL26">
        <v>7</v>
      </c>
      <c r="AM26">
        <v>570</v>
      </c>
      <c r="AN26">
        <v>106104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98</v>
      </c>
    </row>
    <row r="27" spans="1:50" x14ac:dyDescent="0.25">
      <c r="A27" t="s">
        <v>87</v>
      </c>
      <c r="B27">
        <v>28072</v>
      </c>
      <c r="C27">
        <v>1</v>
      </c>
      <c r="D27" t="s">
        <v>88</v>
      </c>
      <c r="E27" t="s">
        <v>89</v>
      </c>
      <c r="F27">
        <v>60.006</v>
      </c>
      <c r="G27" t="s">
        <v>90</v>
      </c>
      <c r="H27" s="1">
        <v>1</v>
      </c>
      <c r="I27" s="2">
        <v>100</v>
      </c>
      <c r="J27" s="3">
        <v>495323308</v>
      </c>
      <c r="K27" t="s">
        <v>91</v>
      </c>
      <c r="L27" t="s">
        <v>92</v>
      </c>
      <c r="M27" s="1" t="s">
        <v>92</v>
      </c>
      <c r="N27" s="16">
        <v>42013</v>
      </c>
      <c r="O27" s="16">
        <v>42013.759444444448</v>
      </c>
      <c r="P27" s="2">
        <v>0.42611111111111111</v>
      </c>
      <c r="Q27" t="s">
        <v>93</v>
      </c>
      <c r="R27">
        <v>26</v>
      </c>
      <c r="S27" t="s">
        <v>9</v>
      </c>
      <c r="T27" t="s">
        <v>99</v>
      </c>
      <c r="U27" t="s">
        <v>100</v>
      </c>
      <c r="V27" t="s">
        <v>97</v>
      </c>
      <c r="W27" t="s">
        <v>97</v>
      </c>
      <c r="X27" t="s">
        <v>97</v>
      </c>
      <c r="Y27" t="s">
        <v>102</v>
      </c>
      <c r="Z27" t="s">
        <v>94</v>
      </c>
      <c r="AA27" t="s">
        <v>69</v>
      </c>
      <c r="AB27" t="s">
        <v>62</v>
      </c>
      <c r="AC27">
        <v>22</v>
      </c>
      <c r="AD27">
        <v>1</v>
      </c>
      <c r="AE27">
        <v>22</v>
      </c>
      <c r="AF27">
        <v>1</v>
      </c>
      <c r="AG27" t="s">
        <v>99</v>
      </c>
      <c r="AH27">
        <v>-999999</v>
      </c>
      <c r="AI27">
        <v>17</v>
      </c>
      <c r="AJ27">
        <v>107201</v>
      </c>
      <c r="AK27">
        <v>0</v>
      </c>
      <c r="AL27" t="s">
        <v>99</v>
      </c>
      <c r="AM27">
        <v>663</v>
      </c>
      <c r="AN27">
        <v>107864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101</v>
      </c>
    </row>
    <row r="28" spans="1:50" x14ac:dyDescent="0.25">
      <c r="A28" t="s">
        <v>87</v>
      </c>
      <c r="B28">
        <v>28072</v>
      </c>
      <c r="C28">
        <v>1</v>
      </c>
      <c r="D28" t="s">
        <v>88</v>
      </c>
      <c r="E28" t="s">
        <v>89</v>
      </c>
      <c r="F28">
        <v>60.006</v>
      </c>
      <c r="G28" t="s">
        <v>90</v>
      </c>
      <c r="H28" s="1">
        <v>1</v>
      </c>
      <c r="I28" s="2">
        <v>100</v>
      </c>
      <c r="J28" s="3">
        <v>495323308</v>
      </c>
      <c r="K28" t="s">
        <v>91</v>
      </c>
      <c r="L28" t="s">
        <v>92</v>
      </c>
      <c r="M28" s="1" t="s">
        <v>92</v>
      </c>
      <c r="N28" s="16">
        <v>42013</v>
      </c>
      <c r="O28" s="16">
        <v>42013.759444444448</v>
      </c>
      <c r="P28" s="2">
        <v>0.42611111111111111</v>
      </c>
      <c r="Q28" t="s">
        <v>93</v>
      </c>
      <c r="R28">
        <v>27</v>
      </c>
      <c r="S28" t="s">
        <v>9</v>
      </c>
      <c r="T28" t="s">
        <v>99</v>
      </c>
      <c r="U28" t="s">
        <v>100</v>
      </c>
      <c r="V28" t="s">
        <v>97</v>
      </c>
      <c r="W28" t="s">
        <v>97</v>
      </c>
      <c r="X28" t="s">
        <v>97</v>
      </c>
      <c r="Y28" t="s">
        <v>102</v>
      </c>
      <c r="Z28" t="s">
        <v>94</v>
      </c>
      <c r="AA28" t="s">
        <v>69</v>
      </c>
      <c r="AB28" t="s">
        <v>62</v>
      </c>
      <c r="AC28">
        <v>23</v>
      </c>
      <c r="AD28">
        <v>1</v>
      </c>
      <c r="AE28">
        <v>23</v>
      </c>
      <c r="AF28">
        <v>1</v>
      </c>
      <c r="AG28" t="s">
        <v>99</v>
      </c>
      <c r="AH28">
        <v>-999999</v>
      </c>
      <c r="AI28">
        <v>16</v>
      </c>
      <c r="AJ28">
        <v>108967</v>
      </c>
      <c r="AK28">
        <v>0</v>
      </c>
      <c r="AL28" t="s">
        <v>99</v>
      </c>
      <c r="AM28">
        <v>801</v>
      </c>
      <c r="AN28">
        <v>109768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101</v>
      </c>
    </row>
    <row r="29" spans="1:50" x14ac:dyDescent="0.25">
      <c r="A29" t="s">
        <v>87</v>
      </c>
      <c r="B29">
        <v>28072</v>
      </c>
      <c r="C29">
        <v>1</v>
      </c>
      <c r="D29" t="s">
        <v>88</v>
      </c>
      <c r="E29" t="s">
        <v>89</v>
      </c>
      <c r="F29">
        <v>60.006</v>
      </c>
      <c r="G29" t="s">
        <v>90</v>
      </c>
      <c r="H29" s="1">
        <v>1</v>
      </c>
      <c r="I29" s="2">
        <v>100</v>
      </c>
      <c r="J29" s="3">
        <v>495323308</v>
      </c>
      <c r="K29" t="s">
        <v>91</v>
      </c>
      <c r="L29" t="s">
        <v>92</v>
      </c>
      <c r="M29" s="1" t="s">
        <v>92</v>
      </c>
      <c r="N29" s="16">
        <v>42013</v>
      </c>
      <c r="O29" s="16">
        <v>42013.759444444448</v>
      </c>
      <c r="P29" s="2">
        <v>0.42611111111111111</v>
      </c>
      <c r="Q29" t="s">
        <v>93</v>
      </c>
      <c r="R29">
        <v>28</v>
      </c>
      <c r="S29" t="s">
        <v>9</v>
      </c>
      <c r="T29">
        <v>7</v>
      </c>
      <c r="U29" t="s">
        <v>94</v>
      </c>
      <c r="V29" t="s">
        <v>97</v>
      </c>
      <c r="W29" t="s">
        <v>97</v>
      </c>
      <c r="X29" t="s">
        <v>97</v>
      </c>
      <c r="Y29" t="s">
        <v>102</v>
      </c>
      <c r="Z29" t="s">
        <v>96</v>
      </c>
      <c r="AA29" t="s">
        <v>69</v>
      </c>
      <c r="AB29" t="s">
        <v>67</v>
      </c>
      <c r="AC29">
        <v>24</v>
      </c>
      <c r="AD29">
        <v>1</v>
      </c>
      <c r="AE29">
        <v>24</v>
      </c>
      <c r="AF29">
        <v>1</v>
      </c>
      <c r="AG29">
        <v>7</v>
      </c>
      <c r="AH29">
        <v>-999999</v>
      </c>
      <c r="AI29">
        <v>17</v>
      </c>
      <c r="AJ29">
        <v>110867</v>
      </c>
      <c r="AK29">
        <v>0</v>
      </c>
      <c r="AL29">
        <v>7</v>
      </c>
      <c r="AM29">
        <v>549</v>
      </c>
      <c r="AN29">
        <v>111416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98</v>
      </c>
    </row>
    <row r="30" spans="1:50" x14ac:dyDescent="0.25">
      <c r="A30" t="s">
        <v>87</v>
      </c>
      <c r="B30">
        <v>28072</v>
      </c>
      <c r="C30">
        <v>1</v>
      </c>
      <c r="D30" t="s">
        <v>88</v>
      </c>
      <c r="E30" t="s">
        <v>89</v>
      </c>
      <c r="F30">
        <v>60.006</v>
      </c>
      <c r="G30" t="s">
        <v>90</v>
      </c>
      <c r="H30" s="1">
        <v>1</v>
      </c>
      <c r="I30" s="2">
        <v>100</v>
      </c>
      <c r="J30" s="3">
        <v>495323308</v>
      </c>
      <c r="K30" t="s">
        <v>91</v>
      </c>
      <c r="L30" t="s">
        <v>92</v>
      </c>
      <c r="M30" s="1" t="s">
        <v>92</v>
      </c>
      <c r="N30" s="16">
        <v>42013</v>
      </c>
      <c r="O30" s="16">
        <v>42013.759444444448</v>
      </c>
      <c r="P30" s="2">
        <v>0.42611111111111111</v>
      </c>
      <c r="Q30" t="s">
        <v>93</v>
      </c>
      <c r="R30">
        <v>29</v>
      </c>
      <c r="S30" t="s">
        <v>10</v>
      </c>
      <c r="T30" t="s">
        <v>99</v>
      </c>
      <c r="U30" t="s">
        <v>94</v>
      </c>
      <c r="V30" t="s">
        <v>97</v>
      </c>
      <c r="W30" t="s">
        <v>97</v>
      </c>
      <c r="X30" t="s">
        <v>97</v>
      </c>
      <c r="Y30" t="s">
        <v>102</v>
      </c>
      <c r="Z30" t="s">
        <v>100</v>
      </c>
      <c r="AA30" t="s">
        <v>69</v>
      </c>
      <c r="AB30" t="s">
        <v>67</v>
      </c>
      <c r="AC30">
        <v>25</v>
      </c>
      <c r="AD30">
        <v>1</v>
      </c>
      <c r="AE30">
        <v>25</v>
      </c>
      <c r="AF30">
        <v>1</v>
      </c>
      <c r="AG30" t="s">
        <v>99</v>
      </c>
      <c r="AH30">
        <v>-999999</v>
      </c>
      <c r="AI30">
        <v>17</v>
      </c>
      <c r="AJ30">
        <v>112517</v>
      </c>
      <c r="AK30">
        <v>0</v>
      </c>
      <c r="AL30" t="s">
        <v>99</v>
      </c>
      <c r="AM30">
        <v>627</v>
      </c>
      <c r="AN30">
        <v>113144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101</v>
      </c>
    </row>
    <row r="31" spans="1:50" x14ac:dyDescent="0.25">
      <c r="A31" t="s">
        <v>87</v>
      </c>
      <c r="B31">
        <v>28072</v>
      </c>
      <c r="C31">
        <v>1</v>
      </c>
      <c r="D31" t="s">
        <v>88</v>
      </c>
      <c r="E31" t="s">
        <v>89</v>
      </c>
      <c r="F31">
        <v>60.006</v>
      </c>
      <c r="G31" t="s">
        <v>90</v>
      </c>
      <c r="H31" s="1">
        <v>1</v>
      </c>
      <c r="I31" s="2">
        <v>100</v>
      </c>
      <c r="J31" s="3">
        <v>495323308</v>
      </c>
      <c r="K31" t="s">
        <v>91</v>
      </c>
      <c r="L31" t="s">
        <v>92</v>
      </c>
      <c r="M31" s="1" t="s">
        <v>92</v>
      </c>
      <c r="N31" s="16">
        <v>42013</v>
      </c>
      <c r="O31" s="16">
        <v>42013.759444444448</v>
      </c>
      <c r="P31" s="2">
        <v>0.42611111111111111</v>
      </c>
      <c r="Q31" t="s">
        <v>93</v>
      </c>
      <c r="R31">
        <v>30</v>
      </c>
      <c r="S31" t="s">
        <v>10</v>
      </c>
      <c r="T31">
        <v>7</v>
      </c>
      <c r="U31" t="s">
        <v>96</v>
      </c>
      <c r="V31" t="s">
        <v>97</v>
      </c>
      <c r="W31" t="s">
        <v>97</v>
      </c>
      <c r="X31" t="s">
        <v>97</v>
      </c>
      <c r="Y31" t="s">
        <v>102</v>
      </c>
      <c r="Z31" t="s">
        <v>94</v>
      </c>
      <c r="AA31" t="s">
        <v>69</v>
      </c>
      <c r="AB31" t="s">
        <v>62</v>
      </c>
      <c r="AC31">
        <v>26</v>
      </c>
      <c r="AD31">
        <v>1</v>
      </c>
      <c r="AE31">
        <v>26</v>
      </c>
      <c r="AF31">
        <v>1</v>
      </c>
      <c r="AG31">
        <v>7</v>
      </c>
      <c r="AH31">
        <v>-999999</v>
      </c>
      <c r="AI31">
        <v>17</v>
      </c>
      <c r="AJ31">
        <v>114250</v>
      </c>
      <c r="AK31">
        <v>0</v>
      </c>
      <c r="AL31">
        <v>7</v>
      </c>
      <c r="AM31">
        <v>366</v>
      </c>
      <c r="AN31">
        <v>114616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98</v>
      </c>
    </row>
    <row r="32" spans="1:50" x14ac:dyDescent="0.25">
      <c r="A32" t="s">
        <v>87</v>
      </c>
      <c r="B32">
        <v>28072</v>
      </c>
      <c r="C32">
        <v>1</v>
      </c>
      <c r="D32" t="s">
        <v>88</v>
      </c>
      <c r="E32" t="s">
        <v>89</v>
      </c>
      <c r="F32">
        <v>60.006</v>
      </c>
      <c r="G32" t="s">
        <v>90</v>
      </c>
      <c r="H32" s="1">
        <v>1</v>
      </c>
      <c r="I32" s="2">
        <v>100</v>
      </c>
      <c r="J32" s="3">
        <v>495323308</v>
      </c>
      <c r="K32" t="s">
        <v>91</v>
      </c>
      <c r="L32" t="s">
        <v>92</v>
      </c>
      <c r="M32" s="1" t="s">
        <v>92</v>
      </c>
      <c r="N32" s="16">
        <v>42013</v>
      </c>
      <c r="O32" s="16">
        <v>42013.759444444448</v>
      </c>
      <c r="P32" s="2">
        <v>0.42611111111111111</v>
      </c>
      <c r="Q32" t="s">
        <v>93</v>
      </c>
      <c r="R32">
        <v>31</v>
      </c>
      <c r="S32" t="s">
        <v>10</v>
      </c>
      <c r="T32">
        <v>7</v>
      </c>
      <c r="U32" t="s">
        <v>96</v>
      </c>
      <c r="V32" t="s">
        <v>97</v>
      </c>
      <c r="W32" t="s">
        <v>97</v>
      </c>
      <c r="X32" t="s">
        <v>97</v>
      </c>
      <c r="Y32" t="s">
        <v>102</v>
      </c>
      <c r="Z32" t="s">
        <v>94</v>
      </c>
      <c r="AA32" t="s">
        <v>69</v>
      </c>
      <c r="AB32" t="s">
        <v>62</v>
      </c>
      <c r="AC32">
        <v>27</v>
      </c>
      <c r="AD32">
        <v>1</v>
      </c>
      <c r="AE32">
        <v>27</v>
      </c>
      <c r="AF32">
        <v>1</v>
      </c>
      <c r="AG32">
        <v>7</v>
      </c>
      <c r="AH32">
        <v>-999999</v>
      </c>
      <c r="AI32">
        <v>17</v>
      </c>
      <c r="AJ32">
        <v>115717</v>
      </c>
      <c r="AK32">
        <v>0</v>
      </c>
      <c r="AL32">
        <v>7</v>
      </c>
      <c r="AM32">
        <v>483</v>
      </c>
      <c r="AN32">
        <v>116200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98</v>
      </c>
    </row>
    <row r="33" spans="1:50" x14ac:dyDescent="0.25">
      <c r="A33" t="s">
        <v>87</v>
      </c>
      <c r="B33">
        <v>28072</v>
      </c>
      <c r="C33">
        <v>1</v>
      </c>
      <c r="D33" t="s">
        <v>88</v>
      </c>
      <c r="E33" t="s">
        <v>89</v>
      </c>
      <c r="F33">
        <v>60.006</v>
      </c>
      <c r="G33" t="s">
        <v>90</v>
      </c>
      <c r="H33" s="1">
        <v>1</v>
      </c>
      <c r="I33" s="2">
        <v>100</v>
      </c>
      <c r="J33" s="3">
        <v>495323308</v>
      </c>
      <c r="K33" t="s">
        <v>91</v>
      </c>
      <c r="L33" t="s">
        <v>92</v>
      </c>
      <c r="M33" s="1" t="s">
        <v>92</v>
      </c>
      <c r="N33" s="16">
        <v>42013</v>
      </c>
      <c r="O33" s="16">
        <v>42013.759444444448</v>
      </c>
      <c r="P33" s="2">
        <v>0.42611111111111111</v>
      </c>
      <c r="Q33" t="s">
        <v>93</v>
      </c>
      <c r="R33">
        <v>32</v>
      </c>
      <c r="S33" t="s">
        <v>9</v>
      </c>
      <c r="T33" t="s">
        <v>99</v>
      </c>
      <c r="U33" t="s">
        <v>100</v>
      </c>
      <c r="V33" t="s">
        <v>97</v>
      </c>
      <c r="W33" t="s">
        <v>97</v>
      </c>
      <c r="X33" t="s">
        <v>97</v>
      </c>
      <c r="Y33" t="s">
        <v>102</v>
      </c>
      <c r="Z33" t="s">
        <v>94</v>
      </c>
      <c r="AA33" t="s">
        <v>69</v>
      </c>
      <c r="AB33" t="s">
        <v>62</v>
      </c>
      <c r="AC33">
        <v>28</v>
      </c>
      <c r="AD33">
        <v>1</v>
      </c>
      <c r="AE33">
        <v>28</v>
      </c>
      <c r="AF33">
        <v>1</v>
      </c>
      <c r="AG33" t="s">
        <v>99</v>
      </c>
      <c r="AH33">
        <v>-999999</v>
      </c>
      <c r="AI33">
        <v>17</v>
      </c>
      <c r="AJ33">
        <v>117300</v>
      </c>
      <c r="AK33">
        <v>0</v>
      </c>
      <c r="AL33" t="s">
        <v>99</v>
      </c>
      <c r="AM33">
        <v>468</v>
      </c>
      <c r="AN33">
        <v>117768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101</v>
      </c>
    </row>
    <row r="34" spans="1:50" x14ac:dyDescent="0.25">
      <c r="A34" t="s">
        <v>87</v>
      </c>
      <c r="B34">
        <v>28072</v>
      </c>
      <c r="C34">
        <v>1</v>
      </c>
      <c r="D34" t="s">
        <v>88</v>
      </c>
      <c r="E34" t="s">
        <v>89</v>
      </c>
      <c r="F34">
        <v>60.006</v>
      </c>
      <c r="G34" t="s">
        <v>90</v>
      </c>
      <c r="H34" s="1">
        <v>1</v>
      </c>
      <c r="I34" s="2">
        <v>100</v>
      </c>
      <c r="J34" s="3">
        <v>495323308</v>
      </c>
      <c r="K34" t="s">
        <v>91</v>
      </c>
      <c r="L34" t="s">
        <v>92</v>
      </c>
      <c r="M34" s="1" t="s">
        <v>92</v>
      </c>
      <c r="N34" s="16">
        <v>42013</v>
      </c>
      <c r="O34" s="16">
        <v>42013.759444444448</v>
      </c>
      <c r="P34" s="2">
        <v>0.42611111111111111</v>
      </c>
      <c r="Q34" t="s">
        <v>93</v>
      </c>
      <c r="R34">
        <v>33</v>
      </c>
      <c r="S34" t="s">
        <v>9</v>
      </c>
      <c r="T34" t="s">
        <v>99</v>
      </c>
      <c r="U34" t="s">
        <v>100</v>
      </c>
      <c r="V34" t="s">
        <v>97</v>
      </c>
      <c r="W34" t="s">
        <v>97</v>
      </c>
      <c r="X34" t="s">
        <v>97</v>
      </c>
      <c r="Y34" t="s">
        <v>102</v>
      </c>
      <c r="Z34" t="s">
        <v>94</v>
      </c>
      <c r="AA34" t="s">
        <v>69</v>
      </c>
      <c r="AB34" t="s">
        <v>62</v>
      </c>
      <c r="AC34">
        <v>29</v>
      </c>
      <c r="AD34">
        <v>1</v>
      </c>
      <c r="AE34">
        <v>29</v>
      </c>
      <c r="AF34">
        <v>1</v>
      </c>
      <c r="AG34" t="s">
        <v>99</v>
      </c>
      <c r="AH34">
        <v>-999999</v>
      </c>
      <c r="AI34">
        <v>16</v>
      </c>
      <c r="AJ34">
        <v>118866</v>
      </c>
      <c r="AK34">
        <v>0</v>
      </c>
      <c r="AL34" t="s">
        <v>99</v>
      </c>
      <c r="AM34">
        <v>390</v>
      </c>
      <c r="AN34">
        <v>119256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101</v>
      </c>
    </row>
    <row r="35" spans="1:50" x14ac:dyDescent="0.25">
      <c r="A35" t="s">
        <v>87</v>
      </c>
      <c r="B35">
        <v>28072</v>
      </c>
      <c r="C35">
        <v>1</v>
      </c>
      <c r="D35" t="s">
        <v>88</v>
      </c>
      <c r="E35" t="s">
        <v>89</v>
      </c>
      <c r="F35">
        <v>60.006</v>
      </c>
      <c r="G35" t="s">
        <v>90</v>
      </c>
      <c r="H35" s="1">
        <v>1</v>
      </c>
      <c r="I35" s="2">
        <v>100</v>
      </c>
      <c r="J35" s="3">
        <v>495323308</v>
      </c>
      <c r="K35" t="s">
        <v>91</v>
      </c>
      <c r="L35" t="s">
        <v>92</v>
      </c>
      <c r="M35" s="1" t="s">
        <v>92</v>
      </c>
      <c r="N35" s="16">
        <v>42013</v>
      </c>
      <c r="O35" s="16">
        <v>42013.759444444448</v>
      </c>
      <c r="P35" s="2">
        <v>0.42611111111111111</v>
      </c>
      <c r="Q35" t="s">
        <v>93</v>
      </c>
      <c r="R35">
        <v>34</v>
      </c>
      <c r="S35" t="s">
        <v>10</v>
      </c>
      <c r="T35" t="s">
        <v>99</v>
      </c>
      <c r="U35" t="s">
        <v>94</v>
      </c>
      <c r="V35" t="s">
        <v>97</v>
      </c>
      <c r="W35" t="s">
        <v>97</v>
      </c>
      <c r="X35" t="s">
        <v>97</v>
      </c>
      <c r="Y35" t="s">
        <v>102</v>
      </c>
      <c r="Z35" t="s">
        <v>100</v>
      </c>
      <c r="AA35" t="s">
        <v>69</v>
      </c>
      <c r="AB35" t="s">
        <v>67</v>
      </c>
      <c r="AC35">
        <v>30</v>
      </c>
      <c r="AD35">
        <v>1</v>
      </c>
      <c r="AE35">
        <v>30</v>
      </c>
      <c r="AF35">
        <v>1</v>
      </c>
      <c r="AG35" t="s">
        <v>99</v>
      </c>
      <c r="AH35">
        <v>-999999</v>
      </c>
      <c r="AI35">
        <v>17</v>
      </c>
      <c r="AJ35">
        <v>120366</v>
      </c>
      <c r="AK35">
        <v>0</v>
      </c>
      <c r="AL35" t="s">
        <v>99</v>
      </c>
      <c r="AM35">
        <v>410</v>
      </c>
      <c r="AN35">
        <v>120776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101</v>
      </c>
    </row>
    <row r="36" spans="1:50" x14ac:dyDescent="0.25">
      <c r="A36" t="s">
        <v>87</v>
      </c>
      <c r="B36">
        <v>28072</v>
      </c>
      <c r="C36">
        <v>1</v>
      </c>
      <c r="D36" t="s">
        <v>88</v>
      </c>
      <c r="E36" t="s">
        <v>89</v>
      </c>
      <c r="F36">
        <v>60.006</v>
      </c>
      <c r="G36" t="s">
        <v>90</v>
      </c>
      <c r="H36" s="1">
        <v>1</v>
      </c>
      <c r="I36" s="2">
        <v>100</v>
      </c>
      <c r="J36" s="3">
        <v>495323308</v>
      </c>
      <c r="K36" t="s">
        <v>91</v>
      </c>
      <c r="L36" t="s">
        <v>92</v>
      </c>
      <c r="M36" s="1" t="s">
        <v>92</v>
      </c>
      <c r="N36" s="16">
        <v>42013</v>
      </c>
      <c r="O36" s="16">
        <v>42013.759444444448</v>
      </c>
      <c r="P36" s="2">
        <v>0.42611111111111111</v>
      </c>
      <c r="Q36" t="s">
        <v>93</v>
      </c>
      <c r="R36">
        <v>35</v>
      </c>
      <c r="S36" t="s">
        <v>9</v>
      </c>
      <c r="T36">
        <v>7</v>
      </c>
      <c r="U36" t="s">
        <v>94</v>
      </c>
      <c r="V36" t="s">
        <v>97</v>
      </c>
      <c r="W36" t="s">
        <v>97</v>
      </c>
      <c r="X36" t="s">
        <v>97</v>
      </c>
      <c r="Y36" t="s">
        <v>102</v>
      </c>
      <c r="Z36" t="s">
        <v>96</v>
      </c>
      <c r="AA36" t="s">
        <v>69</v>
      </c>
      <c r="AB36" t="s">
        <v>67</v>
      </c>
      <c r="AC36">
        <v>31</v>
      </c>
      <c r="AD36">
        <v>1</v>
      </c>
      <c r="AE36">
        <v>31</v>
      </c>
      <c r="AF36">
        <v>0</v>
      </c>
      <c r="AG36">
        <v>7</v>
      </c>
      <c r="AH36">
        <v>-999999</v>
      </c>
      <c r="AI36">
        <v>17</v>
      </c>
      <c r="AJ36">
        <v>121883</v>
      </c>
      <c r="AK36">
        <v>0</v>
      </c>
      <c r="AL36" t="s">
        <v>99</v>
      </c>
      <c r="AM36">
        <v>397</v>
      </c>
      <c r="AN36">
        <v>122280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98</v>
      </c>
    </row>
    <row r="37" spans="1:50" x14ac:dyDescent="0.25">
      <c r="A37" t="s">
        <v>87</v>
      </c>
      <c r="B37">
        <v>28072</v>
      </c>
      <c r="C37">
        <v>1</v>
      </c>
      <c r="D37" t="s">
        <v>88</v>
      </c>
      <c r="E37" t="s">
        <v>89</v>
      </c>
      <c r="F37">
        <v>60.006</v>
      </c>
      <c r="G37" t="s">
        <v>90</v>
      </c>
      <c r="H37" s="1">
        <v>1</v>
      </c>
      <c r="I37" s="2">
        <v>100</v>
      </c>
      <c r="J37" s="3">
        <v>495323308</v>
      </c>
      <c r="K37" t="s">
        <v>91</v>
      </c>
      <c r="L37" t="s">
        <v>92</v>
      </c>
      <c r="M37" s="1" t="s">
        <v>92</v>
      </c>
      <c r="N37" s="16">
        <v>42013</v>
      </c>
      <c r="O37" s="16">
        <v>42013.759444444448</v>
      </c>
      <c r="P37" s="2">
        <v>0.42611111111111111</v>
      </c>
      <c r="Q37" t="s">
        <v>93</v>
      </c>
      <c r="R37">
        <v>36</v>
      </c>
      <c r="S37" t="s">
        <v>10</v>
      </c>
      <c r="T37" t="s">
        <v>99</v>
      </c>
      <c r="U37" t="s">
        <v>94</v>
      </c>
      <c r="V37" t="s">
        <v>97</v>
      </c>
      <c r="W37" t="s">
        <v>97</v>
      </c>
      <c r="X37" t="s">
        <v>97</v>
      </c>
      <c r="Y37" t="s">
        <v>102</v>
      </c>
      <c r="Z37" t="s">
        <v>100</v>
      </c>
      <c r="AA37" t="s">
        <v>69</v>
      </c>
      <c r="AB37" t="s">
        <v>67</v>
      </c>
      <c r="AC37">
        <v>32</v>
      </c>
      <c r="AD37">
        <v>1</v>
      </c>
      <c r="AE37">
        <v>32</v>
      </c>
      <c r="AF37">
        <v>1</v>
      </c>
      <c r="AG37" t="s">
        <v>99</v>
      </c>
      <c r="AH37">
        <v>-999999</v>
      </c>
      <c r="AI37">
        <v>16</v>
      </c>
      <c r="AJ37">
        <v>123382</v>
      </c>
      <c r="AK37">
        <v>0</v>
      </c>
      <c r="AL37" t="s">
        <v>99</v>
      </c>
      <c r="AM37">
        <v>418</v>
      </c>
      <c r="AN37">
        <v>123800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101</v>
      </c>
    </row>
    <row r="38" spans="1:50" x14ac:dyDescent="0.25">
      <c r="A38" t="s">
        <v>87</v>
      </c>
      <c r="B38">
        <v>28072</v>
      </c>
      <c r="C38">
        <v>1</v>
      </c>
      <c r="D38" t="s">
        <v>88</v>
      </c>
      <c r="E38" t="s">
        <v>89</v>
      </c>
      <c r="F38">
        <v>60.006</v>
      </c>
      <c r="G38" t="s">
        <v>90</v>
      </c>
      <c r="H38" s="1">
        <v>1</v>
      </c>
      <c r="I38" s="2">
        <v>100</v>
      </c>
      <c r="J38" s="3">
        <v>495323308</v>
      </c>
      <c r="K38" t="s">
        <v>91</v>
      </c>
      <c r="L38" t="s">
        <v>92</v>
      </c>
      <c r="M38" s="1" t="s">
        <v>92</v>
      </c>
      <c r="N38" s="16">
        <v>42013</v>
      </c>
      <c r="O38" s="16">
        <v>42013.759444444448</v>
      </c>
      <c r="P38" s="2">
        <v>0.42611111111111111</v>
      </c>
      <c r="Q38" t="s">
        <v>93</v>
      </c>
      <c r="R38">
        <v>37</v>
      </c>
      <c r="S38" t="s">
        <v>9</v>
      </c>
      <c r="T38">
        <v>7</v>
      </c>
      <c r="U38" t="s">
        <v>94</v>
      </c>
      <c r="V38" t="s">
        <v>97</v>
      </c>
      <c r="W38" t="s">
        <v>97</v>
      </c>
      <c r="X38" t="s">
        <v>97</v>
      </c>
      <c r="Y38" t="s">
        <v>102</v>
      </c>
      <c r="Z38" t="s">
        <v>96</v>
      </c>
      <c r="AA38" t="s">
        <v>69</v>
      </c>
      <c r="AB38" t="s">
        <v>67</v>
      </c>
      <c r="AC38">
        <v>33</v>
      </c>
      <c r="AD38">
        <v>1</v>
      </c>
      <c r="AE38">
        <v>33</v>
      </c>
      <c r="AF38">
        <v>1</v>
      </c>
      <c r="AG38">
        <v>7</v>
      </c>
      <c r="AH38">
        <v>-999999</v>
      </c>
      <c r="AI38">
        <v>17</v>
      </c>
      <c r="AJ38">
        <v>124899</v>
      </c>
      <c r="AK38">
        <v>0</v>
      </c>
      <c r="AL38">
        <v>7</v>
      </c>
      <c r="AM38">
        <v>389</v>
      </c>
      <c r="AN38">
        <v>125288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98</v>
      </c>
    </row>
    <row r="39" spans="1:50" x14ac:dyDescent="0.25">
      <c r="A39" t="s">
        <v>87</v>
      </c>
      <c r="B39">
        <v>28072</v>
      </c>
      <c r="C39">
        <v>1</v>
      </c>
      <c r="D39" t="s">
        <v>88</v>
      </c>
      <c r="E39" t="s">
        <v>89</v>
      </c>
      <c r="F39">
        <v>60.006</v>
      </c>
      <c r="G39" t="s">
        <v>90</v>
      </c>
      <c r="H39" s="1">
        <v>1</v>
      </c>
      <c r="I39" s="2">
        <v>100</v>
      </c>
      <c r="J39" s="3">
        <v>495323308</v>
      </c>
      <c r="K39" t="s">
        <v>91</v>
      </c>
      <c r="L39" t="s">
        <v>92</v>
      </c>
      <c r="M39" s="1" t="s">
        <v>92</v>
      </c>
      <c r="N39" s="16">
        <v>42013</v>
      </c>
      <c r="O39" s="16">
        <v>42013.759444444448</v>
      </c>
      <c r="P39" s="2">
        <v>0.42611111111111111</v>
      </c>
      <c r="Q39" t="s">
        <v>93</v>
      </c>
      <c r="R39">
        <v>38</v>
      </c>
      <c r="S39" t="s">
        <v>9</v>
      </c>
      <c r="T39">
        <v>7</v>
      </c>
      <c r="U39" t="s">
        <v>94</v>
      </c>
      <c r="V39" t="s">
        <v>97</v>
      </c>
      <c r="W39" t="s">
        <v>97</v>
      </c>
      <c r="X39" t="s">
        <v>97</v>
      </c>
      <c r="Y39" t="s">
        <v>102</v>
      </c>
      <c r="Z39" t="s">
        <v>96</v>
      </c>
      <c r="AA39" t="s">
        <v>69</v>
      </c>
      <c r="AB39" t="s">
        <v>67</v>
      </c>
      <c r="AC39">
        <v>34</v>
      </c>
      <c r="AD39">
        <v>1</v>
      </c>
      <c r="AE39">
        <v>34</v>
      </c>
      <c r="AF39">
        <v>1</v>
      </c>
      <c r="AG39">
        <v>7</v>
      </c>
      <c r="AH39">
        <v>-999999</v>
      </c>
      <c r="AI39">
        <v>17</v>
      </c>
      <c r="AJ39">
        <v>126382</v>
      </c>
      <c r="AK39">
        <v>0</v>
      </c>
      <c r="AL39">
        <v>7</v>
      </c>
      <c r="AM39">
        <v>346</v>
      </c>
      <c r="AN39">
        <v>126728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98</v>
      </c>
    </row>
    <row r="40" spans="1:50" x14ac:dyDescent="0.25">
      <c r="A40" t="s">
        <v>87</v>
      </c>
      <c r="B40">
        <v>28072</v>
      </c>
      <c r="C40">
        <v>1</v>
      </c>
      <c r="D40" t="s">
        <v>88</v>
      </c>
      <c r="E40" t="s">
        <v>89</v>
      </c>
      <c r="F40">
        <v>60.006</v>
      </c>
      <c r="G40" t="s">
        <v>90</v>
      </c>
      <c r="H40" s="1">
        <v>1</v>
      </c>
      <c r="I40" s="2">
        <v>100</v>
      </c>
      <c r="J40" s="3">
        <v>495323308</v>
      </c>
      <c r="K40" t="s">
        <v>91</v>
      </c>
      <c r="L40" t="s">
        <v>92</v>
      </c>
      <c r="M40" s="1" t="s">
        <v>92</v>
      </c>
      <c r="N40" s="16">
        <v>42013</v>
      </c>
      <c r="O40" s="16">
        <v>42013.759444444448</v>
      </c>
      <c r="P40" s="2">
        <v>0.42611111111111111</v>
      </c>
      <c r="Q40" t="s">
        <v>93</v>
      </c>
      <c r="R40">
        <v>39</v>
      </c>
      <c r="S40" t="s">
        <v>9</v>
      </c>
      <c r="T40">
        <v>7</v>
      </c>
      <c r="U40" t="s">
        <v>94</v>
      </c>
      <c r="V40" t="s">
        <v>97</v>
      </c>
      <c r="W40" t="s">
        <v>97</v>
      </c>
      <c r="X40" t="s">
        <v>97</v>
      </c>
      <c r="Y40" t="s">
        <v>102</v>
      </c>
      <c r="Z40" t="s">
        <v>96</v>
      </c>
      <c r="AA40" t="s">
        <v>69</v>
      </c>
      <c r="AB40" t="s">
        <v>67</v>
      </c>
      <c r="AC40">
        <v>35</v>
      </c>
      <c r="AD40">
        <v>1</v>
      </c>
      <c r="AE40">
        <v>35</v>
      </c>
      <c r="AF40">
        <v>1</v>
      </c>
      <c r="AG40">
        <v>7</v>
      </c>
      <c r="AH40">
        <v>-999999</v>
      </c>
      <c r="AI40">
        <v>17</v>
      </c>
      <c r="AJ40">
        <v>127832</v>
      </c>
      <c r="AK40">
        <v>0</v>
      </c>
      <c r="AL40">
        <v>7</v>
      </c>
      <c r="AM40">
        <v>512</v>
      </c>
      <c r="AN40">
        <v>128344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98</v>
      </c>
    </row>
    <row r="41" spans="1:50" x14ac:dyDescent="0.25">
      <c r="A41" t="s">
        <v>87</v>
      </c>
      <c r="B41">
        <v>28072</v>
      </c>
      <c r="C41">
        <v>1</v>
      </c>
      <c r="D41" t="s">
        <v>88</v>
      </c>
      <c r="E41" t="s">
        <v>89</v>
      </c>
      <c r="F41">
        <v>60.006</v>
      </c>
      <c r="G41" t="s">
        <v>90</v>
      </c>
      <c r="H41" s="1">
        <v>1</v>
      </c>
      <c r="I41" s="2">
        <v>100</v>
      </c>
      <c r="J41" s="3">
        <v>495323308</v>
      </c>
      <c r="K41" t="s">
        <v>91</v>
      </c>
      <c r="L41" t="s">
        <v>92</v>
      </c>
      <c r="M41" s="1" t="s">
        <v>92</v>
      </c>
      <c r="N41" s="16">
        <v>42013</v>
      </c>
      <c r="O41" s="16">
        <v>42013.759444444448</v>
      </c>
      <c r="P41" s="2">
        <v>0.42611111111111111</v>
      </c>
      <c r="Q41" t="s">
        <v>93</v>
      </c>
      <c r="R41">
        <v>40</v>
      </c>
      <c r="S41" t="s">
        <v>9</v>
      </c>
      <c r="T41" t="s">
        <v>99</v>
      </c>
      <c r="U41" t="s">
        <v>100</v>
      </c>
      <c r="V41" t="s">
        <v>97</v>
      </c>
      <c r="W41" t="s">
        <v>97</v>
      </c>
      <c r="X41" t="s">
        <v>97</v>
      </c>
      <c r="Y41" t="s">
        <v>102</v>
      </c>
      <c r="Z41" t="s">
        <v>94</v>
      </c>
      <c r="AA41" t="s">
        <v>69</v>
      </c>
      <c r="AB41" t="s">
        <v>62</v>
      </c>
      <c r="AC41">
        <v>36</v>
      </c>
      <c r="AD41">
        <v>1</v>
      </c>
      <c r="AE41">
        <v>36</v>
      </c>
      <c r="AF41">
        <v>1</v>
      </c>
      <c r="AG41" t="s">
        <v>99</v>
      </c>
      <c r="AH41">
        <v>-999999</v>
      </c>
      <c r="AI41">
        <v>16</v>
      </c>
      <c r="AJ41">
        <v>129448</v>
      </c>
      <c r="AK41">
        <v>0</v>
      </c>
      <c r="AL41" t="s">
        <v>99</v>
      </c>
      <c r="AM41">
        <v>400</v>
      </c>
      <c r="AN41">
        <v>129848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101</v>
      </c>
    </row>
    <row r="42" spans="1:50" x14ac:dyDescent="0.25">
      <c r="A42" t="s">
        <v>87</v>
      </c>
      <c r="B42">
        <v>28072</v>
      </c>
      <c r="C42">
        <v>1</v>
      </c>
      <c r="D42" t="s">
        <v>88</v>
      </c>
      <c r="E42" t="s">
        <v>89</v>
      </c>
      <c r="F42">
        <v>60.006</v>
      </c>
      <c r="G42" t="s">
        <v>90</v>
      </c>
      <c r="H42" s="1">
        <v>1</v>
      </c>
      <c r="I42" s="2">
        <v>100</v>
      </c>
      <c r="J42" s="3">
        <v>495323308</v>
      </c>
      <c r="K42" t="s">
        <v>91</v>
      </c>
      <c r="L42" t="s">
        <v>92</v>
      </c>
      <c r="M42" s="1" t="s">
        <v>92</v>
      </c>
      <c r="N42" s="16">
        <v>42013</v>
      </c>
      <c r="O42" s="16">
        <v>42013.759444444448</v>
      </c>
      <c r="P42" s="2">
        <v>0.42611111111111111</v>
      </c>
      <c r="Q42" t="s">
        <v>93</v>
      </c>
      <c r="R42">
        <v>41</v>
      </c>
      <c r="S42" t="s">
        <v>9</v>
      </c>
      <c r="T42" t="s">
        <v>99</v>
      </c>
      <c r="U42" t="s">
        <v>100</v>
      </c>
      <c r="V42" t="s">
        <v>97</v>
      </c>
      <c r="W42" t="s">
        <v>97</v>
      </c>
      <c r="X42" t="s">
        <v>97</v>
      </c>
      <c r="Y42" t="s">
        <v>102</v>
      </c>
      <c r="Z42" t="s">
        <v>94</v>
      </c>
      <c r="AA42" t="s">
        <v>69</v>
      </c>
      <c r="AB42" t="s">
        <v>62</v>
      </c>
      <c r="AC42">
        <v>37</v>
      </c>
      <c r="AD42">
        <v>1</v>
      </c>
      <c r="AE42">
        <v>37</v>
      </c>
      <c r="AF42">
        <v>1</v>
      </c>
      <c r="AG42" t="s">
        <v>99</v>
      </c>
      <c r="AH42">
        <v>-999999</v>
      </c>
      <c r="AI42">
        <v>16</v>
      </c>
      <c r="AJ42">
        <v>130948</v>
      </c>
      <c r="AK42">
        <v>0</v>
      </c>
      <c r="AL42" t="s">
        <v>99</v>
      </c>
      <c r="AM42">
        <v>644</v>
      </c>
      <c r="AN42">
        <v>131592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101</v>
      </c>
    </row>
    <row r="43" spans="1:50" x14ac:dyDescent="0.25">
      <c r="A43" t="s">
        <v>87</v>
      </c>
      <c r="B43">
        <v>28072</v>
      </c>
      <c r="C43">
        <v>1</v>
      </c>
      <c r="D43" t="s">
        <v>88</v>
      </c>
      <c r="E43" t="s">
        <v>89</v>
      </c>
      <c r="F43">
        <v>60.006</v>
      </c>
      <c r="G43" t="s">
        <v>90</v>
      </c>
      <c r="H43" s="1">
        <v>1</v>
      </c>
      <c r="I43" s="2">
        <v>100</v>
      </c>
      <c r="J43" s="3">
        <v>495323308</v>
      </c>
      <c r="K43" t="s">
        <v>91</v>
      </c>
      <c r="L43" t="s">
        <v>92</v>
      </c>
      <c r="M43" s="1" t="s">
        <v>92</v>
      </c>
      <c r="N43" s="16">
        <v>42013</v>
      </c>
      <c r="O43" s="16">
        <v>42013.759444444448</v>
      </c>
      <c r="P43" s="2">
        <v>0.42611111111111111</v>
      </c>
      <c r="Q43" t="s">
        <v>93</v>
      </c>
      <c r="R43">
        <v>42</v>
      </c>
      <c r="S43" t="s">
        <v>10</v>
      </c>
      <c r="T43">
        <v>7</v>
      </c>
      <c r="U43" t="s">
        <v>96</v>
      </c>
      <c r="V43" t="s">
        <v>97</v>
      </c>
      <c r="W43" t="s">
        <v>97</v>
      </c>
      <c r="X43" t="s">
        <v>97</v>
      </c>
      <c r="Y43" t="s">
        <v>102</v>
      </c>
      <c r="Z43" t="s">
        <v>94</v>
      </c>
      <c r="AA43" t="s">
        <v>69</v>
      </c>
      <c r="AB43" t="s">
        <v>62</v>
      </c>
      <c r="AC43">
        <v>38</v>
      </c>
      <c r="AD43">
        <v>1</v>
      </c>
      <c r="AE43">
        <v>38</v>
      </c>
      <c r="AF43">
        <v>1</v>
      </c>
      <c r="AG43">
        <v>7</v>
      </c>
      <c r="AH43">
        <v>-999999</v>
      </c>
      <c r="AI43">
        <v>16</v>
      </c>
      <c r="AJ43">
        <v>132698</v>
      </c>
      <c r="AK43">
        <v>0</v>
      </c>
      <c r="AL43">
        <v>7</v>
      </c>
      <c r="AM43">
        <v>446</v>
      </c>
      <c r="AN43">
        <v>133144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98</v>
      </c>
    </row>
    <row r="44" spans="1:50" x14ac:dyDescent="0.25">
      <c r="A44" t="s">
        <v>87</v>
      </c>
      <c r="B44">
        <v>28072</v>
      </c>
      <c r="C44">
        <v>1</v>
      </c>
      <c r="D44" t="s">
        <v>88</v>
      </c>
      <c r="E44" t="s">
        <v>89</v>
      </c>
      <c r="F44">
        <v>60.006</v>
      </c>
      <c r="G44" t="s">
        <v>90</v>
      </c>
      <c r="H44" s="1">
        <v>1</v>
      </c>
      <c r="I44" s="2">
        <v>100</v>
      </c>
      <c r="J44" s="3">
        <v>495323308</v>
      </c>
      <c r="K44" t="s">
        <v>91</v>
      </c>
      <c r="L44" t="s">
        <v>92</v>
      </c>
      <c r="M44" s="1" t="s">
        <v>92</v>
      </c>
      <c r="N44" s="16">
        <v>42013</v>
      </c>
      <c r="O44" s="16">
        <v>42013.759444444448</v>
      </c>
      <c r="P44" s="2">
        <v>0.42611111111111111</v>
      </c>
      <c r="Q44" t="s">
        <v>93</v>
      </c>
      <c r="R44">
        <v>43</v>
      </c>
      <c r="S44" t="s">
        <v>9</v>
      </c>
      <c r="T44">
        <v>7</v>
      </c>
      <c r="U44" t="s">
        <v>94</v>
      </c>
      <c r="V44" t="s">
        <v>97</v>
      </c>
      <c r="W44" t="s">
        <v>97</v>
      </c>
      <c r="X44" t="s">
        <v>97</v>
      </c>
      <c r="Y44" t="s">
        <v>102</v>
      </c>
      <c r="Z44" t="s">
        <v>96</v>
      </c>
      <c r="AA44" t="s">
        <v>69</v>
      </c>
      <c r="AB44" t="s">
        <v>67</v>
      </c>
      <c r="AC44">
        <v>39</v>
      </c>
      <c r="AD44">
        <v>1</v>
      </c>
      <c r="AE44">
        <v>39</v>
      </c>
      <c r="AF44">
        <v>1</v>
      </c>
      <c r="AG44">
        <v>7</v>
      </c>
      <c r="AH44">
        <v>-999999</v>
      </c>
      <c r="AI44">
        <v>17</v>
      </c>
      <c r="AJ44">
        <v>134248</v>
      </c>
      <c r="AK44">
        <v>0</v>
      </c>
      <c r="AL44">
        <v>7</v>
      </c>
      <c r="AM44">
        <v>416</v>
      </c>
      <c r="AN44">
        <v>134664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98</v>
      </c>
    </row>
    <row r="45" spans="1:50" x14ac:dyDescent="0.25">
      <c r="A45" t="s">
        <v>87</v>
      </c>
      <c r="B45">
        <v>28072</v>
      </c>
      <c r="C45">
        <v>1</v>
      </c>
      <c r="D45" t="s">
        <v>88</v>
      </c>
      <c r="E45" t="s">
        <v>89</v>
      </c>
      <c r="F45">
        <v>60.006</v>
      </c>
      <c r="G45" t="s">
        <v>90</v>
      </c>
      <c r="H45" s="1">
        <v>1</v>
      </c>
      <c r="I45" s="2">
        <v>100</v>
      </c>
      <c r="J45" s="3">
        <v>495323308</v>
      </c>
      <c r="K45" t="s">
        <v>91</v>
      </c>
      <c r="L45" t="s">
        <v>92</v>
      </c>
      <c r="M45" s="1" t="s">
        <v>92</v>
      </c>
      <c r="N45" s="16">
        <v>42013</v>
      </c>
      <c r="O45" s="16">
        <v>42013.759444444448</v>
      </c>
      <c r="P45" s="2">
        <v>0.42611111111111111</v>
      </c>
      <c r="Q45" t="s">
        <v>93</v>
      </c>
      <c r="R45">
        <v>44</v>
      </c>
      <c r="S45" t="s">
        <v>9</v>
      </c>
      <c r="T45" t="s">
        <v>99</v>
      </c>
      <c r="U45" t="s">
        <v>100</v>
      </c>
      <c r="V45" t="s">
        <v>97</v>
      </c>
      <c r="W45" t="s">
        <v>97</v>
      </c>
      <c r="X45" t="s">
        <v>97</v>
      </c>
      <c r="Y45" t="s">
        <v>102</v>
      </c>
      <c r="Z45" t="s">
        <v>94</v>
      </c>
      <c r="AA45" t="s">
        <v>69</v>
      </c>
      <c r="AB45" t="s">
        <v>62</v>
      </c>
      <c r="AC45">
        <v>40</v>
      </c>
      <c r="AD45">
        <v>1</v>
      </c>
      <c r="AE45">
        <v>40</v>
      </c>
      <c r="AF45">
        <v>1</v>
      </c>
      <c r="AG45" t="s">
        <v>99</v>
      </c>
      <c r="AH45">
        <v>-999999</v>
      </c>
      <c r="AI45">
        <v>17</v>
      </c>
      <c r="AJ45">
        <v>135765</v>
      </c>
      <c r="AK45">
        <v>0</v>
      </c>
      <c r="AL45" t="s">
        <v>99</v>
      </c>
      <c r="AM45">
        <v>467</v>
      </c>
      <c r="AN45">
        <v>136232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101</v>
      </c>
    </row>
    <row r="46" spans="1:50" x14ac:dyDescent="0.25">
      <c r="A46" t="s">
        <v>87</v>
      </c>
      <c r="B46">
        <v>28072</v>
      </c>
      <c r="C46">
        <v>1</v>
      </c>
      <c r="D46" t="s">
        <v>88</v>
      </c>
      <c r="E46" t="s">
        <v>89</v>
      </c>
      <c r="F46">
        <v>60.006</v>
      </c>
      <c r="G46" t="s">
        <v>90</v>
      </c>
      <c r="H46" s="1">
        <v>1</v>
      </c>
      <c r="I46" s="2">
        <v>100</v>
      </c>
      <c r="J46" s="3">
        <v>495323308</v>
      </c>
      <c r="K46" t="s">
        <v>91</v>
      </c>
      <c r="L46" t="s">
        <v>92</v>
      </c>
      <c r="M46" s="1" t="s">
        <v>92</v>
      </c>
      <c r="N46" s="16">
        <v>42013</v>
      </c>
      <c r="O46" s="16">
        <v>42013.759444444448</v>
      </c>
      <c r="P46" s="2">
        <v>0.42611111111111111</v>
      </c>
      <c r="Q46" t="s">
        <v>93</v>
      </c>
      <c r="R46">
        <v>45</v>
      </c>
      <c r="S46" t="s">
        <v>9</v>
      </c>
      <c r="T46" t="s">
        <v>99</v>
      </c>
      <c r="U46" t="s">
        <v>100</v>
      </c>
      <c r="V46" t="s">
        <v>97</v>
      </c>
      <c r="W46" t="s">
        <v>97</v>
      </c>
      <c r="X46" t="s">
        <v>97</v>
      </c>
      <c r="Y46" t="s">
        <v>102</v>
      </c>
      <c r="Z46" t="s">
        <v>94</v>
      </c>
      <c r="AA46" t="s">
        <v>69</v>
      </c>
      <c r="AB46" t="s">
        <v>62</v>
      </c>
      <c r="AC46">
        <v>41</v>
      </c>
      <c r="AD46">
        <v>1</v>
      </c>
      <c r="AE46">
        <v>41</v>
      </c>
      <c r="AF46">
        <v>1</v>
      </c>
      <c r="AG46" t="s">
        <v>99</v>
      </c>
      <c r="AH46">
        <v>-999999</v>
      </c>
      <c r="AI46">
        <v>17</v>
      </c>
      <c r="AJ46">
        <v>137331</v>
      </c>
      <c r="AK46">
        <v>0</v>
      </c>
      <c r="AL46" t="s">
        <v>99</v>
      </c>
      <c r="AM46">
        <v>405</v>
      </c>
      <c r="AN46">
        <v>137736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101</v>
      </c>
    </row>
    <row r="47" spans="1:50" x14ac:dyDescent="0.25">
      <c r="A47" t="s">
        <v>87</v>
      </c>
      <c r="B47">
        <v>28072</v>
      </c>
      <c r="C47">
        <v>1</v>
      </c>
      <c r="D47" t="s">
        <v>88</v>
      </c>
      <c r="E47" t="s">
        <v>89</v>
      </c>
      <c r="F47">
        <v>60.006</v>
      </c>
      <c r="G47" t="s">
        <v>90</v>
      </c>
      <c r="H47" s="1">
        <v>1</v>
      </c>
      <c r="I47" s="2">
        <v>100</v>
      </c>
      <c r="J47" s="3">
        <v>495323308</v>
      </c>
      <c r="K47" t="s">
        <v>91</v>
      </c>
      <c r="L47" t="s">
        <v>92</v>
      </c>
      <c r="M47" s="1" t="s">
        <v>92</v>
      </c>
      <c r="N47" s="16">
        <v>42013</v>
      </c>
      <c r="O47" s="16">
        <v>42013.759444444448</v>
      </c>
      <c r="P47" s="2">
        <v>0.42611111111111111</v>
      </c>
      <c r="Q47" t="s">
        <v>93</v>
      </c>
      <c r="R47">
        <v>46</v>
      </c>
      <c r="S47" t="s">
        <v>9</v>
      </c>
      <c r="T47">
        <v>7</v>
      </c>
      <c r="U47" t="s">
        <v>94</v>
      </c>
      <c r="V47" t="s">
        <v>97</v>
      </c>
      <c r="W47" t="s">
        <v>97</v>
      </c>
      <c r="X47" t="s">
        <v>97</v>
      </c>
      <c r="Y47" t="s">
        <v>102</v>
      </c>
      <c r="Z47" t="s">
        <v>96</v>
      </c>
      <c r="AA47" t="s">
        <v>69</v>
      </c>
      <c r="AB47" t="s">
        <v>67</v>
      </c>
      <c r="AC47">
        <v>42</v>
      </c>
      <c r="AD47">
        <v>1</v>
      </c>
      <c r="AE47">
        <v>42</v>
      </c>
      <c r="AF47">
        <v>1</v>
      </c>
      <c r="AG47">
        <v>7</v>
      </c>
      <c r="AH47">
        <v>-999999</v>
      </c>
      <c r="AI47">
        <v>17</v>
      </c>
      <c r="AJ47">
        <v>138831</v>
      </c>
      <c r="AK47">
        <v>0</v>
      </c>
      <c r="AL47">
        <v>7</v>
      </c>
      <c r="AM47">
        <v>345</v>
      </c>
      <c r="AN47">
        <v>139176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98</v>
      </c>
    </row>
    <row r="48" spans="1:50" x14ac:dyDescent="0.25">
      <c r="A48" t="s">
        <v>87</v>
      </c>
      <c r="B48">
        <v>28072</v>
      </c>
      <c r="C48">
        <v>1</v>
      </c>
      <c r="D48" t="s">
        <v>88</v>
      </c>
      <c r="E48" t="s">
        <v>89</v>
      </c>
      <c r="F48">
        <v>60.006</v>
      </c>
      <c r="G48" t="s">
        <v>90</v>
      </c>
      <c r="H48" s="1">
        <v>1</v>
      </c>
      <c r="I48" s="2">
        <v>100</v>
      </c>
      <c r="J48" s="3">
        <v>495323308</v>
      </c>
      <c r="K48" t="s">
        <v>91</v>
      </c>
      <c r="L48" t="s">
        <v>92</v>
      </c>
      <c r="M48" s="1" t="s">
        <v>92</v>
      </c>
      <c r="N48" s="16">
        <v>42013</v>
      </c>
      <c r="O48" s="16">
        <v>42013.759444444448</v>
      </c>
      <c r="P48" s="2">
        <v>0.42611111111111111</v>
      </c>
      <c r="Q48" t="s">
        <v>93</v>
      </c>
      <c r="R48">
        <v>47</v>
      </c>
      <c r="S48" t="s">
        <v>9</v>
      </c>
      <c r="T48">
        <v>7</v>
      </c>
      <c r="U48" t="s">
        <v>94</v>
      </c>
      <c r="V48" t="s">
        <v>97</v>
      </c>
      <c r="W48" t="s">
        <v>97</v>
      </c>
      <c r="X48" t="s">
        <v>97</v>
      </c>
      <c r="Y48" t="s">
        <v>102</v>
      </c>
      <c r="Z48" t="s">
        <v>96</v>
      </c>
      <c r="AA48" t="s">
        <v>69</v>
      </c>
      <c r="AB48" t="s">
        <v>67</v>
      </c>
      <c r="AC48">
        <v>43</v>
      </c>
      <c r="AD48">
        <v>1</v>
      </c>
      <c r="AE48">
        <v>43</v>
      </c>
      <c r="AF48">
        <v>1</v>
      </c>
      <c r="AG48">
        <v>7</v>
      </c>
      <c r="AH48">
        <v>-999999</v>
      </c>
      <c r="AI48">
        <v>17</v>
      </c>
      <c r="AJ48">
        <v>140281</v>
      </c>
      <c r="AK48">
        <v>0</v>
      </c>
      <c r="AL48">
        <v>7</v>
      </c>
      <c r="AM48">
        <v>335</v>
      </c>
      <c r="AN48">
        <v>140616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98</v>
      </c>
    </row>
    <row r="49" spans="1:50" x14ac:dyDescent="0.25">
      <c r="A49" t="s">
        <v>87</v>
      </c>
      <c r="B49">
        <v>28072</v>
      </c>
      <c r="C49">
        <v>1</v>
      </c>
      <c r="D49" t="s">
        <v>88</v>
      </c>
      <c r="E49" t="s">
        <v>89</v>
      </c>
      <c r="F49">
        <v>60.006</v>
      </c>
      <c r="G49" t="s">
        <v>90</v>
      </c>
      <c r="H49" s="1">
        <v>1</v>
      </c>
      <c r="I49" s="2">
        <v>100</v>
      </c>
      <c r="J49" s="3">
        <v>495323308</v>
      </c>
      <c r="K49" t="s">
        <v>91</v>
      </c>
      <c r="L49" t="s">
        <v>92</v>
      </c>
      <c r="M49" s="1" t="s">
        <v>92</v>
      </c>
      <c r="N49" s="16">
        <v>42013</v>
      </c>
      <c r="O49" s="16">
        <v>42013.759444444448</v>
      </c>
      <c r="P49" s="2">
        <v>0.42611111111111111</v>
      </c>
      <c r="Q49" t="s">
        <v>93</v>
      </c>
      <c r="R49">
        <v>48</v>
      </c>
      <c r="S49" t="s">
        <v>9</v>
      </c>
      <c r="T49" t="s">
        <v>99</v>
      </c>
      <c r="U49" t="s">
        <v>100</v>
      </c>
      <c r="V49" t="s">
        <v>97</v>
      </c>
      <c r="W49" t="s">
        <v>97</v>
      </c>
      <c r="X49" t="s">
        <v>97</v>
      </c>
      <c r="Y49" t="s">
        <v>102</v>
      </c>
      <c r="Z49" t="s">
        <v>94</v>
      </c>
      <c r="AA49" t="s">
        <v>69</v>
      </c>
      <c r="AB49" t="s">
        <v>62</v>
      </c>
      <c r="AC49">
        <v>44</v>
      </c>
      <c r="AD49">
        <v>1</v>
      </c>
      <c r="AE49">
        <v>44</v>
      </c>
      <c r="AF49">
        <v>1</v>
      </c>
      <c r="AG49" t="s">
        <v>99</v>
      </c>
      <c r="AH49">
        <v>-999999</v>
      </c>
      <c r="AI49">
        <v>17</v>
      </c>
      <c r="AJ49">
        <v>141714</v>
      </c>
      <c r="AK49">
        <v>0</v>
      </c>
      <c r="AL49" t="s">
        <v>99</v>
      </c>
      <c r="AM49">
        <v>486</v>
      </c>
      <c r="AN49">
        <v>142200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101</v>
      </c>
    </row>
    <row r="50" spans="1:50" x14ac:dyDescent="0.25">
      <c r="A50" t="s">
        <v>87</v>
      </c>
      <c r="B50">
        <v>28072</v>
      </c>
      <c r="C50">
        <v>1</v>
      </c>
      <c r="D50" t="s">
        <v>88</v>
      </c>
      <c r="E50" t="s">
        <v>89</v>
      </c>
      <c r="F50">
        <v>60.006</v>
      </c>
      <c r="G50" t="s">
        <v>90</v>
      </c>
      <c r="H50" s="1">
        <v>1</v>
      </c>
      <c r="I50" s="2">
        <v>100</v>
      </c>
      <c r="J50" s="3">
        <v>495323308</v>
      </c>
      <c r="K50" t="s">
        <v>91</v>
      </c>
      <c r="L50" t="s">
        <v>92</v>
      </c>
      <c r="M50" s="1" t="s">
        <v>92</v>
      </c>
      <c r="N50" s="16">
        <v>42013</v>
      </c>
      <c r="O50" s="16">
        <v>42013.759444444448</v>
      </c>
      <c r="P50" s="2">
        <v>0.42611111111111111</v>
      </c>
      <c r="Q50" t="s">
        <v>93</v>
      </c>
      <c r="R50">
        <v>49</v>
      </c>
      <c r="S50" t="s">
        <v>9</v>
      </c>
      <c r="T50">
        <v>7</v>
      </c>
      <c r="U50" t="s">
        <v>94</v>
      </c>
      <c r="V50" t="s">
        <v>97</v>
      </c>
      <c r="W50" t="s">
        <v>97</v>
      </c>
      <c r="X50" t="s">
        <v>97</v>
      </c>
      <c r="Y50" t="s">
        <v>102</v>
      </c>
      <c r="Z50" t="s">
        <v>96</v>
      </c>
      <c r="AA50" t="s">
        <v>69</v>
      </c>
      <c r="AB50" t="s">
        <v>67</v>
      </c>
      <c r="AC50">
        <v>45</v>
      </c>
      <c r="AD50">
        <v>1</v>
      </c>
      <c r="AE50">
        <v>45</v>
      </c>
      <c r="AF50">
        <v>1</v>
      </c>
      <c r="AG50">
        <v>7</v>
      </c>
      <c r="AH50">
        <v>-999999</v>
      </c>
      <c r="AI50">
        <v>17</v>
      </c>
      <c r="AJ50">
        <v>143297</v>
      </c>
      <c r="AK50">
        <v>0</v>
      </c>
      <c r="AL50">
        <v>7</v>
      </c>
      <c r="AM50">
        <v>295</v>
      </c>
      <c r="AN50">
        <v>143592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98</v>
      </c>
    </row>
    <row r="51" spans="1:50" x14ac:dyDescent="0.25">
      <c r="A51" t="s">
        <v>87</v>
      </c>
      <c r="B51">
        <v>28072</v>
      </c>
      <c r="C51">
        <v>1</v>
      </c>
      <c r="D51" t="s">
        <v>88</v>
      </c>
      <c r="E51" t="s">
        <v>89</v>
      </c>
      <c r="F51">
        <v>60.006</v>
      </c>
      <c r="G51" t="s">
        <v>90</v>
      </c>
      <c r="H51" s="1">
        <v>1</v>
      </c>
      <c r="I51" s="2">
        <v>100</v>
      </c>
      <c r="J51" s="3">
        <v>495323308</v>
      </c>
      <c r="K51" t="s">
        <v>91</v>
      </c>
      <c r="L51" t="s">
        <v>92</v>
      </c>
      <c r="M51" s="1" t="s">
        <v>92</v>
      </c>
      <c r="N51" s="16">
        <v>42013</v>
      </c>
      <c r="O51" s="16">
        <v>42013.759444444448</v>
      </c>
      <c r="P51" s="2">
        <v>0.42611111111111111</v>
      </c>
      <c r="Q51" t="s">
        <v>93</v>
      </c>
      <c r="R51">
        <v>50</v>
      </c>
      <c r="S51" t="s">
        <v>9</v>
      </c>
      <c r="T51" t="s">
        <v>99</v>
      </c>
      <c r="U51" t="s">
        <v>100</v>
      </c>
      <c r="V51" t="s">
        <v>97</v>
      </c>
      <c r="W51" t="s">
        <v>97</v>
      </c>
      <c r="X51" t="s">
        <v>97</v>
      </c>
      <c r="Y51" t="s">
        <v>102</v>
      </c>
      <c r="Z51" t="s">
        <v>94</v>
      </c>
      <c r="AA51" t="s">
        <v>69</v>
      </c>
      <c r="AB51" t="s">
        <v>62</v>
      </c>
      <c r="AC51">
        <v>46</v>
      </c>
      <c r="AD51">
        <v>1</v>
      </c>
      <c r="AE51">
        <v>46</v>
      </c>
      <c r="AF51">
        <v>1</v>
      </c>
      <c r="AG51" t="s">
        <v>99</v>
      </c>
      <c r="AH51">
        <v>-999999</v>
      </c>
      <c r="AI51">
        <v>17</v>
      </c>
      <c r="AJ51">
        <v>144697</v>
      </c>
      <c r="AK51">
        <v>0</v>
      </c>
      <c r="AL51" t="s">
        <v>99</v>
      </c>
      <c r="AM51">
        <v>639</v>
      </c>
      <c r="AN51">
        <v>145336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101</v>
      </c>
    </row>
    <row r="52" spans="1:50" x14ac:dyDescent="0.25">
      <c r="A52" t="s">
        <v>87</v>
      </c>
      <c r="B52">
        <v>28072</v>
      </c>
      <c r="C52">
        <v>1</v>
      </c>
      <c r="D52" t="s">
        <v>88</v>
      </c>
      <c r="E52" t="s">
        <v>89</v>
      </c>
      <c r="F52">
        <v>60.006</v>
      </c>
      <c r="G52" t="s">
        <v>90</v>
      </c>
      <c r="H52" s="1">
        <v>1</v>
      </c>
      <c r="I52" s="2">
        <v>100</v>
      </c>
      <c r="J52" s="3">
        <v>495323308</v>
      </c>
      <c r="K52" t="s">
        <v>91</v>
      </c>
      <c r="L52" t="s">
        <v>92</v>
      </c>
      <c r="M52" s="1" t="s">
        <v>92</v>
      </c>
      <c r="N52" s="16">
        <v>42013</v>
      </c>
      <c r="O52" s="16">
        <v>42013.759444444448</v>
      </c>
      <c r="P52" s="2">
        <v>0.42611111111111111</v>
      </c>
      <c r="Q52" t="s">
        <v>93</v>
      </c>
      <c r="R52">
        <v>51</v>
      </c>
      <c r="S52" t="s">
        <v>9</v>
      </c>
      <c r="T52" t="s">
        <v>99</v>
      </c>
      <c r="U52" t="s">
        <v>100</v>
      </c>
      <c r="V52" t="s">
        <v>97</v>
      </c>
      <c r="W52" t="s">
        <v>97</v>
      </c>
      <c r="X52" t="s">
        <v>97</v>
      </c>
      <c r="Y52" t="s">
        <v>102</v>
      </c>
      <c r="Z52" t="s">
        <v>94</v>
      </c>
      <c r="AA52" t="s">
        <v>69</v>
      </c>
      <c r="AB52" t="s">
        <v>62</v>
      </c>
      <c r="AC52">
        <v>47</v>
      </c>
      <c r="AD52">
        <v>1</v>
      </c>
      <c r="AE52">
        <v>47</v>
      </c>
      <c r="AF52">
        <v>1</v>
      </c>
      <c r="AG52" t="s">
        <v>99</v>
      </c>
      <c r="AH52">
        <v>-999999</v>
      </c>
      <c r="AI52">
        <v>17</v>
      </c>
      <c r="AJ52">
        <v>146430</v>
      </c>
      <c r="AK52">
        <v>0</v>
      </c>
      <c r="AL52" t="s">
        <v>99</v>
      </c>
      <c r="AM52">
        <v>506</v>
      </c>
      <c r="AN52">
        <v>146936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101</v>
      </c>
    </row>
    <row r="53" spans="1:50" x14ac:dyDescent="0.25">
      <c r="A53" t="s">
        <v>87</v>
      </c>
      <c r="B53">
        <v>28072</v>
      </c>
      <c r="C53">
        <v>1</v>
      </c>
      <c r="D53" t="s">
        <v>88</v>
      </c>
      <c r="E53" t="s">
        <v>89</v>
      </c>
      <c r="F53">
        <v>60.006</v>
      </c>
      <c r="G53" t="s">
        <v>90</v>
      </c>
      <c r="H53" s="1">
        <v>1</v>
      </c>
      <c r="I53" s="2">
        <v>100</v>
      </c>
      <c r="J53" s="3">
        <v>495323308</v>
      </c>
      <c r="K53" t="s">
        <v>91</v>
      </c>
      <c r="L53" t="s">
        <v>92</v>
      </c>
      <c r="M53" s="1" t="s">
        <v>92</v>
      </c>
      <c r="N53" s="16">
        <v>42013</v>
      </c>
      <c r="O53" s="16">
        <v>42013.759444444448</v>
      </c>
      <c r="P53" s="2">
        <v>0.42611111111111111</v>
      </c>
      <c r="Q53" t="s">
        <v>93</v>
      </c>
      <c r="R53">
        <v>52</v>
      </c>
      <c r="S53" t="s">
        <v>9</v>
      </c>
      <c r="T53">
        <v>7</v>
      </c>
      <c r="U53" t="s">
        <v>94</v>
      </c>
      <c r="V53" t="s">
        <v>97</v>
      </c>
      <c r="W53" t="s">
        <v>97</v>
      </c>
      <c r="X53" t="s">
        <v>97</v>
      </c>
      <c r="Y53" t="s">
        <v>102</v>
      </c>
      <c r="Z53" t="s">
        <v>96</v>
      </c>
      <c r="AA53" t="s">
        <v>69</v>
      </c>
      <c r="AB53" t="s">
        <v>67</v>
      </c>
      <c r="AC53">
        <v>48</v>
      </c>
      <c r="AD53">
        <v>1</v>
      </c>
      <c r="AE53">
        <v>48</v>
      </c>
      <c r="AF53">
        <v>1</v>
      </c>
      <c r="AG53">
        <v>7</v>
      </c>
      <c r="AH53">
        <v>-999999</v>
      </c>
      <c r="AI53">
        <v>17</v>
      </c>
      <c r="AJ53">
        <v>148047</v>
      </c>
      <c r="AK53">
        <v>0</v>
      </c>
      <c r="AL53">
        <v>7</v>
      </c>
      <c r="AM53">
        <v>345</v>
      </c>
      <c r="AN53">
        <v>148392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98</v>
      </c>
    </row>
    <row r="54" spans="1:50" x14ac:dyDescent="0.25">
      <c r="A54" t="s">
        <v>87</v>
      </c>
      <c r="B54">
        <v>28072</v>
      </c>
      <c r="C54">
        <v>1</v>
      </c>
      <c r="D54" t="s">
        <v>88</v>
      </c>
      <c r="E54" t="s">
        <v>89</v>
      </c>
      <c r="F54">
        <v>60.006</v>
      </c>
      <c r="G54" t="s">
        <v>90</v>
      </c>
      <c r="H54" s="1">
        <v>1</v>
      </c>
      <c r="I54" s="2">
        <v>100</v>
      </c>
      <c r="J54" s="3">
        <v>495323308</v>
      </c>
      <c r="K54" t="s">
        <v>91</v>
      </c>
      <c r="L54" t="s">
        <v>92</v>
      </c>
      <c r="M54" s="1" t="s">
        <v>92</v>
      </c>
      <c r="N54" s="16">
        <v>42013</v>
      </c>
      <c r="O54" s="16">
        <v>42013.759444444448</v>
      </c>
      <c r="P54" s="2">
        <v>0.42611111111111111</v>
      </c>
      <c r="Q54" t="s">
        <v>93</v>
      </c>
      <c r="R54">
        <v>53</v>
      </c>
      <c r="S54" t="s">
        <v>9</v>
      </c>
      <c r="T54" t="s">
        <v>99</v>
      </c>
      <c r="U54" t="s">
        <v>100</v>
      </c>
      <c r="V54" t="s">
        <v>97</v>
      </c>
      <c r="W54" t="s">
        <v>97</v>
      </c>
      <c r="X54" t="s">
        <v>97</v>
      </c>
      <c r="Y54" t="s">
        <v>102</v>
      </c>
      <c r="Z54" t="s">
        <v>94</v>
      </c>
      <c r="AA54" t="s">
        <v>69</v>
      </c>
      <c r="AB54" t="s">
        <v>62</v>
      </c>
      <c r="AC54">
        <v>49</v>
      </c>
      <c r="AD54">
        <v>1</v>
      </c>
      <c r="AE54">
        <v>49</v>
      </c>
      <c r="AF54">
        <v>1</v>
      </c>
      <c r="AG54" t="s">
        <v>99</v>
      </c>
      <c r="AH54">
        <v>-999999</v>
      </c>
      <c r="AI54">
        <v>16</v>
      </c>
      <c r="AJ54">
        <v>149496</v>
      </c>
      <c r="AK54">
        <v>0</v>
      </c>
      <c r="AL54" t="s">
        <v>99</v>
      </c>
      <c r="AM54">
        <v>480</v>
      </c>
      <c r="AN54">
        <v>149976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101</v>
      </c>
    </row>
    <row r="55" spans="1:50" x14ac:dyDescent="0.25">
      <c r="A55" t="s">
        <v>87</v>
      </c>
      <c r="B55">
        <v>28072</v>
      </c>
      <c r="C55">
        <v>1</v>
      </c>
      <c r="D55" t="s">
        <v>88</v>
      </c>
      <c r="E55" t="s">
        <v>89</v>
      </c>
      <c r="F55">
        <v>60.006</v>
      </c>
      <c r="G55" t="s">
        <v>90</v>
      </c>
      <c r="H55" s="1">
        <v>1</v>
      </c>
      <c r="I55" s="2">
        <v>100</v>
      </c>
      <c r="J55" s="3">
        <v>495323308</v>
      </c>
      <c r="K55" t="s">
        <v>91</v>
      </c>
      <c r="L55" t="s">
        <v>92</v>
      </c>
      <c r="M55" s="1" t="s">
        <v>92</v>
      </c>
      <c r="N55" s="16">
        <v>42013</v>
      </c>
      <c r="O55" s="16">
        <v>42013.759444444448</v>
      </c>
      <c r="P55" s="2">
        <v>0.42611111111111111</v>
      </c>
      <c r="Q55" t="s">
        <v>93</v>
      </c>
      <c r="R55">
        <v>54</v>
      </c>
      <c r="S55" t="s">
        <v>9</v>
      </c>
      <c r="T55">
        <v>7</v>
      </c>
      <c r="U55" t="s">
        <v>94</v>
      </c>
      <c r="V55" t="s">
        <v>97</v>
      </c>
      <c r="W55" t="s">
        <v>97</v>
      </c>
      <c r="X55" t="s">
        <v>97</v>
      </c>
      <c r="Y55" t="s">
        <v>102</v>
      </c>
      <c r="Z55" t="s">
        <v>96</v>
      </c>
      <c r="AA55" t="s">
        <v>69</v>
      </c>
      <c r="AB55" t="s">
        <v>67</v>
      </c>
      <c r="AC55">
        <v>50</v>
      </c>
      <c r="AD55">
        <v>1</v>
      </c>
      <c r="AE55">
        <v>50</v>
      </c>
      <c r="AF55">
        <v>1</v>
      </c>
      <c r="AG55">
        <v>7</v>
      </c>
      <c r="AH55">
        <v>-999999</v>
      </c>
      <c r="AI55">
        <v>17</v>
      </c>
      <c r="AJ55">
        <v>151080</v>
      </c>
      <c r="AK55">
        <v>0</v>
      </c>
      <c r="AL55">
        <v>7</v>
      </c>
      <c r="AM55">
        <v>320</v>
      </c>
      <c r="AN55">
        <v>151400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98</v>
      </c>
    </row>
    <row r="56" spans="1:50" x14ac:dyDescent="0.25">
      <c r="A56" t="s">
        <v>87</v>
      </c>
      <c r="B56">
        <v>28072</v>
      </c>
      <c r="C56">
        <v>1</v>
      </c>
      <c r="D56" t="s">
        <v>88</v>
      </c>
      <c r="E56" t="s">
        <v>89</v>
      </c>
      <c r="F56">
        <v>60.006</v>
      </c>
      <c r="G56" t="s">
        <v>90</v>
      </c>
      <c r="H56" s="1">
        <v>1</v>
      </c>
      <c r="I56" s="2">
        <v>100</v>
      </c>
      <c r="J56" s="3">
        <v>495323308</v>
      </c>
      <c r="K56" t="s">
        <v>91</v>
      </c>
      <c r="L56" t="s">
        <v>92</v>
      </c>
      <c r="M56" s="1" t="s">
        <v>92</v>
      </c>
      <c r="N56" s="16">
        <v>42013</v>
      </c>
      <c r="O56" s="16">
        <v>42013.759444444448</v>
      </c>
      <c r="P56" s="2">
        <v>0.42611111111111111</v>
      </c>
      <c r="Q56" t="s">
        <v>93</v>
      </c>
      <c r="R56">
        <v>55</v>
      </c>
      <c r="S56" t="s">
        <v>10</v>
      </c>
      <c r="T56" t="s">
        <v>99</v>
      </c>
      <c r="U56" t="s">
        <v>94</v>
      </c>
      <c r="V56" t="s">
        <v>97</v>
      </c>
      <c r="W56" t="s">
        <v>97</v>
      </c>
      <c r="X56" t="s">
        <v>97</v>
      </c>
      <c r="Y56" t="s">
        <v>102</v>
      </c>
      <c r="Z56" t="s">
        <v>100</v>
      </c>
      <c r="AA56" t="s">
        <v>69</v>
      </c>
      <c r="AB56" t="s">
        <v>67</v>
      </c>
      <c r="AC56">
        <v>51</v>
      </c>
      <c r="AD56">
        <v>1</v>
      </c>
      <c r="AE56">
        <v>51</v>
      </c>
      <c r="AF56">
        <v>1</v>
      </c>
      <c r="AG56" t="s">
        <v>99</v>
      </c>
      <c r="AH56">
        <v>-999999</v>
      </c>
      <c r="AI56">
        <v>16</v>
      </c>
      <c r="AJ56">
        <v>152496</v>
      </c>
      <c r="AK56">
        <v>0</v>
      </c>
      <c r="AL56" t="s">
        <v>99</v>
      </c>
      <c r="AM56">
        <v>520</v>
      </c>
      <c r="AN56">
        <v>153016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101</v>
      </c>
    </row>
    <row r="57" spans="1:50" x14ac:dyDescent="0.25">
      <c r="A57" t="s">
        <v>87</v>
      </c>
      <c r="B57">
        <v>28072</v>
      </c>
      <c r="C57">
        <v>1</v>
      </c>
      <c r="D57" t="s">
        <v>88</v>
      </c>
      <c r="E57" t="s">
        <v>89</v>
      </c>
      <c r="F57">
        <v>60.006</v>
      </c>
      <c r="G57" t="s">
        <v>90</v>
      </c>
      <c r="H57" s="1">
        <v>1</v>
      </c>
      <c r="I57" s="2">
        <v>100</v>
      </c>
      <c r="J57" s="3">
        <v>495323308</v>
      </c>
      <c r="K57" t="s">
        <v>91</v>
      </c>
      <c r="L57" t="s">
        <v>92</v>
      </c>
      <c r="M57" s="1" t="s">
        <v>92</v>
      </c>
      <c r="N57" s="16">
        <v>42013</v>
      </c>
      <c r="O57" s="16">
        <v>42013.759444444448</v>
      </c>
      <c r="P57" s="2">
        <v>0.42611111111111111</v>
      </c>
      <c r="Q57" t="s">
        <v>93</v>
      </c>
      <c r="R57">
        <v>56</v>
      </c>
      <c r="S57" t="s">
        <v>9</v>
      </c>
      <c r="T57">
        <v>7</v>
      </c>
      <c r="U57" t="s">
        <v>94</v>
      </c>
      <c r="V57" t="s">
        <v>97</v>
      </c>
      <c r="W57" t="s">
        <v>97</v>
      </c>
      <c r="X57" t="s">
        <v>97</v>
      </c>
      <c r="Y57" t="s">
        <v>102</v>
      </c>
      <c r="Z57" t="s">
        <v>96</v>
      </c>
      <c r="AA57" t="s">
        <v>69</v>
      </c>
      <c r="AB57" t="s">
        <v>67</v>
      </c>
      <c r="AC57">
        <v>52</v>
      </c>
      <c r="AD57">
        <v>1</v>
      </c>
      <c r="AE57">
        <v>52</v>
      </c>
      <c r="AF57">
        <v>1</v>
      </c>
      <c r="AG57">
        <v>7</v>
      </c>
      <c r="AH57">
        <v>-999999</v>
      </c>
      <c r="AI57">
        <v>17</v>
      </c>
      <c r="AJ57">
        <v>154113</v>
      </c>
      <c r="AK57">
        <v>0</v>
      </c>
      <c r="AL57">
        <v>7</v>
      </c>
      <c r="AM57">
        <v>423</v>
      </c>
      <c r="AN57">
        <v>154536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98</v>
      </c>
    </row>
    <row r="58" spans="1:50" x14ac:dyDescent="0.25">
      <c r="A58" t="s">
        <v>87</v>
      </c>
      <c r="B58">
        <v>28072</v>
      </c>
      <c r="C58">
        <v>1</v>
      </c>
      <c r="D58" t="s">
        <v>88</v>
      </c>
      <c r="E58" t="s">
        <v>89</v>
      </c>
      <c r="F58">
        <v>60.006</v>
      </c>
      <c r="G58" t="s">
        <v>90</v>
      </c>
      <c r="H58" s="1">
        <v>1</v>
      </c>
      <c r="I58" s="2">
        <v>100</v>
      </c>
      <c r="J58" s="3">
        <v>495323308</v>
      </c>
      <c r="K58" t="s">
        <v>91</v>
      </c>
      <c r="L58" t="s">
        <v>92</v>
      </c>
      <c r="M58" s="1" t="s">
        <v>92</v>
      </c>
      <c r="N58" s="16">
        <v>42013</v>
      </c>
      <c r="O58" s="16">
        <v>42013.759444444448</v>
      </c>
      <c r="P58" s="2">
        <v>0.42611111111111111</v>
      </c>
      <c r="Q58" t="s">
        <v>93</v>
      </c>
      <c r="R58">
        <v>57</v>
      </c>
      <c r="S58" t="s">
        <v>9</v>
      </c>
      <c r="T58">
        <v>7</v>
      </c>
      <c r="U58" t="s">
        <v>94</v>
      </c>
      <c r="V58" t="s">
        <v>97</v>
      </c>
      <c r="W58" t="s">
        <v>97</v>
      </c>
      <c r="X58" t="s">
        <v>97</v>
      </c>
      <c r="Y58" t="s">
        <v>102</v>
      </c>
      <c r="Z58" t="s">
        <v>96</v>
      </c>
      <c r="AA58" t="s">
        <v>69</v>
      </c>
      <c r="AB58" t="s">
        <v>67</v>
      </c>
      <c r="AC58">
        <v>53</v>
      </c>
      <c r="AD58">
        <v>1</v>
      </c>
      <c r="AE58">
        <v>53</v>
      </c>
      <c r="AF58">
        <v>1</v>
      </c>
      <c r="AG58">
        <v>7</v>
      </c>
      <c r="AH58">
        <v>-999999</v>
      </c>
      <c r="AI58">
        <v>17</v>
      </c>
      <c r="AJ58">
        <v>155646</v>
      </c>
      <c r="AK58">
        <v>0</v>
      </c>
      <c r="AL58">
        <v>7</v>
      </c>
      <c r="AM58">
        <v>618</v>
      </c>
      <c r="AN58">
        <v>156264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98</v>
      </c>
    </row>
    <row r="59" spans="1:50" x14ac:dyDescent="0.25">
      <c r="A59" t="s">
        <v>87</v>
      </c>
      <c r="B59">
        <v>28072</v>
      </c>
      <c r="C59">
        <v>1</v>
      </c>
      <c r="D59" t="s">
        <v>88</v>
      </c>
      <c r="E59" t="s">
        <v>89</v>
      </c>
      <c r="F59">
        <v>60.006</v>
      </c>
      <c r="G59" t="s">
        <v>90</v>
      </c>
      <c r="H59" s="1">
        <v>1</v>
      </c>
      <c r="I59" s="2">
        <v>100</v>
      </c>
      <c r="J59" s="3">
        <v>495323308</v>
      </c>
      <c r="K59" t="s">
        <v>91</v>
      </c>
      <c r="L59" t="s">
        <v>92</v>
      </c>
      <c r="M59" s="1" t="s">
        <v>92</v>
      </c>
      <c r="N59" s="16">
        <v>42013</v>
      </c>
      <c r="O59" s="16">
        <v>42013.759444444448</v>
      </c>
      <c r="P59" s="2">
        <v>0.42611111111111111</v>
      </c>
      <c r="Q59" t="s">
        <v>93</v>
      </c>
      <c r="R59">
        <v>58</v>
      </c>
      <c r="S59" t="s">
        <v>9</v>
      </c>
      <c r="T59" t="s">
        <v>99</v>
      </c>
      <c r="U59" t="s">
        <v>100</v>
      </c>
      <c r="V59" t="s">
        <v>97</v>
      </c>
      <c r="W59" t="s">
        <v>97</v>
      </c>
      <c r="X59" t="s">
        <v>97</v>
      </c>
      <c r="Y59" t="s">
        <v>102</v>
      </c>
      <c r="Z59" t="s">
        <v>94</v>
      </c>
      <c r="AA59" t="s">
        <v>69</v>
      </c>
      <c r="AB59" t="s">
        <v>62</v>
      </c>
      <c r="AC59">
        <v>54</v>
      </c>
      <c r="AD59">
        <v>1</v>
      </c>
      <c r="AE59">
        <v>54</v>
      </c>
      <c r="AF59">
        <v>1</v>
      </c>
      <c r="AG59" t="s">
        <v>99</v>
      </c>
      <c r="AH59">
        <v>-999999</v>
      </c>
      <c r="AI59">
        <v>16</v>
      </c>
      <c r="AJ59">
        <v>157362</v>
      </c>
      <c r="AK59">
        <v>0</v>
      </c>
      <c r="AL59" t="s">
        <v>99</v>
      </c>
      <c r="AM59">
        <v>406</v>
      </c>
      <c r="AN59">
        <v>157768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101</v>
      </c>
    </row>
    <row r="60" spans="1:50" x14ac:dyDescent="0.25">
      <c r="A60" t="s">
        <v>87</v>
      </c>
      <c r="B60">
        <v>28072</v>
      </c>
      <c r="C60">
        <v>1</v>
      </c>
      <c r="D60" t="s">
        <v>88</v>
      </c>
      <c r="E60" t="s">
        <v>89</v>
      </c>
      <c r="F60">
        <v>60.006</v>
      </c>
      <c r="G60" t="s">
        <v>90</v>
      </c>
      <c r="H60" s="1">
        <v>1</v>
      </c>
      <c r="I60" s="2">
        <v>100</v>
      </c>
      <c r="J60" s="3">
        <v>495323308</v>
      </c>
      <c r="K60" t="s">
        <v>91</v>
      </c>
      <c r="L60" t="s">
        <v>92</v>
      </c>
      <c r="M60" s="1" t="s">
        <v>92</v>
      </c>
      <c r="N60" s="16">
        <v>42013</v>
      </c>
      <c r="O60" s="16">
        <v>42013.759444444448</v>
      </c>
      <c r="P60" s="2">
        <v>0.42611111111111111</v>
      </c>
      <c r="Q60" t="s">
        <v>93</v>
      </c>
      <c r="R60">
        <v>59</v>
      </c>
      <c r="S60" t="s">
        <v>10</v>
      </c>
      <c r="T60">
        <v>7</v>
      </c>
      <c r="U60" t="s">
        <v>96</v>
      </c>
      <c r="V60" t="s">
        <v>97</v>
      </c>
      <c r="W60" t="s">
        <v>97</v>
      </c>
      <c r="X60" t="s">
        <v>97</v>
      </c>
      <c r="Y60" t="s">
        <v>102</v>
      </c>
      <c r="Z60" t="s">
        <v>94</v>
      </c>
      <c r="AA60" t="s">
        <v>69</v>
      </c>
      <c r="AB60" t="s">
        <v>62</v>
      </c>
      <c r="AC60">
        <v>55</v>
      </c>
      <c r="AD60">
        <v>1</v>
      </c>
      <c r="AE60">
        <v>55</v>
      </c>
      <c r="AF60">
        <v>1</v>
      </c>
      <c r="AG60">
        <v>7</v>
      </c>
      <c r="AH60">
        <v>-999999</v>
      </c>
      <c r="AI60">
        <v>16</v>
      </c>
      <c r="AJ60">
        <v>158862</v>
      </c>
      <c r="AK60">
        <v>0</v>
      </c>
      <c r="AL60">
        <v>7</v>
      </c>
      <c r="AM60">
        <v>410</v>
      </c>
      <c r="AN60">
        <v>159272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98</v>
      </c>
    </row>
    <row r="61" spans="1:50" x14ac:dyDescent="0.25">
      <c r="A61" t="s">
        <v>87</v>
      </c>
      <c r="B61">
        <v>28072</v>
      </c>
      <c r="C61">
        <v>1</v>
      </c>
      <c r="D61" t="s">
        <v>88</v>
      </c>
      <c r="E61" t="s">
        <v>89</v>
      </c>
      <c r="F61">
        <v>60.006</v>
      </c>
      <c r="G61" t="s">
        <v>90</v>
      </c>
      <c r="H61" s="1">
        <v>1</v>
      </c>
      <c r="I61" s="2">
        <v>100</v>
      </c>
      <c r="J61" s="3">
        <v>495323308</v>
      </c>
      <c r="K61" t="s">
        <v>91</v>
      </c>
      <c r="L61" t="s">
        <v>92</v>
      </c>
      <c r="M61" s="1" t="s">
        <v>92</v>
      </c>
      <c r="N61" s="16">
        <v>42013</v>
      </c>
      <c r="O61" s="16">
        <v>42013.759444444448</v>
      </c>
      <c r="P61" s="2">
        <v>0.42611111111111111</v>
      </c>
      <c r="Q61" t="s">
        <v>93</v>
      </c>
      <c r="R61">
        <v>60</v>
      </c>
      <c r="S61" t="s">
        <v>9</v>
      </c>
      <c r="T61" t="s">
        <v>99</v>
      </c>
      <c r="U61" t="s">
        <v>100</v>
      </c>
      <c r="V61" t="s">
        <v>97</v>
      </c>
      <c r="W61" t="s">
        <v>97</v>
      </c>
      <c r="X61" t="s">
        <v>97</v>
      </c>
      <c r="Y61" t="s">
        <v>102</v>
      </c>
      <c r="Z61" t="s">
        <v>94</v>
      </c>
      <c r="AA61" t="s">
        <v>69</v>
      </c>
      <c r="AB61" t="s">
        <v>62</v>
      </c>
      <c r="AC61">
        <v>56</v>
      </c>
      <c r="AD61">
        <v>1</v>
      </c>
      <c r="AE61">
        <v>56</v>
      </c>
      <c r="AF61">
        <v>1</v>
      </c>
      <c r="AG61" t="s">
        <v>99</v>
      </c>
      <c r="AH61">
        <v>-999999</v>
      </c>
      <c r="AI61">
        <v>17</v>
      </c>
      <c r="AJ61">
        <v>160379</v>
      </c>
      <c r="AK61">
        <v>0</v>
      </c>
      <c r="AL61" t="s">
        <v>99</v>
      </c>
      <c r="AM61">
        <v>413</v>
      </c>
      <c r="AN61">
        <v>160792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101</v>
      </c>
    </row>
    <row r="62" spans="1:50" x14ac:dyDescent="0.25">
      <c r="A62" t="s">
        <v>87</v>
      </c>
      <c r="B62">
        <v>28072</v>
      </c>
      <c r="C62">
        <v>1</v>
      </c>
      <c r="D62" t="s">
        <v>88</v>
      </c>
      <c r="E62" t="s">
        <v>89</v>
      </c>
      <c r="F62">
        <v>60.006</v>
      </c>
      <c r="G62" t="s">
        <v>90</v>
      </c>
      <c r="H62" s="1">
        <v>1</v>
      </c>
      <c r="I62" s="2">
        <v>100</v>
      </c>
      <c r="J62" s="3">
        <v>495323308</v>
      </c>
      <c r="K62" t="s">
        <v>91</v>
      </c>
      <c r="L62" t="s">
        <v>92</v>
      </c>
      <c r="M62" s="1" t="s">
        <v>92</v>
      </c>
      <c r="N62" s="16">
        <v>42013</v>
      </c>
      <c r="O62" s="16">
        <v>42013.759444444448</v>
      </c>
      <c r="P62" s="2">
        <v>0.42611111111111111</v>
      </c>
      <c r="Q62" t="s">
        <v>93</v>
      </c>
      <c r="R62">
        <v>61</v>
      </c>
      <c r="S62" t="s">
        <v>9</v>
      </c>
      <c r="T62" t="s">
        <v>99</v>
      </c>
      <c r="U62" t="s">
        <v>100</v>
      </c>
      <c r="V62" t="s">
        <v>97</v>
      </c>
      <c r="W62" t="s">
        <v>97</v>
      </c>
      <c r="X62" t="s">
        <v>97</v>
      </c>
      <c r="Y62" t="s">
        <v>102</v>
      </c>
      <c r="Z62" t="s">
        <v>94</v>
      </c>
      <c r="AA62" t="s">
        <v>69</v>
      </c>
      <c r="AB62" t="s">
        <v>62</v>
      </c>
      <c r="AC62">
        <v>57</v>
      </c>
      <c r="AD62">
        <v>1</v>
      </c>
      <c r="AE62">
        <v>57</v>
      </c>
      <c r="AF62">
        <v>1</v>
      </c>
      <c r="AG62" t="s">
        <v>99</v>
      </c>
      <c r="AH62">
        <v>-999999</v>
      </c>
      <c r="AI62">
        <v>16</v>
      </c>
      <c r="AJ62">
        <v>161895</v>
      </c>
      <c r="AK62">
        <v>0</v>
      </c>
      <c r="AL62" t="s">
        <v>99</v>
      </c>
      <c r="AM62">
        <v>385</v>
      </c>
      <c r="AN62">
        <v>162280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101</v>
      </c>
    </row>
    <row r="63" spans="1:50" x14ac:dyDescent="0.25">
      <c r="A63" t="s">
        <v>87</v>
      </c>
      <c r="B63">
        <v>28072</v>
      </c>
      <c r="C63">
        <v>1</v>
      </c>
      <c r="D63" t="s">
        <v>88</v>
      </c>
      <c r="E63" t="s">
        <v>89</v>
      </c>
      <c r="F63">
        <v>60.006</v>
      </c>
      <c r="G63" t="s">
        <v>90</v>
      </c>
      <c r="H63" s="1">
        <v>1</v>
      </c>
      <c r="I63" s="2">
        <v>100</v>
      </c>
      <c r="J63" s="3">
        <v>495323308</v>
      </c>
      <c r="K63" t="s">
        <v>91</v>
      </c>
      <c r="L63" t="s">
        <v>92</v>
      </c>
      <c r="M63" s="1" t="s">
        <v>92</v>
      </c>
      <c r="N63" s="16">
        <v>42013</v>
      </c>
      <c r="O63" s="16">
        <v>42013.759444444448</v>
      </c>
      <c r="P63" s="2">
        <v>0.42611111111111111</v>
      </c>
      <c r="Q63" t="s">
        <v>93</v>
      </c>
      <c r="R63">
        <v>62</v>
      </c>
      <c r="S63" t="s">
        <v>9</v>
      </c>
      <c r="T63">
        <v>7</v>
      </c>
      <c r="U63" t="s">
        <v>94</v>
      </c>
      <c r="V63" t="s">
        <v>97</v>
      </c>
      <c r="W63" t="s">
        <v>97</v>
      </c>
      <c r="X63" t="s">
        <v>97</v>
      </c>
      <c r="Y63" t="s">
        <v>102</v>
      </c>
      <c r="Z63" t="s">
        <v>96</v>
      </c>
      <c r="AA63" t="s">
        <v>69</v>
      </c>
      <c r="AB63" t="s">
        <v>67</v>
      </c>
      <c r="AC63">
        <v>58</v>
      </c>
      <c r="AD63">
        <v>1</v>
      </c>
      <c r="AE63">
        <v>58</v>
      </c>
      <c r="AF63">
        <v>1</v>
      </c>
      <c r="AG63">
        <v>7</v>
      </c>
      <c r="AH63">
        <v>-999999</v>
      </c>
      <c r="AI63">
        <v>16</v>
      </c>
      <c r="AJ63">
        <v>163378</v>
      </c>
      <c r="AK63">
        <v>0</v>
      </c>
      <c r="AL63">
        <v>7</v>
      </c>
      <c r="AM63">
        <v>310</v>
      </c>
      <c r="AN63">
        <v>163688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98</v>
      </c>
    </row>
    <row r="64" spans="1:50" x14ac:dyDescent="0.25">
      <c r="A64" t="s">
        <v>87</v>
      </c>
      <c r="B64">
        <v>28072</v>
      </c>
      <c r="C64">
        <v>1</v>
      </c>
      <c r="D64" t="s">
        <v>88</v>
      </c>
      <c r="E64" t="s">
        <v>89</v>
      </c>
      <c r="F64">
        <v>60.006</v>
      </c>
      <c r="G64" t="s">
        <v>90</v>
      </c>
      <c r="H64" s="1">
        <v>1</v>
      </c>
      <c r="I64" s="2">
        <v>100</v>
      </c>
      <c r="J64" s="3">
        <v>495323308</v>
      </c>
      <c r="K64" t="s">
        <v>91</v>
      </c>
      <c r="L64" t="s">
        <v>92</v>
      </c>
      <c r="M64" s="1" t="s">
        <v>92</v>
      </c>
      <c r="N64" s="16">
        <v>42013</v>
      </c>
      <c r="O64" s="16">
        <v>42013.759444444448</v>
      </c>
      <c r="P64" s="2">
        <v>0.42611111111111111</v>
      </c>
      <c r="Q64" t="s">
        <v>93</v>
      </c>
      <c r="R64">
        <v>63</v>
      </c>
      <c r="S64" t="s">
        <v>9</v>
      </c>
      <c r="T64">
        <v>7</v>
      </c>
      <c r="U64" t="s">
        <v>94</v>
      </c>
      <c r="V64" t="s">
        <v>97</v>
      </c>
      <c r="W64" t="s">
        <v>97</v>
      </c>
      <c r="X64" t="s">
        <v>97</v>
      </c>
      <c r="Y64" t="s">
        <v>102</v>
      </c>
      <c r="Z64" t="s">
        <v>96</v>
      </c>
      <c r="AA64" t="s">
        <v>69</v>
      </c>
      <c r="AB64" t="s">
        <v>67</v>
      </c>
      <c r="AC64">
        <v>59</v>
      </c>
      <c r="AD64">
        <v>1</v>
      </c>
      <c r="AE64">
        <v>59</v>
      </c>
      <c r="AF64">
        <v>1</v>
      </c>
      <c r="AG64">
        <v>7</v>
      </c>
      <c r="AH64">
        <v>-999999</v>
      </c>
      <c r="AI64">
        <v>17</v>
      </c>
      <c r="AJ64">
        <v>164795</v>
      </c>
      <c r="AK64">
        <v>0</v>
      </c>
      <c r="AL64">
        <v>7</v>
      </c>
      <c r="AM64">
        <v>365</v>
      </c>
      <c r="AN64">
        <v>165160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98</v>
      </c>
    </row>
    <row r="65" spans="1:50" x14ac:dyDescent="0.25">
      <c r="A65" t="s">
        <v>87</v>
      </c>
      <c r="B65">
        <v>28072</v>
      </c>
      <c r="C65">
        <v>1</v>
      </c>
      <c r="D65" t="s">
        <v>88</v>
      </c>
      <c r="E65" t="s">
        <v>89</v>
      </c>
      <c r="F65">
        <v>60.006</v>
      </c>
      <c r="G65" t="s">
        <v>90</v>
      </c>
      <c r="H65" s="1">
        <v>1</v>
      </c>
      <c r="I65" s="2">
        <v>100</v>
      </c>
      <c r="J65" s="3">
        <v>495323308</v>
      </c>
      <c r="K65" t="s">
        <v>91</v>
      </c>
      <c r="L65" t="s">
        <v>92</v>
      </c>
      <c r="M65" s="1" t="s">
        <v>92</v>
      </c>
      <c r="N65" s="16">
        <v>42013</v>
      </c>
      <c r="O65" s="16">
        <v>42013.759444444448</v>
      </c>
      <c r="P65" s="2">
        <v>0.42611111111111111</v>
      </c>
      <c r="Q65" t="s">
        <v>93</v>
      </c>
      <c r="R65">
        <v>64</v>
      </c>
      <c r="S65" t="s">
        <v>9</v>
      </c>
      <c r="T65">
        <v>7</v>
      </c>
      <c r="U65" t="s">
        <v>94</v>
      </c>
      <c r="V65" t="s">
        <v>97</v>
      </c>
      <c r="W65" t="s">
        <v>97</v>
      </c>
      <c r="X65" t="s">
        <v>97</v>
      </c>
      <c r="Y65" t="s">
        <v>102</v>
      </c>
      <c r="Z65" t="s">
        <v>96</v>
      </c>
      <c r="AA65" t="s">
        <v>69</v>
      </c>
      <c r="AB65" t="s">
        <v>67</v>
      </c>
      <c r="AC65">
        <v>60</v>
      </c>
      <c r="AD65">
        <v>1</v>
      </c>
      <c r="AE65">
        <v>60</v>
      </c>
      <c r="AF65">
        <v>1</v>
      </c>
      <c r="AG65">
        <v>7</v>
      </c>
      <c r="AH65">
        <v>-999999</v>
      </c>
      <c r="AI65">
        <v>16</v>
      </c>
      <c r="AJ65">
        <v>166261</v>
      </c>
      <c r="AK65">
        <v>0</v>
      </c>
      <c r="AL65">
        <v>7</v>
      </c>
      <c r="AM65">
        <v>355</v>
      </c>
      <c r="AN65">
        <v>166616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98</v>
      </c>
    </row>
    <row r="66" spans="1:50" x14ac:dyDescent="0.25">
      <c r="H66" s="1"/>
      <c r="I66" s="2"/>
      <c r="J66" s="3"/>
      <c r="M66" s="1"/>
      <c r="N66" s="16"/>
      <c r="O66" s="16"/>
      <c r="P66" s="2"/>
    </row>
    <row r="67" spans="1:50" x14ac:dyDescent="0.25">
      <c r="H67" s="1"/>
      <c r="I67" s="2"/>
      <c r="J67" s="3"/>
      <c r="M67" s="1"/>
      <c r="N67" s="16"/>
      <c r="O67" s="16"/>
      <c r="P67" s="2"/>
    </row>
    <row r="68" spans="1:50" x14ac:dyDescent="0.25">
      <c r="H68" s="1"/>
      <c r="I68" s="2"/>
      <c r="J68" s="3"/>
      <c r="M68" s="1"/>
      <c r="N68" s="16"/>
      <c r="O68" s="16"/>
      <c r="P68" s="2"/>
    </row>
    <row r="69" spans="1:50" x14ac:dyDescent="0.25">
      <c r="H69" s="1"/>
      <c r="I69" s="2"/>
      <c r="J69" s="3"/>
      <c r="M69" s="1"/>
      <c r="N69" s="16"/>
      <c r="O69" s="16"/>
      <c r="P69" s="2"/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33</v>
      </c>
      <c r="L1" t="s">
        <v>34</v>
      </c>
      <c r="M1" t="s">
        <v>35</v>
      </c>
    </row>
    <row r="2" spans="1:16" x14ac:dyDescent="0.25">
      <c r="A2">
        <v>2</v>
      </c>
      <c r="B2">
        <f>HLOOKUP(B$1,Raw!$A:$AO,$A2,FALSE)</f>
        <v>28072</v>
      </c>
      <c r="C2">
        <f>IF($B2=0,"",HLOOKUP(C$1,Raw!$A:$AO,$A2,FALSE))</f>
        <v>42013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36</v>
      </c>
      <c r="P2">
        <f>AVERAGE(K:K)</f>
        <v>481.16949152542372</v>
      </c>
    </row>
    <row r="3" spans="1:16" x14ac:dyDescent="0.25">
      <c r="A3">
        <v>3</v>
      </c>
      <c r="B3">
        <f>HLOOKUP(B$1,Raw!$A:$AO,$A3,FALSE)</f>
        <v>28072</v>
      </c>
      <c r="C3">
        <f>IF($B3=0,"",HLOOKUP(C$1,Raw!$A:$AO,$A3,FALSE))</f>
        <v>42013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37</v>
      </c>
      <c r="P3">
        <f>STDEV(K:K)</f>
        <v>130.13178367390034</v>
      </c>
    </row>
    <row r="4" spans="1:16" x14ac:dyDescent="0.25">
      <c r="A4">
        <v>4</v>
      </c>
      <c r="B4">
        <f>HLOOKUP(B$1,Raw!$A:$AO,$A4,FALSE)</f>
        <v>28072</v>
      </c>
      <c r="C4">
        <f>IF($B4=0,"",HLOOKUP(C$1,Raw!$A:$AO,$A4,FALSE))</f>
        <v>42013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38</v>
      </c>
      <c r="P4">
        <f>P2+(3*P3)</f>
        <v>871.56484254712473</v>
      </c>
    </row>
    <row r="5" spans="1:16" x14ac:dyDescent="0.25">
      <c r="A5">
        <v>5</v>
      </c>
      <c r="B5">
        <f>HLOOKUP(B$1,Raw!$A:$AO,$A5,FALSE)</f>
        <v>28072</v>
      </c>
      <c r="C5">
        <f>IF($B5=0,"",HLOOKUP(C$1,Raw!$A:$AO,$A5,FALSE))</f>
        <v>42013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38</v>
      </c>
      <c r="P5">
        <f>P2-(3*P3)</f>
        <v>90.77414050372272</v>
      </c>
    </row>
    <row r="6" spans="1:16" x14ac:dyDescent="0.25">
      <c r="A6">
        <v>6</v>
      </c>
      <c r="B6">
        <f>HLOOKUP(B$1,Raw!$A:$AO,$A6,FALSE)</f>
        <v>28072</v>
      </c>
      <c r="C6">
        <f>IF($B6=0,"",HLOOKUP(C$1,Raw!$A:$AO,$A6,FALSE))</f>
        <v>42013</v>
      </c>
      <c r="D6">
        <f>IF($B6=0,"",HLOOKUP(D$1,Raw!$A:$AO,$A6,FALSE))</f>
        <v>5</v>
      </c>
      <c r="E6" t="str">
        <f>IF($B6=0,"",HLOOKUP(E$1,Raw!$A:$AO,$A6,FALSE))</f>
        <v>Left</v>
      </c>
      <c r="F6" t="str">
        <f>IF($B6=0,"",HLOOKUP(F$1,Raw!$A:$AO,$A6,FALSE))</f>
        <v>C</v>
      </c>
      <c r="G6">
        <f>IF($B6=0,"",HLOOKUP(G$1,Raw!$A:$AO,$A6,FALSE))</f>
        <v>1</v>
      </c>
      <c r="H6">
        <f>IF($B6=0,"",HLOOKUP(H$1,Raw!$A:$AO,$A6,FALSE))</f>
        <v>642</v>
      </c>
      <c r="I6" t="str">
        <f>IF($B6=0,"",HLOOKUP(I$1,Raw!$A:$AO,$A6,FALSE))</f>
        <v>q</v>
      </c>
      <c r="J6" t="str">
        <f>IF($B6=0,"",HLOOKUP(J$1,Raw!$A:$AO,$A6,FALSE))</f>
        <v>q</v>
      </c>
      <c r="K6">
        <f t="shared" si="0"/>
        <v>642</v>
      </c>
      <c r="L6">
        <f t="shared" si="2"/>
        <v>642</v>
      </c>
      <c r="M6" t="str">
        <f t="shared" si="1"/>
        <v>Correct</v>
      </c>
    </row>
    <row r="7" spans="1:16" x14ac:dyDescent="0.25">
      <c r="A7">
        <v>7</v>
      </c>
      <c r="B7">
        <f>HLOOKUP(B$1,Raw!$A:$AO,$A7,FALSE)</f>
        <v>28072</v>
      </c>
      <c r="C7">
        <f>IF($B7=0,"",HLOOKUP(C$1,Raw!$A:$AO,$A7,FALSE))</f>
        <v>42013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I</v>
      </c>
      <c r="G7">
        <f>IF($B7=0,"",HLOOKUP(G$1,Raw!$A:$AO,$A7,FALSE))</f>
        <v>1</v>
      </c>
      <c r="H7">
        <f>IF($B7=0,"",HLOOKUP(H$1,Raw!$A:$AO,$A7,FALSE))</f>
        <v>509</v>
      </c>
      <c r="I7" t="str">
        <f>IF($B7=0,"",HLOOKUP(I$1,Raw!$A:$AO,$A7,FALSE))</f>
        <v>q</v>
      </c>
      <c r="J7" t="str">
        <f>IF($B7=0,"",HLOOKUP(J$1,Raw!$A:$AO,$A7,FALSE))</f>
        <v>q</v>
      </c>
      <c r="K7">
        <f t="shared" si="0"/>
        <v>509</v>
      </c>
      <c r="L7">
        <f t="shared" si="2"/>
        <v>509</v>
      </c>
      <c r="M7" t="str">
        <f t="shared" si="1"/>
        <v>Correct</v>
      </c>
    </row>
    <row r="8" spans="1:16" x14ac:dyDescent="0.25">
      <c r="A8">
        <v>8</v>
      </c>
      <c r="B8">
        <f>HLOOKUP(B$1,Raw!$A:$AO,$A8,FALSE)</f>
        <v>28072</v>
      </c>
      <c r="C8">
        <f>IF($B8=0,"",HLOOKUP(C$1,Raw!$A:$AO,$A8,FALSE))</f>
        <v>42013</v>
      </c>
      <c r="D8">
        <f>IF($B8=0,"",HLOOKUP(D$1,Raw!$A:$AO,$A8,FALSE))</f>
        <v>7</v>
      </c>
      <c r="E8" t="str">
        <f>IF($B8=0,"",HLOOKUP(E$1,Raw!$A:$AO,$A8,FALSE))</f>
        <v>Left</v>
      </c>
      <c r="F8" t="str">
        <f>IF($B8=0,"",HLOOKUP(F$1,Raw!$A:$AO,$A8,FALSE))</f>
        <v>C</v>
      </c>
      <c r="G8">
        <f>IF($B8=0,"",HLOOKUP(G$1,Raw!$A:$AO,$A8,FALSE))</f>
        <v>1</v>
      </c>
      <c r="H8">
        <f>IF($B8=0,"",HLOOKUP(H$1,Raw!$A:$AO,$A8,FALSE))</f>
        <v>428</v>
      </c>
      <c r="I8" t="str">
        <f>IF($B8=0,"",HLOOKUP(I$1,Raw!$A:$AO,$A8,FALSE))</f>
        <v>q</v>
      </c>
      <c r="J8" t="str">
        <f>IF($B8=0,"",HLOOKUP(J$1,Raw!$A:$AO,$A8,FALSE))</f>
        <v>q</v>
      </c>
      <c r="K8">
        <f t="shared" si="0"/>
        <v>428</v>
      </c>
      <c r="L8">
        <f t="shared" si="2"/>
        <v>428</v>
      </c>
      <c r="M8" t="str">
        <f t="shared" si="1"/>
        <v>Correct</v>
      </c>
    </row>
    <row r="9" spans="1:16" x14ac:dyDescent="0.25">
      <c r="A9">
        <v>9</v>
      </c>
      <c r="B9">
        <f>HLOOKUP(B$1,Raw!$A:$AO,$A9,FALSE)</f>
        <v>28072</v>
      </c>
      <c r="C9">
        <f>IF($B9=0,"",HLOOKUP(C$1,Raw!$A:$AO,$A9,FALSE))</f>
        <v>42013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>
        <f>IF($B9=0,"",HLOOKUP(G$1,Raw!$A:$AO,$A9,FALSE))</f>
        <v>1</v>
      </c>
      <c r="H9">
        <f>IF($B9=0,"",HLOOKUP(H$1,Raw!$A:$AO,$A9,FALSE))</f>
        <v>383</v>
      </c>
      <c r="I9" t="str">
        <f>IF($B9=0,"",HLOOKUP(I$1,Raw!$A:$AO,$A9,FALSE))</f>
        <v>q</v>
      </c>
      <c r="J9" t="str">
        <f>IF($B9=0,"",HLOOKUP(J$1,Raw!$A:$AO,$A9,FALSE))</f>
        <v>q</v>
      </c>
      <c r="K9">
        <f t="shared" si="0"/>
        <v>383</v>
      </c>
      <c r="L9">
        <f t="shared" si="2"/>
        <v>383</v>
      </c>
      <c r="M9" t="str">
        <f t="shared" si="1"/>
        <v>Correct</v>
      </c>
    </row>
    <row r="10" spans="1:16" x14ac:dyDescent="0.25">
      <c r="A10">
        <v>10</v>
      </c>
      <c r="B10">
        <f>HLOOKUP(B$1,Raw!$A:$AO,$A10,FALSE)</f>
        <v>28072</v>
      </c>
      <c r="C10">
        <f>IF($B10=0,"",HLOOKUP(C$1,Raw!$A:$AO,$A10,FALSE))</f>
        <v>42013</v>
      </c>
      <c r="D10">
        <f>IF($B10=0,"",HLOOKUP(D$1,Raw!$A:$AO,$A10,FALSE))</f>
        <v>9</v>
      </c>
      <c r="E10" t="str">
        <f>IF($B10=0,"",HLOOKUP(E$1,Raw!$A:$AO,$A10,FALSE))</f>
        <v>Right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468</v>
      </c>
      <c r="I10">
        <f>IF($B10=0,"",HLOOKUP(I$1,Raw!$A:$AO,$A10,FALSE))</f>
        <v>7</v>
      </c>
      <c r="J10">
        <f>IF($B10=0,"",HLOOKUP(J$1,Raw!$A:$AO,$A10,FALSE))</f>
        <v>7</v>
      </c>
      <c r="K10">
        <f t="shared" si="0"/>
        <v>468</v>
      </c>
      <c r="L10">
        <f t="shared" si="2"/>
        <v>468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28072</v>
      </c>
      <c r="C11">
        <f>IF($B11=0,"",HLOOKUP(C$1,Raw!$A:$AO,$A11,FALSE))</f>
        <v>42013</v>
      </c>
      <c r="D11">
        <f>IF($B11=0,"",HLOOKUP(D$1,Raw!$A:$AO,$A11,FALSE))</f>
        <v>10</v>
      </c>
      <c r="E11" t="str">
        <f>IF($B11=0,"",HLOOKUP(E$1,Raw!$A:$AO,$A11,FALSE))</f>
        <v>Right</v>
      </c>
      <c r="F11" t="str">
        <f>IF($B11=0,"",HLOOKUP(F$1,Raw!$A:$AO,$A11,FALSE))</f>
        <v>C</v>
      </c>
      <c r="G11">
        <f>IF($B11=0,"",HLOOKUP(G$1,Raw!$A:$AO,$A11,FALSE))</f>
        <v>1</v>
      </c>
      <c r="H11">
        <f>IF($B11=0,"",HLOOKUP(H$1,Raw!$A:$AO,$A11,FALSE))</f>
        <v>437</v>
      </c>
      <c r="I11">
        <f>IF($B11=0,"",HLOOKUP(I$1,Raw!$A:$AO,$A11,FALSE))</f>
        <v>7</v>
      </c>
      <c r="J11">
        <f>IF($B11=0,"",HLOOKUP(J$1,Raw!$A:$AO,$A11,FALSE))</f>
        <v>7</v>
      </c>
      <c r="K11">
        <f t="shared" si="0"/>
        <v>437</v>
      </c>
      <c r="L11">
        <f t="shared" si="2"/>
        <v>437</v>
      </c>
      <c r="M11" t="str">
        <f t="shared" si="1"/>
        <v>Correct</v>
      </c>
    </row>
    <row r="12" spans="1:16" x14ac:dyDescent="0.25">
      <c r="A12">
        <v>12</v>
      </c>
      <c r="B12">
        <f>HLOOKUP(B$1,Raw!$A:$AO,$A12,FALSE)</f>
        <v>28072</v>
      </c>
      <c r="C12">
        <f>IF($B12=0,"",HLOOKUP(C$1,Raw!$A:$AO,$A12,FALSE))</f>
        <v>42013</v>
      </c>
      <c r="D12">
        <f>IF($B12=0,"",HLOOKUP(D$1,Raw!$A:$AO,$A12,FALSE))</f>
        <v>11</v>
      </c>
      <c r="E12" t="str">
        <f>IF($B12=0,"",HLOOKUP(E$1,Raw!$A:$AO,$A12,FALSE))</f>
        <v>Right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408</v>
      </c>
      <c r="I12">
        <f>IF($B12=0,"",HLOOKUP(I$1,Raw!$A:$AO,$A12,FALSE))</f>
        <v>7</v>
      </c>
      <c r="J12">
        <f>IF($B12=0,"",HLOOKUP(J$1,Raw!$A:$AO,$A12,FALSE))</f>
        <v>7</v>
      </c>
      <c r="K12">
        <f t="shared" si="0"/>
        <v>408</v>
      </c>
      <c r="L12">
        <f t="shared" si="2"/>
        <v>408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28072</v>
      </c>
      <c r="C13">
        <f>IF($B13=0,"",HLOOKUP(C$1,Raw!$A:$AO,$A13,FALSE))</f>
        <v>42013</v>
      </c>
      <c r="D13">
        <f>IF($B13=0,"",HLOOKUP(D$1,Raw!$A:$AO,$A13,FALSE))</f>
        <v>12</v>
      </c>
      <c r="E13" t="str">
        <f>IF($B13=0,"",HLOOKUP(E$1,Raw!$A:$AO,$A13,FALSE))</f>
        <v>Right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364</v>
      </c>
      <c r="I13">
        <f>IF($B13=0,"",HLOOKUP(I$1,Raw!$A:$AO,$A13,FALSE))</f>
        <v>7</v>
      </c>
      <c r="J13">
        <f>IF($B13=0,"",HLOOKUP(J$1,Raw!$A:$AO,$A13,FALSE))</f>
        <v>7</v>
      </c>
      <c r="K13">
        <f t="shared" si="0"/>
        <v>364</v>
      </c>
      <c r="L13">
        <f t="shared" si="2"/>
        <v>364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28072</v>
      </c>
      <c r="C14">
        <f>IF($B14=0,"",HLOOKUP(C$1,Raw!$A:$AO,$A14,FALSE))</f>
        <v>42013</v>
      </c>
      <c r="D14">
        <f>IF($B14=0,"",HLOOKUP(D$1,Raw!$A:$AO,$A14,FALSE))</f>
        <v>13</v>
      </c>
      <c r="E14" t="str">
        <f>IF($B14=0,"",HLOOKUP(E$1,Raw!$A:$AO,$A14,FALSE))</f>
        <v>Left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385</v>
      </c>
      <c r="I14" t="str">
        <f>IF($B14=0,"",HLOOKUP(I$1,Raw!$A:$AO,$A14,FALSE))</f>
        <v>q</v>
      </c>
      <c r="J14" t="str">
        <f>IF($B14=0,"",HLOOKUP(J$1,Raw!$A:$AO,$A14,FALSE))</f>
        <v>q</v>
      </c>
      <c r="K14">
        <f t="shared" si="0"/>
        <v>385</v>
      </c>
      <c r="L14">
        <f t="shared" si="2"/>
        <v>385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28072</v>
      </c>
      <c r="C15">
        <f>IF($B15=0,"",HLOOKUP(C$1,Raw!$A:$AO,$A15,FALSE))</f>
        <v>42013</v>
      </c>
      <c r="D15">
        <f>IF($B15=0,"",HLOOKUP(D$1,Raw!$A:$AO,$A15,FALSE))</f>
        <v>14</v>
      </c>
      <c r="E15" t="str">
        <f>IF($B15=0,"",HLOOKUP(E$1,Raw!$A:$AO,$A15,FALSE))</f>
        <v>Right</v>
      </c>
      <c r="F15" t="str">
        <f>IF($B15=0,"",HLOOKUP(F$1,Raw!$A:$AO,$A15,FALSE))</f>
        <v>I</v>
      </c>
      <c r="G15">
        <f>IF($B15=0,"",HLOOKUP(G$1,Raw!$A:$AO,$A15,FALSE))</f>
        <v>1</v>
      </c>
      <c r="H15">
        <f>IF($B15=0,"",HLOOKUP(H$1,Raw!$A:$AO,$A15,FALSE))</f>
        <v>454</v>
      </c>
      <c r="I15" t="str">
        <f>IF($B15=0,"",HLOOKUP(I$1,Raw!$A:$AO,$A15,FALSE))</f>
        <v>q</v>
      </c>
      <c r="J15" t="str">
        <f>IF($B15=0,"",HLOOKUP(J$1,Raw!$A:$AO,$A15,FALSE))</f>
        <v>q</v>
      </c>
      <c r="K15">
        <f t="shared" si="0"/>
        <v>454</v>
      </c>
      <c r="L15">
        <f t="shared" si="2"/>
        <v>454</v>
      </c>
      <c r="M15" t="str">
        <f t="shared" si="1"/>
        <v>Correct</v>
      </c>
    </row>
    <row r="16" spans="1:16" x14ac:dyDescent="0.25">
      <c r="A16">
        <v>16</v>
      </c>
      <c r="B16">
        <f>HLOOKUP(B$1,Raw!$A:$AO,$A16,FALSE)</f>
        <v>28072</v>
      </c>
      <c r="C16">
        <f>IF($B16=0,"",HLOOKUP(C$1,Raw!$A:$AO,$A16,FALSE))</f>
        <v>42013</v>
      </c>
      <c r="D16">
        <f>IF($B16=0,"",HLOOKUP(D$1,Raw!$A:$AO,$A16,FALSE))</f>
        <v>15</v>
      </c>
      <c r="E16" t="str">
        <f>IF($B16=0,"",HLOOKUP(E$1,Raw!$A:$AO,$A16,FALSE))</f>
        <v>Left</v>
      </c>
      <c r="F16" t="str">
        <f>IF($B16=0,"",HLOOKUP(F$1,Raw!$A:$AO,$A16,FALSE))</f>
        <v>I</v>
      </c>
      <c r="G16">
        <f>IF($B16=0,"",HLOOKUP(G$1,Raw!$A:$AO,$A16,FALSE))</f>
        <v>1</v>
      </c>
      <c r="H16">
        <f>IF($B16=0,"",HLOOKUP(H$1,Raw!$A:$AO,$A16,FALSE))</f>
        <v>392</v>
      </c>
      <c r="I16">
        <f>IF($B16=0,"",HLOOKUP(I$1,Raw!$A:$AO,$A16,FALSE))</f>
        <v>7</v>
      </c>
      <c r="J16">
        <f>IF($B16=0,"",HLOOKUP(J$1,Raw!$A:$AO,$A16,FALSE))</f>
        <v>7</v>
      </c>
      <c r="K16">
        <f t="shared" si="0"/>
        <v>392</v>
      </c>
      <c r="L16">
        <f t="shared" si="2"/>
        <v>392</v>
      </c>
      <c r="M16" t="str">
        <f t="shared" si="1"/>
        <v>Correct</v>
      </c>
    </row>
    <row r="17" spans="1:13" x14ac:dyDescent="0.25">
      <c r="A17">
        <v>17</v>
      </c>
      <c r="B17">
        <f>HLOOKUP(B$1,Raw!$A:$AO,$A17,FALSE)</f>
        <v>28072</v>
      </c>
      <c r="C17">
        <f>IF($B17=0,"",HLOOKUP(C$1,Raw!$A:$AO,$A17,FALSE))</f>
        <v>42013</v>
      </c>
      <c r="D17">
        <f>IF($B17=0,"",HLOOKUP(D$1,Raw!$A:$AO,$A17,FALSE))</f>
        <v>16</v>
      </c>
      <c r="E17" t="str">
        <f>IF($B17=0,"",HLOOKUP(E$1,Raw!$A:$AO,$A17,FALSE))</f>
        <v>Right</v>
      </c>
      <c r="F17" t="str">
        <f>IF($B17=0,"",HLOOKUP(F$1,Raw!$A:$AO,$A17,FALSE))</f>
        <v>I</v>
      </c>
      <c r="G17">
        <f>IF($B17=0,"",HLOOKUP(G$1,Raw!$A:$AO,$A17,FALSE))</f>
        <v>1</v>
      </c>
      <c r="H17">
        <f>IF($B17=0,"",HLOOKUP(H$1,Raw!$A:$AO,$A17,FALSE))</f>
        <v>556</v>
      </c>
      <c r="I17" t="str">
        <f>IF($B17=0,"",HLOOKUP(I$1,Raw!$A:$AO,$A17,FALSE))</f>
        <v>q</v>
      </c>
      <c r="J17" t="str">
        <f>IF($B17=0,"",HLOOKUP(J$1,Raw!$A:$AO,$A17,FALSE))</f>
        <v>q</v>
      </c>
      <c r="K17">
        <f t="shared" si="0"/>
        <v>556</v>
      </c>
      <c r="L17">
        <f t="shared" si="2"/>
        <v>556</v>
      </c>
      <c r="M17" t="str">
        <f t="shared" si="1"/>
        <v>Correct</v>
      </c>
    </row>
    <row r="18" spans="1:13" x14ac:dyDescent="0.25">
      <c r="A18">
        <v>18</v>
      </c>
      <c r="B18">
        <f>HLOOKUP(B$1,Raw!$A:$AO,$A18,FALSE)</f>
        <v>28072</v>
      </c>
      <c r="C18">
        <f>IF($B18=0,"",HLOOKUP(C$1,Raw!$A:$AO,$A18,FALSE))</f>
        <v>42013</v>
      </c>
      <c r="D18">
        <f>IF($B18=0,"",HLOOKUP(D$1,Raw!$A:$AO,$A18,FALSE))</f>
        <v>17</v>
      </c>
      <c r="E18" t="str">
        <f>IF($B18=0,"",HLOOKUP(E$1,Raw!$A:$AO,$A18,FALSE))</f>
        <v>Right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650</v>
      </c>
      <c r="I18">
        <f>IF($B18=0,"",HLOOKUP(I$1,Raw!$A:$AO,$A18,FALSE))</f>
        <v>7</v>
      </c>
      <c r="J18">
        <f>IF($B18=0,"",HLOOKUP(J$1,Raw!$A:$AO,$A18,FALSE))</f>
        <v>7</v>
      </c>
      <c r="K18">
        <f t="shared" si="0"/>
        <v>650</v>
      </c>
      <c r="L18">
        <f t="shared" si="2"/>
        <v>650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28072</v>
      </c>
      <c r="C19">
        <f>IF($B19=0,"",HLOOKUP(C$1,Raw!$A:$AO,$A19,FALSE))</f>
        <v>42013</v>
      </c>
      <c r="D19">
        <f>IF($B19=0,"",HLOOKUP(D$1,Raw!$A:$AO,$A19,FALSE))</f>
        <v>18</v>
      </c>
      <c r="E19" t="str">
        <f>IF($B19=0,"",HLOOKUP(E$1,Raw!$A:$AO,$A19,FALSE))</f>
        <v>Left</v>
      </c>
      <c r="F19" t="str">
        <f>IF($B19=0,"",HLOOKUP(F$1,Raw!$A:$AO,$A19,FALSE))</f>
        <v>I</v>
      </c>
      <c r="G19">
        <f>IF($B19=0,"",HLOOKUP(G$1,Raw!$A:$AO,$A19,FALSE))</f>
        <v>1</v>
      </c>
      <c r="H19">
        <f>IF($B19=0,"",HLOOKUP(H$1,Raw!$A:$AO,$A19,FALSE))</f>
        <v>612</v>
      </c>
      <c r="I19">
        <f>IF($B19=0,"",HLOOKUP(I$1,Raw!$A:$AO,$A19,FALSE))</f>
        <v>7</v>
      </c>
      <c r="J19">
        <f>IF($B19=0,"",HLOOKUP(J$1,Raw!$A:$AO,$A19,FALSE))</f>
        <v>7</v>
      </c>
      <c r="K19">
        <f t="shared" si="0"/>
        <v>612</v>
      </c>
      <c r="L19">
        <f t="shared" si="2"/>
        <v>612</v>
      </c>
      <c r="M19" t="str">
        <f t="shared" si="1"/>
        <v>Correct</v>
      </c>
    </row>
    <row r="20" spans="1:13" x14ac:dyDescent="0.25">
      <c r="A20">
        <v>20</v>
      </c>
      <c r="B20">
        <f>HLOOKUP(B$1,Raw!$A:$AO,$A20,FALSE)</f>
        <v>28072</v>
      </c>
      <c r="C20">
        <f>IF($B20=0,"",HLOOKUP(C$1,Raw!$A:$AO,$A20,FALSE))</f>
        <v>42013</v>
      </c>
      <c r="D20">
        <f>IF($B20=0,"",HLOOKUP(D$1,Raw!$A:$AO,$A20,FALSE))</f>
        <v>19</v>
      </c>
      <c r="E20" t="str">
        <f>IF($B20=0,"",HLOOKUP(E$1,Raw!$A:$AO,$A20,FALSE))</f>
        <v>Left</v>
      </c>
      <c r="F20" t="str">
        <f>IF($B20=0,"",HLOOKUP(F$1,Raw!$A:$AO,$A20,FALSE))</f>
        <v>C</v>
      </c>
      <c r="G20">
        <f>IF($B20=0,"",HLOOKUP(G$1,Raw!$A:$AO,$A20,FALSE))</f>
        <v>1</v>
      </c>
      <c r="H20">
        <f>IF($B20=0,"",HLOOKUP(H$1,Raw!$A:$AO,$A20,FALSE))</f>
        <v>527</v>
      </c>
      <c r="I20" t="str">
        <f>IF($B20=0,"",HLOOKUP(I$1,Raw!$A:$AO,$A20,FALSE))</f>
        <v>q</v>
      </c>
      <c r="J20" t="str">
        <f>IF($B20=0,"",HLOOKUP(J$1,Raw!$A:$AO,$A20,FALSE))</f>
        <v>q</v>
      </c>
      <c r="K20">
        <f t="shared" si="0"/>
        <v>527</v>
      </c>
      <c r="L20">
        <f t="shared" si="2"/>
        <v>527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28072</v>
      </c>
      <c r="C21">
        <f>IF($B21=0,"",HLOOKUP(C$1,Raw!$A:$AO,$A21,FALSE))</f>
        <v>42013</v>
      </c>
      <c r="D21">
        <f>IF($B21=0,"",HLOOKUP(D$1,Raw!$A:$AO,$A21,FALSE))</f>
        <v>20</v>
      </c>
      <c r="E21" t="str">
        <f>IF($B21=0,"",HLOOKUP(E$1,Raw!$A:$AO,$A21,FALSE))</f>
        <v>Left</v>
      </c>
      <c r="F21" t="str">
        <f>IF($B21=0,"",HLOOKUP(F$1,Raw!$A:$AO,$A21,FALSE))</f>
        <v>I</v>
      </c>
      <c r="G21">
        <f>IF($B21=0,"",HLOOKUP(G$1,Raw!$A:$AO,$A21,FALSE))</f>
        <v>1</v>
      </c>
      <c r="H21">
        <f>IF($B21=0,"",HLOOKUP(H$1,Raw!$A:$AO,$A21,FALSE))</f>
        <v>718</v>
      </c>
      <c r="I21">
        <f>IF($B21=0,"",HLOOKUP(I$1,Raw!$A:$AO,$A21,FALSE))</f>
        <v>7</v>
      </c>
      <c r="J21">
        <f>IF($B21=0,"",HLOOKUP(J$1,Raw!$A:$AO,$A21,FALSE))</f>
        <v>7</v>
      </c>
      <c r="K21">
        <f t="shared" si="0"/>
        <v>718</v>
      </c>
      <c r="L21">
        <f t="shared" si="2"/>
        <v>718</v>
      </c>
      <c r="M21" t="str">
        <f t="shared" si="1"/>
        <v>Correct</v>
      </c>
    </row>
    <row r="22" spans="1:13" x14ac:dyDescent="0.25">
      <c r="A22">
        <v>22</v>
      </c>
      <c r="B22">
        <f>HLOOKUP(B$1,Raw!$A:$AO,$A22,FALSE)</f>
        <v>28072</v>
      </c>
      <c r="C22">
        <f>IF($B22=0,"",HLOOKUP(C$1,Raw!$A:$AO,$A22,FALSE))</f>
        <v>42013</v>
      </c>
      <c r="D22">
        <f>IF($B22=0,"",HLOOKUP(D$1,Raw!$A:$AO,$A22,FALSE))</f>
        <v>21</v>
      </c>
      <c r="E22" t="str">
        <f>IF($B22=0,"",HLOOKUP(E$1,Raw!$A:$AO,$A22,FALSE))</f>
        <v>Left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870</v>
      </c>
      <c r="I22" t="str">
        <f>IF($B22=0,"",HLOOKUP(I$1,Raw!$A:$AO,$A22,FALSE))</f>
        <v>q</v>
      </c>
      <c r="J22" t="str">
        <f>IF($B22=0,"",HLOOKUP(J$1,Raw!$A:$AO,$A22,FALSE))</f>
        <v>q</v>
      </c>
      <c r="K22">
        <f t="shared" si="0"/>
        <v>870</v>
      </c>
      <c r="L22">
        <f t="shared" si="2"/>
        <v>870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28072</v>
      </c>
      <c r="C23">
        <f>IF($B23=0,"",HLOOKUP(C$1,Raw!$A:$AO,$A23,FALSE))</f>
        <v>42013</v>
      </c>
      <c r="D23">
        <f>IF($B23=0,"",HLOOKUP(D$1,Raw!$A:$AO,$A23,FALSE))</f>
        <v>22</v>
      </c>
      <c r="E23" t="str">
        <f>IF($B23=0,"",HLOOKUP(E$1,Raw!$A:$AO,$A23,FALSE))</f>
        <v>Left</v>
      </c>
      <c r="F23" t="str">
        <f>IF($B23=0,"",HLOOKUP(F$1,Raw!$A:$AO,$A23,FALSE))</f>
        <v>I</v>
      </c>
      <c r="G23">
        <f>IF($B23=0,"",HLOOKUP(G$1,Raw!$A:$AO,$A23,FALSE))</f>
        <v>1</v>
      </c>
      <c r="H23">
        <f>IF($B23=0,"",HLOOKUP(H$1,Raw!$A:$AO,$A23,FALSE))</f>
        <v>503</v>
      </c>
      <c r="I23">
        <f>IF($B23=0,"",HLOOKUP(I$1,Raw!$A:$AO,$A23,FALSE))</f>
        <v>7</v>
      </c>
      <c r="J23">
        <f>IF($B23=0,"",HLOOKUP(J$1,Raw!$A:$AO,$A23,FALSE))</f>
        <v>7</v>
      </c>
      <c r="K23">
        <f t="shared" si="0"/>
        <v>503</v>
      </c>
      <c r="L23">
        <f t="shared" si="2"/>
        <v>503</v>
      </c>
      <c r="M23" t="str">
        <f t="shared" si="1"/>
        <v>Correct</v>
      </c>
    </row>
    <row r="24" spans="1:13" x14ac:dyDescent="0.25">
      <c r="A24">
        <v>24</v>
      </c>
      <c r="B24">
        <f>HLOOKUP(B$1,Raw!$A:$AO,$A24,FALSE)</f>
        <v>28072</v>
      </c>
      <c r="C24">
        <f>IF($B24=0,"",HLOOKUP(C$1,Raw!$A:$AO,$A24,FALSE))</f>
        <v>42013</v>
      </c>
      <c r="D24">
        <f>IF($B24=0,"",HLOOKUP(D$1,Raw!$A:$AO,$A24,FALSE))</f>
        <v>23</v>
      </c>
      <c r="E24" t="str">
        <f>IF($B24=0,"",HLOOKUP(E$1,Raw!$A:$AO,$A24,FALSE))</f>
        <v>Left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535</v>
      </c>
      <c r="I24" t="str">
        <f>IF($B24=0,"",HLOOKUP(I$1,Raw!$A:$AO,$A24,FALSE))</f>
        <v>q</v>
      </c>
      <c r="J24" t="str">
        <f>IF($B24=0,"",HLOOKUP(J$1,Raw!$A:$AO,$A24,FALSE))</f>
        <v>q</v>
      </c>
      <c r="K24">
        <f t="shared" si="0"/>
        <v>535</v>
      </c>
      <c r="L24">
        <f t="shared" si="2"/>
        <v>535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28072</v>
      </c>
      <c r="C25">
        <f>IF($B25=0,"",HLOOKUP(C$1,Raw!$A:$AO,$A25,FALSE))</f>
        <v>42013</v>
      </c>
      <c r="D25">
        <f>IF($B25=0,"",HLOOKUP(D$1,Raw!$A:$AO,$A25,FALSE))</f>
        <v>24</v>
      </c>
      <c r="E25" t="str">
        <f>IF($B25=0,"",HLOOKUP(E$1,Raw!$A:$AO,$A25,FALSE))</f>
        <v>Left</v>
      </c>
      <c r="F25" t="str">
        <f>IF($B25=0,"",HLOOKUP(F$1,Raw!$A:$AO,$A25,FALSE))</f>
        <v>C</v>
      </c>
      <c r="G25">
        <f>IF($B25=0,"",HLOOKUP(G$1,Raw!$A:$AO,$A25,FALSE))</f>
        <v>1</v>
      </c>
      <c r="H25">
        <f>IF($B25=0,"",HLOOKUP(H$1,Raw!$A:$AO,$A25,FALSE))</f>
        <v>822</v>
      </c>
      <c r="I25" t="str">
        <f>IF($B25=0,"",HLOOKUP(I$1,Raw!$A:$AO,$A25,FALSE))</f>
        <v>q</v>
      </c>
      <c r="J25" t="str">
        <f>IF($B25=0,"",HLOOKUP(J$1,Raw!$A:$AO,$A25,FALSE))</f>
        <v>q</v>
      </c>
      <c r="K25">
        <f t="shared" si="0"/>
        <v>822</v>
      </c>
      <c r="L25">
        <f t="shared" si="2"/>
        <v>822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28072</v>
      </c>
      <c r="C26">
        <f>IF($B26=0,"",HLOOKUP(C$1,Raw!$A:$AO,$A26,FALSE))</f>
        <v>42013</v>
      </c>
      <c r="D26">
        <f>IF($B26=0,"",HLOOKUP(D$1,Raw!$A:$AO,$A26,FALSE))</f>
        <v>25</v>
      </c>
      <c r="E26" t="str">
        <f>IF($B26=0,"",HLOOKUP(E$1,Raw!$A:$AO,$A26,FALSE))</f>
        <v>Right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570</v>
      </c>
      <c r="I26">
        <f>IF($B26=0,"",HLOOKUP(I$1,Raw!$A:$AO,$A26,FALSE))</f>
        <v>7</v>
      </c>
      <c r="J26">
        <f>IF($B26=0,"",HLOOKUP(J$1,Raw!$A:$AO,$A26,FALSE))</f>
        <v>7</v>
      </c>
      <c r="K26">
        <f t="shared" si="0"/>
        <v>570</v>
      </c>
      <c r="L26">
        <f t="shared" si="2"/>
        <v>570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28072</v>
      </c>
      <c r="C27">
        <f>IF($B27=0,"",HLOOKUP(C$1,Raw!$A:$AO,$A27,FALSE))</f>
        <v>42013</v>
      </c>
      <c r="D27">
        <f>IF($B27=0,"",HLOOKUP(D$1,Raw!$A:$AO,$A27,FALSE))</f>
        <v>26</v>
      </c>
      <c r="E27" t="str">
        <f>IF($B27=0,"",HLOOKUP(E$1,Raw!$A:$AO,$A27,FALSE))</f>
        <v>Left</v>
      </c>
      <c r="F27" t="str">
        <f>IF($B27=0,"",HLOOKUP(F$1,Raw!$A:$AO,$A27,FALSE))</f>
        <v>C</v>
      </c>
      <c r="G27">
        <f>IF($B27=0,"",HLOOKUP(G$1,Raw!$A:$AO,$A27,FALSE))</f>
        <v>1</v>
      </c>
      <c r="H27">
        <f>IF($B27=0,"",HLOOKUP(H$1,Raw!$A:$AO,$A27,FALSE))</f>
        <v>663</v>
      </c>
      <c r="I27" t="str">
        <f>IF($B27=0,"",HLOOKUP(I$1,Raw!$A:$AO,$A27,FALSE))</f>
        <v>q</v>
      </c>
      <c r="J27" t="str">
        <f>IF($B27=0,"",HLOOKUP(J$1,Raw!$A:$AO,$A27,FALSE))</f>
        <v>q</v>
      </c>
      <c r="K27">
        <f t="shared" si="0"/>
        <v>663</v>
      </c>
      <c r="L27">
        <f t="shared" si="2"/>
        <v>663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28072</v>
      </c>
      <c r="C28">
        <f>IF($B28=0,"",HLOOKUP(C$1,Raw!$A:$AO,$A28,FALSE))</f>
        <v>42013</v>
      </c>
      <c r="D28">
        <f>IF($B28=0,"",HLOOKUP(D$1,Raw!$A:$AO,$A28,FALSE))</f>
        <v>27</v>
      </c>
      <c r="E28" t="str">
        <f>IF($B28=0,"",HLOOKUP(E$1,Raw!$A:$AO,$A28,FALSE))</f>
        <v>Left</v>
      </c>
      <c r="F28" t="str">
        <f>IF($B28=0,"",HLOOKUP(F$1,Raw!$A:$AO,$A28,FALSE))</f>
        <v>C</v>
      </c>
      <c r="G28">
        <f>IF($B28=0,"",HLOOKUP(G$1,Raw!$A:$AO,$A28,FALSE))</f>
        <v>1</v>
      </c>
      <c r="H28">
        <f>IF($B28=0,"",HLOOKUP(H$1,Raw!$A:$AO,$A28,FALSE))</f>
        <v>801</v>
      </c>
      <c r="I28" t="str">
        <f>IF($B28=0,"",HLOOKUP(I$1,Raw!$A:$AO,$A28,FALSE))</f>
        <v>q</v>
      </c>
      <c r="J28" t="str">
        <f>IF($B28=0,"",HLOOKUP(J$1,Raw!$A:$AO,$A28,FALSE))</f>
        <v>q</v>
      </c>
      <c r="K28">
        <f t="shared" si="0"/>
        <v>801</v>
      </c>
      <c r="L28">
        <f t="shared" si="2"/>
        <v>801</v>
      </c>
      <c r="M28" t="str">
        <f t="shared" si="1"/>
        <v>Correct</v>
      </c>
    </row>
    <row r="29" spans="1:13" x14ac:dyDescent="0.25">
      <c r="A29">
        <v>29</v>
      </c>
      <c r="B29">
        <f>HLOOKUP(B$1,Raw!$A:$AO,$A29,FALSE)</f>
        <v>28072</v>
      </c>
      <c r="C29">
        <f>IF($B29=0,"",HLOOKUP(C$1,Raw!$A:$AO,$A29,FALSE))</f>
        <v>42013</v>
      </c>
      <c r="D29">
        <f>IF($B29=0,"",HLOOKUP(D$1,Raw!$A:$AO,$A29,FALSE))</f>
        <v>28</v>
      </c>
      <c r="E29" t="str">
        <f>IF($B29=0,"",HLOOKUP(E$1,Raw!$A:$AO,$A29,FALSE))</f>
        <v>Right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549</v>
      </c>
      <c r="I29">
        <f>IF($B29=0,"",HLOOKUP(I$1,Raw!$A:$AO,$A29,FALSE))</f>
        <v>7</v>
      </c>
      <c r="J29">
        <f>IF($B29=0,"",HLOOKUP(J$1,Raw!$A:$AO,$A29,FALSE))</f>
        <v>7</v>
      </c>
      <c r="K29">
        <f t="shared" si="0"/>
        <v>549</v>
      </c>
      <c r="L29">
        <f t="shared" si="2"/>
        <v>549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28072</v>
      </c>
      <c r="C30">
        <f>IF($B30=0,"",HLOOKUP(C$1,Raw!$A:$AO,$A30,FALSE))</f>
        <v>42013</v>
      </c>
      <c r="D30">
        <f>IF($B30=0,"",HLOOKUP(D$1,Raw!$A:$AO,$A30,FALSE))</f>
        <v>29</v>
      </c>
      <c r="E30" t="str">
        <f>IF($B30=0,"",HLOOKUP(E$1,Raw!$A:$AO,$A30,FALSE))</f>
        <v>Right</v>
      </c>
      <c r="F30" t="str">
        <f>IF($B30=0,"",HLOOKUP(F$1,Raw!$A:$AO,$A30,FALSE))</f>
        <v>I</v>
      </c>
      <c r="G30">
        <f>IF($B30=0,"",HLOOKUP(G$1,Raw!$A:$AO,$A30,FALSE))</f>
        <v>1</v>
      </c>
      <c r="H30">
        <f>IF($B30=0,"",HLOOKUP(H$1,Raw!$A:$AO,$A30,FALSE))</f>
        <v>627</v>
      </c>
      <c r="I30" t="str">
        <f>IF($B30=0,"",HLOOKUP(I$1,Raw!$A:$AO,$A30,FALSE))</f>
        <v>q</v>
      </c>
      <c r="J30" t="str">
        <f>IF($B30=0,"",HLOOKUP(J$1,Raw!$A:$AO,$A30,FALSE))</f>
        <v>q</v>
      </c>
      <c r="K30">
        <f t="shared" si="0"/>
        <v>627</v>
      </c>
      <c r="L30">
        <f t="shared" si="2"/>
        <v>627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28072</v>
      </c>
      <c r="C31">
        <f>IF($B31=0,"",HLOOKUP(C$1,Raw!$A:$AO,$A31,FALSE))</f>
        <v>42013</v>
      </c>
      <c r="D31">
        <f>IF($B31=0,"",HLOOKUP(D$1,Raw!$A:$AO,$A31,FALSE))</f>
        <v>30</v>
      </c>
      <c r="E31" t="str">
        <f>IF($B31=0,"",HLOOKUP(E$1,Raw!$A:$AO,$A31,FALSE))</f>
        <v>Left</v>
      </c>
      <c r="F31" t="str">
        <f>IF($B31=0,"",HLOOKUP(F$1,Raw!$A:$AO,$A31,FALSE))</f>
        <v>I</v>
      </c>
      <c r="G31">
        <f>IF($B31=0,"",HLOOKUP(G$1,Raw!$A:$AO,$A31,FALSE))</f>
        <v>1</v>
      </c>
      <c r="H31">
        <f>IF($B31=0,"",HLOOKUP(H$1,Raw!$A:$AO,$A31,FALSE))</f>
        <v>366</v>
      </c>
      <c r="I31">
        <f>IF($B31=0,"",HLOOKUP(I$1,Raw!$A:$AO,$A31,FALSE))</f>
        <v>7</v>
      </c>
      <c r="J31">
        <f>IF($B31=0,"",HLOOKUP(J$1,Raw!$A:$AO,$A31,FALSE))</f>
        <v>7</v>
      </c>
      <c r="K31">
        <f t="shared" si="0"/>
        <v>366</v>
      </c>
      <c r="L31">
        <f t="shared" si="2"/>
        <v>366</v>
      </c>
      <c r="M31" t="str">
        <f t="shared" si="1"/>
        <v>Correct</v>
      </c>
    </row>
    <row r="32" spans="1:13" x14ac:dyDescent="0.25">
      <c r="A32">
        <v>32</v>
      </c>
      <c r="B32">
        <f>HLOOKUP(B$1,Raw!$A:$AO,$A32,FALSE)</f>
        <v>28072</v>
      </c>
      <c r="C32">
        <f>IF($B32=0,"",HLOOKUP(C$1,Raw!$A:$AO,$A32,FALSE))</f>
        <v>42013</v>
      </c>
      <c r="D32">
        <f>IF($B32=0,"",HLOOKUP(D$1,Raw!$A:$AO,$A32,FALSE))</f>
        <v>31</v>
      </c>
      <c r="E32" t="str">
        <f>IF($B32=0,"",HLOOKUP(E$1,Raw!$A:$AO,$A32,FALSE))</f>
        <v>Left</v>
      </c>
      <c r="F32" t="str">
        <f>IF($B32=0,"",HLOOKUP(F$1,Raw!$A:$AO,$A32,FALSE))</f>
        <v>I</v>
      </c>
      <c r="G32">
        <f>IF($B32=0,"",HLOOKUP(G$1,Raw!$A:$AO,$A32,FALSE))</f>
        <v>1</v>
      </c>
      <c r="H32">
        <f>IF($B32=0,"",HLOOKUP(H$1,Raw!$A:$AO,$A32,FALSE))</f>
        <v>483</v>
      </c>
      <c r="I32">
        <f>IF($B32=0,"",HLOOKUP(I$1,Raw!$A:$AO,$A32,FALSE))</f>
        <v>7</v>
      </c>
      <c r="J32">
        <f>IF($B32=0,"",HLOOKUP(J$1,Raw!$A:$AO,$A32,FALSE))</f>
        <v>7</v>
      </c>
      <c r="K32">
        <f t="shared" si="0"/>
        <v>483</v>
      </c>
      <c r="L32">
        <f t="shared" si="2"/>
        <v>483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28072</v>
      </c>
      <c r="C33">
        <f>IF($B33=0,"",HLOOKUP(C$1,Raw!$A:$AO,$A33,FALSE))</f>
        <v>42013</v>
      </c>
      <c r="D33">
        <f>IF($B33=0,"",HLOOKUP(D$1,Raw!$A:$AO,$A33,FALSE))</f>
        <v>32</v>
      </c>
      <c r="E33" t="str">
        <f>IF($B33=0,"",HLOOKUP(E$1,Raw!$A:$AO,$A33,FALSE))</f>
        <v>Left</v>
      </c>
      <c r="F33" t="str">
        <f>IF($B33=0,"",HLOOKUP(F$1,Raw!$A:$AO,$A33,FALSE))</f>
        <v>C</v>
      </c>
      <c r="G33">
        <f>IF($B33=0,"",HLOOKUP(G$1,Raw!$A:$AO,$A33,FALSE))</f>
        <v>1</v>
      </c>
      <c r="H33">
        <f>IF($B33=0,"",HLOOKUP(H$1,Raw!$A:$AO,$A33,FALSE))</f>
        <v>468</v>
      </c>
      <c r="I33" t="str">
        <f>IF($B33=0,"",HLOOKUP(I$1,Raw!$A:$AO,$A33,FALSE))</f>
        <v>q</v>
      </c>
      <c r="J33" t="str">
        <f>IF($B33=0,"",HLOOKUP(J$1,Raw!$A:$AO,$A33,FALSE))</f>
        <v>q</v>
      </c>
      <c r="K33">
        <f t="shared" si="0"/>
        <v>468</v>
      </c>
      <c r="L33">
        <f t="shared" si="2"/>
        <v>468</v>
      </c>
      <c r="M33" t="str">
        <f t="shared" si="1"/>
        <v>Correct</v>
      </c>
    </row>
    <row r="34" spans="1:13" x14ac:dyDescent="0.25">
      <c r="A34">
        <v>34</v>
      </c>
      <c r="B34">
        <f>HLOOKUP(B$1,Raw!$A:$AO,$A34,FALSE)</f>
        <v>28072</v>
      </c>
      <c r="C34">
        <f>IF($B34=0,"",HLOOKUP(C$1,Raw!$A:$AO,$A34,FALSE))</f>
        <v>42013</v>
      </c>
      <c r="D34">
        <f>IF($B34=0,"",HLOOKUP(D$1,Raw!$A:$AO,$A34,FALSE))</f>
        <v>33</v>
      </c>
      <c r="E34" t="str">
        <f>IF($B34=0,"",HLOOKUP(E$1,Raw!$A:$AO,$A34,FALSE))</f>
        <v>Left</v>
      </c>
      <c r="F34" t="str">
        <f>IF($B34=0,"",HLOOKUP(F$1,Raw!$A:$AO,$A34,FALSE))</f>
        <v>C</v>
      </c>
      <c r="G34">
        <f>IF($B34=0,"",HLOOKUP(G$1,Raw!$A:$AO,$A34,FALSE))</f>
        <v>1</v>
      </c>
      <c r="H34">
        <f>IF($B34=0,"",HLOOKUP(H$1,Raw!$A:$AO,$A34,FALSE))</f>
        <v>390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390</v>
      </c>
      <c r="L34">
        <f t="shared" si="2"/>
        <v>390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28072</v>
      </c>
      <c r="C35">
        <f>IF($B35=0,"",HLOOKUP(C$1,Raw!$A:$AO,$A35,FALSE))</f>
        <v>42013</v>
      </c>
      <c r="D35">
        <f>IF($B35=0,"",HLOOKUP(D$1,Raw!$A:$AO,$A35,FALSE))</f>
        <v>34</v>
      </c>
      <c r="E35" t="str">
        <f>IF($B35=0,"",HLOOKUP(E$1,Raw!$A:$AO,$A35,FALSE))</f>
        <v>Right</v>
      </c>
      <c r="F35" t="str">
        <f>IF($B35=0,"",HLOOKUP(F$1,Raw!$A:$AO,$A35,FALSE))</f>
        <v>I</v>
      </c>
      <c r="G35">
        <f>IF($B35=0,"",HLOOKUP(G$1,Raw!$A:$AO,$A35,FALSE))</f>
        <v>1</v>
      </c>
      <c r="H35">
        <f>IF($B35=0,"",HLOOKUP(H$1,Raw!$A:$AO,$A35,FALSE))</f>
        <v>410</v>
      </c>
      <c r="I35" t="str">
        <f>IF($B35=0,"",HLOOKUP(I$1,Raw!$A:$AO,$A35,FALSE))</f>
        <v>q</v>
      </c>
      <c r="J35" t="str">
        <f>IF($B35=0,"",HLOOKUP(J$1,Raw!$A:$AO,$A35,FALSE))</f>
        <v>q</v>
      </c>
      <c r="K35">
        <f t="shared" si="0"/>
        <v>410</v>
      </c>
      <c r="L35">
        <f t="shared" si="2"/>
        <v>410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28072</v>
      </c>
      <c r="C36">
        <f>IF($B36=0,"",HLOOKUP(C$1,Raw!$A:$AO,$A36,FALSE))</f>
        <v>42013</v>
      </c>
      <c r="D36">
        <f>IF($B36=0,"",HLOOKUP(D$1,Raw!$A:$AO,$A36,FALSE))</f>
        <v>35</v>
      </c>
      <c r="E36" t="str">
        <f>IF($B36=0,"",HLOOKUP(E$1,Raw!$A:$AO,$A36,FALSE))</f>
        <v>Right</v>
      </c>
      <c r="F36" t="str">
        <f>IF($B36=0,"",HLOOKUP(F$1,Raw!$A:$AO,$A36,FALSE))</f>
        <v>C</v>
      </c>
      <c r="G36">
        <f>IF($B36=0,"",HLOOKUP(G$1,Raw!$A:$AO,$A36,FALSE))</f>
        <v>0</v>
      </c>
      <c r="H36">
        <f>IF($B36=0,"",HLOOKUP(H$1,Raw!$A:$AO,$A36,FALSE))</f>
        <v>397</v>
      </c>
      <c r="I36" t="str">
        <f>IF($B36=0,"",HLOOKUP(I$1,Raw!$A:$AO,$A36,FALSE))</f>
        <v>q</v>
      </c>
      <c r="J36">
        <f>IF($B36=0,"",HLOOKUP(J$1,Raw!$A:$AO,$A36,FALSE))</f>
        <v>7</v>
      </c>
      <c r="K36" t="str">
        <f t="shared" si="0"/>
        <v/>
      </c>
      <c r="L36" t="str">
        <f t="shared" si="2"/>
        <v/>
      </c>
      <c r="M36" t="str">
        <f t="shared" si="1"/>
        <v>Incorrect</v>
      </c>
    </row>
    <row r="37" spans="1:13" x14ac:dyDescent="0.25">
      <c r="A37">
        <v>37</v>
      </c>
      <c r="B37">
        <f>HLOOKUP(B$1,Raw!$A:$AO,$A37,FALSE)</f>
        <v>28072</v>
      </c>
      <c r="C37">
        <f>IF($B37=0,"",HLOOKUP(C$1,Raw!$A:$AO,$A37,FALSE))</f>
        <v>42013</v>
      </c>
      <c r="D37">
        <f>IF($B37=0,"",HLOOKUP(D$1,Raw!$A:$AO,$A37,FALSE))</f>
        <v>36</v>
      </c>
      <c r="E37" t="str">
        <f>IF($B37=0,"",HLOOKUP(E$1,Raw!$A:$AO,$A37,FALSE))</f>
        <v>Right</v>
      </c>
      <c r="F37" t="str">
        <f>IF($B37=0,"",HLOOKUP(F$1,Raw!$A:$AO,$A37,FALSE))</f>
        <v>I</v>
      </c>
      <c r="G37">
        <f>IF($B37=0,"",HLOOKUP(G$1,Raw!$A:$AO,$A37,FALSE))</f>
        <v>1</v>
      </c>
      <c r="H37">
        <f>IF($B37=0,"",HLOOKUP(H$1,Raw!$A:$AO,$A37,FALSE))</f>
        <v>418</v>
      </c>
      <c r="I37" t="str">
        <f>IF($B37=0,"",HLOOKUP(I$1,Raw!$A:$AO,$A37,FALSE))</f>
        <v>q</v>
      </c>
      <c r="J37" t="str">
        <f>IF($B37=0,"",HLOOKUP(J$1,Raw!$A:$AO,$A37,FALSE))</f>
        <v>q</v>
      </c>
      <c r="K37">
        <f t="shared" si="0"/>
        <v>418</v>
      </c>
      <c r="L37">
        <f t="shared" si="2"/>
        <v>418</v>
      </c>
      <c r="M37" t="str">
        <f t="shared" si="1"/>
        <v>Correct</v>
      </c>
    </row>
    <row r="38" spans="1:13" x14ac:dyDescent="0.25">
      <c r="A38">
        <v>38</v>
      </c>
      <c r="B38">
        <f>HLOOKUP(B$1,Raw!$A:$AO,$A38,FALSE)</f>
        <v>28072</v>
      </c>
      <c r="C38">
        <f>IF($B38=0,"",HLOOKUP(C$1,Raw!$A:$AO,$A38,FALSE))</f>
        <v>42013</v>
      </c>
      <c r="D38">
        <f>IF($B38=0,"",HLOOKUP(D$1,Raw!$A:$AO,$A38,FALSE))</f>
        <v>37</v>
      </c>
      <c r="E38" t="str">
        <f>IF($B38=0,"",HLOOKUP(E$1,Raw!$A:$AO,$A38,FALSE))</f>
        <v>Right</v>
      </c>
      <c r="F38" t="str">
        <f>IF($B38=0,"",HLOOKUP(F$1,Raw!$A:$AO,$A38,FALSE))</f>
        <v>C</v>
      </c>
      <c r="G38">
        <f>IF($B38=0,"",HLOOKUP(G$1,Raw!$A:$AO,$A38,FALSE))</f>
        <v>1</v>
      </c>
      <c r="H38">
        <f>IF($B38=0,"",HLOOKUP(H$1,Raw!$A:$AO,$A38,FALSE))</f>
        <v>389</v>
      </c>
      <c r="I38">
        <f>IF($B38=0,"",HLOOKUP(I$1,Raw!$A:$AO,$A38,FALSE))</f>
        <v>7</v>
      </c>
      <c r="J38">
        <f>IF($B38=0,"",HLOOKUP(J$1,Raw!$A:$AO,$A38,FALSE))</f>
        <v>7</v>
      </c>
      <c r="K38">
        <f t="shared" si="0"/>
        <v>389</v>
      </c>
      <c r="L38">
        <f t="shared" si="2"/>
        <v>389</v>
      </c>
      <c r="M38" t="str">
        <f t="shared" si="1"/>
        <v>Correct</v>
      </c>
    </row>
    <row r="39" spans="1:13" x14ac:dyDescent="0.25">
      <c r="A39">
        <v>39</v>
      </c>
      <c r="B39">
        <f>HLOOKUP(B$1,Raw!$A:$AO,$A39,FALSE)</f>
        <v>28072</v>
      </c>
      <c r="C39">
        <f>IF($B39=0,"",HLOOKUP(C$1,Raw!$A:$AO,$A39,FALSE))</f>
        <v>42013</v>
      </c>
      <c r="D39">
        <f>IF($B39=0,"",HLOOKUP(D$1,Raw!$A:$AO,$A39,FALSE))</f>
        <v>38</v>
      </c>
      <c r="E39" t="str">
        <f>IF($B39=0,"",HLOOKUP(E$1,Raw!$A:$AO,$A39,FALSE))</f>
        <v>Right</v>
      </c>
      <c r="F39" t="str">
        <f>IF($B39=0,"",HLOOKUP(F$1,Raw!$A:$AO,$A39,FALSE))</f>
        <v>C</v>
      </c>
      <c r="G39">
        <f>IF($B39=0,"",HLOOKUP(G$1,Raw!$A:$AO,$A39,FALSE))</f>
        <v>1</v>
      </c>
      <c r="H39">
        <f>IF($B39=0,"",HLOOKUP(H$1,Raw!$A:$AO,$A39,FALSE))</f>
        <v>346</v>
      </c>
      <c r="I39">
        <f>IF($B39=0,"",HLOOKUP(I$1,Raw!$A:$AO,$A39,FALSE))</f>
        <v>7</v>
      </c>
      <c r="J39">
        <f>IF($B39=0,"",HLOOKUP(J$1,Raw!$A:$AO,$A39,FALSE))</f>
        <v>7</v>
      </c>
      <c r="K39">
        <f t="shared" si="0"/>
        <v>346</v>
      </c>
      <c r="L39">
        <f t="shared" si="2"/>
        <v>346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28072</v>
      </c>
      <c r="C40">
        <f>IF($B40=0,"",HLOOKUP(C$1,Raw!$A:$AO,$A40,FALSE))</f>
        <v>42013</v>
      </c>
      <c r="D40">
        <f>IF($B40=0,"",HLOOKUP(D$1,Raw!$A:$AO,$A40,FALSE))</f>
        <v>39</v>
      </c>
      <c r="E40" t="str">
        <f>IF($B40=0,"",HLOOKUP(E$1,Raw!$A:$AO,$A40,FALSE))</f>
        <v>Right</v>
      </c>
      <c r="F40" t="str">
        <f>IF($B40=0,"",HLOOKUP(F$1,Raw!$A:$AO,$A40,FALSE))</f>
        <v>C</v>
      </c>
      <c r="G40">
        <f>IF($B40=0,"",HLOOKUP(G$1,Raw!$A:$AO,$A40,FALSE))</f>
        <v>1</v>
      </c>
      <c r="H40">
        <f>IF($B40=0,"",HLOOKUP(H$1,Raw!$A:$AO,$A40,FALSE))</f>
        <v>512</v>
      </c>
      <c r="I40">
        <f>IF($B40=0,"",HLOOKUP(I$1,Raw!$A:$AO,$A40,FALSE))</f>
        <v>7</v>
      </c>
      <c r="J40">
        <f>IF($B40=0,"",HLOOKUP(J$1,Raw!$A:$AO,$A40,FALSE))</f>
        <v>7</v>
      </c>
      <c r="K40">
        <f t="shared" si="0"/>
        <v>512</v>
      </c>
      <c r="L40">
        <f t="shared" si="2"/>
        <v>512</v>
      </c>
      <c r="M40" t="str">
        <f t="shared" si="1"/>
        <v>Correct</v>
      </c>
    </row>
    <row r="41" spans="1:13" x14ac:dyDescent="0.25">
      <c r="A41">
        <v>41</v>
      </c>
      <c r="B41">
        <f>HLOOKUP(B$1,Raw!$A:$AO,$A41,FALSE)</f>
        <v>28072</v>
      </c>
      <c r="C41">
        <f>IF($B41=0,"",HLOOKUP(C$1,Raw!$A:$AO,$A41,FALSE))</f>
        <v>42013</v>
      </c>
      <c r="D41">
        <f>IF($B41=0,"",HLOOKUP(D$1,Raw!$A:$AO,$A41,FALSE))</f>
        <v>40</v>
      </c>
      <c r="E41" t="str">
        <f>IF($B41=0,"",HLOOKUP(E$1,Raw!$A:$AO,$A41,FALSE))</f>
        <v>Left</v>
      </c>
      <c r="F41" t="str">
        <f>IF($B41=0,"",HLOOKUP(F$1,Raw!$A:$AO,$A41,FALSE))</f>
        <v>C</v>
      </c>
      <c r="G41">
        <f>IF($B41=0,"",HLOOKUP(G$1,Raw!$A:$AO,$A41,FALSE))</f>
        <v>1</v>
      </c>
      <c r="H41">
        <f>IF($B41=0,"",HLOOKUP(H$1,Raw!$A:$AO,$A41,FALSE))</f>
        <v>400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400</v>
      </c>
      <c r="L41">
        <f t="shared" si="2"/>
        <v>400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28072</v>
      </c>
      <c r="C42">
        <f>IF($B42=0,"",HLOOKUP(C$1,Raw!$A:$AO,$A42,FALSE))</f>
        <v>42013</v>
      </c>
      <c r="D42">
        <f>IF($B42=0,"",HLOOKUP(D$1,Raw!$A:$AO,$A42,FALSE))</f>
        <v>41</v>
      </c>
      <c r="E42" t="str">
        <f>IF($B42=0,"",HLOOKUP(E$1,Raw!$A:$AO,$A42,FALSE))</f>
        <v>Left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644</v>
      </c>
      <c r="I42" t="str">
        <f>IF($B42=0,"",HLOOKUP(I$1,Raw!$A:$AO,$A42,FALSE))</f>
        <v>q</v>
      </c>
      <c r="J42" t="str">
        <f>IF($B42=0,"",HLOOKUP(J$1,Raw!$A:$AO,$A42,FALSE))</f>
        <v>q</v>
      </c>
      <c r="K42">
        <f t="shared" si="0"/>
        <v>644</v>
      </c>
      <c r="L42">
        <f t="shared" si="2"/>
        <v>644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28072</v>
      </c>
      <c r="C43">
        <f>IF($B43=0,"",HLOOKUP(C$1,Raw!$A:$AO,$A43,FALSE))</f>
        <v>42013</v>
      </c>
      <c r="D43">
        <f>IF($B43=0,"",HLOOKUP(D$1,Raw!$A:$AO,$A43,FALSE))</f>
        <v>42</v>
      </c>
      <c r="E43" t="str">
        <f>IF($B43=0,"",HLOOKUP(E$1,Raw!$A:$AO,$A43,FALSE))</f>
        <v>Left</v>
      </c>
      <c r="F43" t="str">
        <f>IF($B43=0,"",HLOOKUP(F$1,Raw!$A:$AO,$A43,FALSE))</f>
        <v>I</v>
      </c>
      <c r="G43">
        <f>IF($B43=0,"",HLOOKUP(G$1,Raw!$A:$AO,$A43,FALSE))</f>
        <v>1</v>
      </c>
      <c r="H43">
        <f>IF($B43=0,"",HLOOKUP(H$1,Raw!$A:$AO,$A43,FALSE))</f>
        <v>446</v>
      </c>
      <c r="I43">
        <f>IF($B43=0,"",HLOOKUP(I$1,Raw!$A:$AO,$A43,FALSE))</f>
        <v>7</v>
      </c>
      <c r="J43">
        <f>IF($B43=0,"",HLOOKUP(J$1,Raw!$A:$AO,$A43,FALSE))</f>
        <v>7</v>
      </c>
      <c r="K43">
        <f t="shared" si="0"/>
        <v>446</v>
      </c>
      <c r="L43">
        <f t="shared" si="2"/>
        <v>446</v>
      </c>
      <c r="M43" t="str">
        <f t="shared" si="1"/>
        <v>Correct</v>
      </c>
    </row>
    <row r="44" spans="1:13" x14ac:dyDescent="0.25">
      <c r="A44">
        <v>44</v>
      </c>
      <c r="B44">
        <f>HLOOKUP(B$1,Raw!$A:$AO,$A44,FALSE)</f>
        <v>28072</v>
      </c>
      <c r="C44">
        <f>IF($B44=0,"",HLOOKUP(C$1,Raw!$A:$AO,$A44,FALSE))</f>
        <v>42013</v>
      </c>
      <c r="D44">
        <f>IF($B44=0,"",HLOOKUP(D$1,Raw!$A:$AO,$A44,FALSE))</f>
        <v>43</v>
      </c>
      <c r="E44" t="str">
        <f>IF($B44=0,"",HLOOKUP(E$1,Raw!$A:$AO,$A44,FALSE))</f>
        <v>Right</v>
      </c>
      <c r="F44" t="str">
        <f>IF($B44=0,"",HLOOKUP(F$1,Raw!$A:$AO,$A44,FALSE))</f>
        <v>C</v>
      </c>
      <c r="G44">
        <f>IF($B44=0,"",HLOOKUP(G$1,Raw!$A:$AO,$A44,FALSE))</f>
        <v>1</v>
      </c>
      <c r="H44">
        <f>IF($B44=0,"",HLOOKUP(H$1,Raw!$A:$AO,$A44,FALSE))</f>
        <v>416</v>
      </c>
      <c r="I44">
        <f>IF($B44=0,"",HLOOKUP(I$1,Raw!$A:$AO,$A44,FALSE))</f>
        <v>7</v>
      </c>
      <c r="J44">
        <f>IF($B44=0,"",HLOOKUP(J$1,Raw!$A:$AO,$A44,FALSE))</f>
        <v>7</v>
      </c>
      <c r="K44">
        <f t="shared" si="0"/>
        <v>416</v>
      </c>
      <c r="L44">
        <f t="shared" si="2"/>
        <v>416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28072</v>
      </c>
      <c r="C45">
        <f>IF($B45=0,"",HLOOKUP(C$1,Raw!$A:$AO,$A45,FALSE))</f>
        <v>42013</v>
      </c>
      <c r="D45">
        <f>IF($B45=0,"",HLOOKUP(D$1,Raw!$A:$AO,$A45,FALSE))</f>
        <v>44</v>
      </c>
      <c r="E45" t="str">
        <f>IF($B45=0,"",HLOOKUP(E$1,Raw!$A:$AO,$A45,FALSE))</f>
        <v>Left</v>
      </c>
      <c r="F45" t="str">
        <f>IF($B45=0,"",HLOOKUP(F$1,Raw!$A:$AO,$A45,FALSE))</f>
        <v>C</v>
      </c>
      <c r="G45">
        <f>IF($B45=0,"",HLOOKUP(G$1,Raw!$A:$AO,$A45,FALSE))</f>
        <v>1</v>
      </c>
      <c r="H45">
        <f>IF($B45=0,"",HLOOKUP(H$1,Raw!$A:$AO,$A45,FALSE))</f>
        <v>467</v>
      </c>
      <c r="I45" t="str">
        <f>IF($B45=0,"",HLOOKUP(I$1,Raw!$A:$AO,$A45,FALSE))</f>
        <v>q</v>
      </c>
      <c r="J45" t="str">
        <f>IF($B45=0,"",HLOOKUP(J$1,Raw!$A:$AO,$A45,FALSE))</f>
        <v>q</v>
      </c>
      <c r="K45">
        <f t="shared" si="0"/>
        <v>467</v>
      </c>
      <c r="L45">
        <f t="shared" si="2"/>
        <v>467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28072</v>
      </c>
      <c r="C46">
        <f>IF($B46=0,"",HLOOKUP(C$1,Raw!$A:$AO,$A46,FALSE))</f>
        <v>42013</v>
      </c>
      <c r="D46">
        <f>IF($B46=0,"",HLOOKUP(D$1,Raw!$A:$AO,$A46,FALSE))</f>
        <v>45</v>
      </c>
      <c r="E46" t="str">
        <f>IF($B46=0,"",HLOOKUP(E$1,Raw!$A:$AO,$A46,FALSE))</f>
        <v>Left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405</v>
      </c>
      <c r="I46" t="str">
        <f>IF($B46=0,"",HLOOKUP(I$1,Raw!$A:$AO,$A46,FALSE))</f>
        <v>q</v>
      </c>
      <c r="J46" t="str">
        <f>IF($B46=0,"",HLOOKUP(J$1,Raw!$A:$AO,$A46,FALSE))</f>
        <v>q</v>
      </c>
      <c r="K46">
        <f t="shared" si="0"/>
        <v>405</v>
      </c>
      <c r="L46">
        <f t="shared" si="2"/>
        <v>405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28072</v>
      </c>
      <c r="C47">
        <f>IF($B47=0,"",HLOOKUP(C$1,Raw!$A:$AO,$A47,FALSE))</f>
        <v>42013</v>
      </c>
      <c r="D47">
        <f>IF($B47=0,"",HLOOKUP(D$1,Raw!$A:$AO,$A47,FALSE))</f>
        <v>46</v>
      </c>
      <c r="E47" t="str">
        <f>IF($B47=0,"",HLOOKUP(E$1,Raw!$A:$AO,$A47,FALSE))</f>
        <v>Right</v>
      </c>
      <c r="F47" t="str">
        <f>IF($B47=0,"",HLOOKUP(F$1,Raw!$A:$AO,$A47,FALSE))</f>
        <v>C</v>
      </c>
      <c r="G47">
        <f>IF($B47=0,"",HLOOKUP(G$1,Raw!$A:$AO,$A47,FALSE))</f>
        <v>1</v>
      </c>
      <c r="H47">
        <f>IF($B47=0,"",HLOOKUP(H$1,Raw!$A:$AO,$A47,FALSE))</f>
        <v>345</v>
      </c>
      <c r="I47">
        <f>IF($B47=0,"",HLOOKUP(I$1,Raw!$A:$AO,$A47,FALSE))</f>
        <v>7</v>
      </c>
      <c r="J47">
        <f>IF($B47=0,"",HLOOKUP(J$1,Raw!$A:$AO,$A47,FALSE))</f>
        <v>7</v>
      </c>
      <c r="K47">
        <f t="shared" si="0"/>
        <v>345</v>
      </c>
      <c r="L47">
        <f t="shared" si="2"/>
        <v>345</v>
      </c>
      <c r="M47" t="str">
        <f t="shared" si="1"/>
        <v>Correct</v>
      </c>
    </row>
    <row r="48" spans="1:13" x14ac:dyDescent="0.25">
      <c r="A48">
        <v>48</v>
      </c>
      <c r="B48">
        <f>HLOOKUP(B$1,Raw!$A:$AO,$A48,FALSE)</f>
        <v>28072</v>
      </c>
      <c r="C48">
        <f>IF($B48=0,"",HLOOKUP(C$1,Raw!$A:$AO,$A48,FALSE))</f>
        <v>42013</v>
      </c>
      <c r="D48">
        <f>IF($B48=0,"",HLOOKUP(D$1,Raw!$A:$AO,$A48,FALSE))</f>
        <v>47</v>
      </c>
      <c r="E48" t="str">
        <f>IF($B48=0,"",HLOOKUP(E$1,Raw!$A:$AO,$A48,FALSE))</f>
        <v>Right</v>
      </c>
      <c r="F48" t="str">
        <f>IF($B48=0,"",HLOOKUP(F$1,Raw!$A:$AO,$A48,FALSE))</f>
        <v>C</v>
      </c>
      <c r="G48">
        <f>IF($B48=0,"",HLOOKUP(G$1,Raw!$A:$AO,$A48,FALSE))</f>
        <v>1</v>
      </c>
      <c r="H48">
        <f>IF($B48=0,"",HLOOKUP(H$1,Raw!$A:$AO,$A48,FALSE))</f>
        <v>335</v>
      </c>
      <c r="I48">
        <f>IF($B48=0,"",HLOOKUP(I$1,Raw!$A:$AO,$A48,FALSE))</f>
        <v>7</v>
      </c>
      <c r="J48">
        <f>IF($B48=0,"",HLOOKUP(J$1,Raw!$A:$AO,$A48,FALSE))</f>
        <v>7</v>
      </c>
      <c r="K48">
        <f t="shared" si="0"/>
        <v>335</v>
      </c>
      <c r="L48">
        <f t="shared" si="2"/>
        <v>335</v>
      </c>
      <c r="M48" t="str">
        <f t="shared" si="1"/>
        <v>Correct</v>
      </c>
    </row>
    <row r="49" spans="1:13" x14ac:dyDescent="0.25">
      <c r="A49">
        <v>49</v>
      </c>
      <c r="B49">
        <f>HLOOKUP(B$1,Raw!$A:$AO,$A49,FALSE)</f>
        <v>28072</v>
      </c>
      <c r="C49">
        <f>IF($B49=0,"",HLOOKUP(C$1,Raw!$A:$AO,$A49,FALSE))</f>
        <v>42013</v>
      </c>
      <c r="D49">
        <f>IF($B49=0,"",HLOOKUP(D$1,Raw!$A:$AO,$A49,FALSE))</f>
        <v>48</v>
      </c>
      <c r="E49" t="str">
        <f>IF($B49=0,"",HLOOKUP(E$1,Raw!$A:$AO,$A49,FALSE))</f>
        <v>Left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486</v>
      </c>
      <c r="I49" t="str">
        <f>IF($B49=0,"",HLOOKUP(I$1,Raw!$A:$AO,$A49,FALSE))</f>
        <v>q</v>
      </c>
      <c r="J49" t="str">
        <f>IF($B49=0,"",HLOOKUP(J$1,Raw!$A:$AO,$A49,FALSE))</f>
        <v>q</v>
      </c>
      <c r="K49">
        <f t="shared" si="0"/>
        <v>486</v>
      </c>
      <c r="L49">
        <f t="shared" si="2"/>
        <v>486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28072</v>
      </c>
      <c r="C50">
        <f>IF($B50=0,"",HLOOKUP(C$1,Raw!$A:$AO,$A50,FALSE))</f>
        <v>42013</v>
      </c>
      <c r="D50">
        <f>IF($B50=0,"",HLOOKUP(D$1,Raw!$A:$AO,$A50,FALSE))</f>
        <v>49</v>
      </c>
      <c r="E50" t="str">
        <f>IF($B50=0,"",HLOOKUP(E$1,Raw!$A:$AO,$A50,FALSE))</f>
        <v>Right</v>
      </c>
      <c r="F50" t="str">
        <f>IF($B50=0,"",HLOOKUP(F$1,Raw!$A:$AO,$A50,FALSE))</f>
        <v>C</v>
      </c>
      <c r="G50">
        <f>IF($B50=0,"",HLOOKUP(G$1,Raw!$A:$AO,$A50,FALSE))</f>
        <v>1</v>
      </c>
      <c r="H50">
        <f>IF($B50=0,"",HLOOKUP(H$1,Raw!$A:$AO,$A50,FALSE))</f>
        <v>295</v>
      </c>
      <c r="I50">
        <f>IF($B50=0,"",HLOOKUP(I$1,Raw!$A:$AO,$A50,FALSE))</f>
        <v>7</v>
      </c>
      <c r="J50">
        <f>IF($B50=0,"",HLOOKUP(J$1,Raw!$A:$AO,$A50,FALSE))</f>
        <v>7</v>
      </c>
      <c r="K50">
        <f t="shared" si="0"/>
        <v>295</v>
      </c>
      <c r="L50">
        <f t="shared" si="2"/>
        <v>295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28072</v>
      </c>
      <c r="C51">
        <f>IF($B51=0,"",HLOOKUP(C$1,Raw!$A:$AO,$A51,FALSE))</f>
        <v>42013</v>
      </c>
      <c r="D51">
        <f>IF($B51=0,"",HLOOKUP(D$1,Raw!$A:$AO,$A51,FALSE))</f>
        <v>50</v>
      </c>
      <c r="E51" t="str">
        <f>IF($B51=0,"",HLOOKUP(E$1,Raw!$A:$AO,$A51,FALSE))</f>
        <v>Left</v>
      </c>
      <c r="F51" t="str">
        <f>IF($B51=0,"",HLOOKUP(F$1,Raw!$A:$AO,$A51,FALSE))</f>
        <v>C</v>
      </c>
      <c r="G51">
        <f>IF($B51=0,"",HLOOKUP(G$1,Raw!$A:$AO,$A51,FALSE))</f>
        <v>1</v>
      </c>
      <c r="H51">
        <f>IF($B51=0,"",HLOOKUP(H$1,Raw!$A:$AO,$A51,FALSE))</f>
        <v>639</v>
      </c>
      <c r="I51" t="str">
        <f>IF($B51=0,"",HLOOKUP(I$1,Raw!$A:$AO,$A51,FALSE))</f>
        <v>q</v>
      </c>
      <c r="J51" t="str">
        <f>IF($B51=0,"",HLOOKUP(J$1,Raw!$A:$AO,$A51,FALSE))</f>
        <v>q</v>
      </c>
      <c r="K51">
        <f t="shared" si="0"/>
        <v>639</v>
      </c>
      <c r="L51">
        <f t="shared" si="2"/>
        <v>639</v>
      </c>
      <c r="M51" t="str">
        <f t="shared" si="1"/>
        <v>Correct</v>
      </c>
    </row>
    <row r="52" spans="1:13" x14ac:dyDescent="0.25">
      <c r="A52">
        <v>52</v>
      </c>
      <c r="B52">
        <f>HLOOKUP(B$1,Raw!$A:$AO,$A52,FALSE)</f>
        <v>28072</v>
      </c>
      <c r="C52">
        <f>IF($B52=0,"",HLOOKUP(C$1,Raw!$A:$AO,$A52,FALSE))</f>
        <v>42013</v>
      </c>
      <c r="D52">
        <f>IF($B52=0,"",HLOOKUP(D$1,Raw!$A:$AO,$A52,FALSE))</f>
        <v>51</v>
      </c>
      <c r="E52" t="str">
        <f>IF($B52=0,"",HLOOKUP(E$1,Raw!$A:$AO,$A52,FALSE))</f>
        <v>Left</v>
      </c>
      <c r="F52" t="str">
        <f>IF($B52=0,"",HLOOKUP(F$1,Raw!$A:$AO,$A52,FALSE))</f>
        <v>C</v>
      </c>
      <c r="G52">
        <f>IF($B52=0,"",HLOOKUP(G$1,Raw!$A:$AO,$A52,FALSE))</f>
        <v>1</v>
      </c>
      <c r="H52">
        <f>IF($B52=0,"",HLOOKUP(H$1,Raw!$A:$AO,$A52,FALSE))</f>
        <v>506</v>
      </c>
      <c r="I52" t="str">
        <f>IF($B52=0,"",HLOOKUP(I$1,Raw!$A:$AO,$A52,FALSE))</f>
        <v>q</v>
      </c>
      <c r="J52" t="str">
        <f>IF($B52=0,"",HLOOKUP(J$1,Raw!$A:$AO,$A52,FALSE))</f>
        <v>q</v>
      </c>
      <c r="K52">
        <f t="shared" si="0"/>
        <v>506</v>
      </c>
      <c r="L52">
        <f t="shared" si="2"/>
        <v>506</v>
      </c>
      <c r="M52" t="str">
        <f t="shared" si="1"/>
        <v>Correct</v>
      </c>
    </row>
    <row r="53" spans="1:13" x14ac:dyDescent="0.25">
      <c r="A53">
        <v>53</v>
      </c>
      <c r="B53">
        <f>HLOOKUP(B$1,Raw!$A:$AO,$A53,FALSE)</f>
        <v>28072</v>
      </c>
      <c r="C53">
        <f>IF($B53=0,"",HLOOKUP(C$1,Raw!$A:$AO,$A53,FALSE))</f>
        <v>42013</v>
      </c>
      <c r="D53">
        <f>IF($B53=0,"",HLOOKUP(D$1,Raw!$A:$AO,$A53,FALSE))</f>
        <v>52</v>
      </c>
      <c r="E53" t="str">
        <f>IF($B53=0,"",HLOOKUP(E$1,Raw!$A:$AO,$A53,FALSE))</f>
        <v>Right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345</v>
      </c>
      <c r="I53">
        <f>IF($B53=0,"",HLOOKUP(I$1,Raw!$A:$AO,$A53,FALSE))</f>
        <v>7</v>
      </c>
      <c r="J53">
        <f>IF($B53=0,"",HLOOKUP(J$1,Raw!$A:$AO,$A53,FALSE))</f>
        <v>7</v>
      </c>
      <c r="K53">
        <f t="shared" si="0"/>
        <v>345</v>
      </c>
      <c r="L53">
        <f t="shared" si="2"/>
        <v>345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28072</v>
      </c>
      <c r="C54">
        <f>IF($B54=0,"",HLOOKUP(C$1,Raw!$A:$AO,$A54,FALSE))</f>
        <v>42013</v>
      </c>
      <c r="D54">
        <f>IF($B54=0,"",HLOOKUP(D$1,Raw!$A:$AO,$A54,FALSE))</f>
        <v>53</v>
      </c>
      <c r="E54" t="str">
        <f>IF($B54=0,"",HLOOKUP(E$1,Raw!$A:$AO,$A54,FALSE))</f>
        <v>Left</v>
      </c>
      <c r="F54" t="str">
        <f>IF($B54=0,"",HLOOKUP(F$1,Raw!$A:$AO,$A54,FALSE))</f>
        <v>C</v>
      </c>
      <c r="G54">
        <f>IF($B54=0,"",HLOOKUP(G$1,Raw!$A:$AO,$A54,FALSE))</f>
        <v>1</v>
      </c>
      <c r="H54">
        <f>IF($B54=0,"",HLOOKUP(H$1,Raw!$A:$AO,$A54,FALSE))</f>
        <v>480</v>
      </c>
      <c r="I54" t="str">
        <f>IF($B54=0,"",HLOOKUP(I$1,Raw!$A:$AO,$A54,FALSE))</f>
        <v>q</v>
      </c>
      <c r="J54" t="str">
        <f>IF($B54=0,"",HLOOKUP(J$1,Raw!$A:$AO,$A54,FALSE))</f>
        <v>q</v>
      </c>
      <c r="K54">
        <f t="shared" si="0"/>
        <v>480</v>
      </c>
      <c r="L54">
        <f t="shared" si="2"/>
        <v>480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28072</v>
      </c>
      <c r="C55">
        <f>IF($B55=0,"",HLOOKUP(C$1,Raw!$A:$AO,$A55,FALSE))</f>
        <v>42013</v>
      </c>
      <c r="D55">
        <f>IF($B55=0,"",HLOOKUP(D$1,Raw!$A:$AO,$A55,FALSE))</f>
        <v>54</v>
      </c>
      <c r="E55" t="str">
        <f>IF($B55=0,"",HLOOKUP(E$1,Raw!$A:$AO,$A55,FALSE))</f>
        <v>Right</v>
      </c>
      <c r="F55" t="str">
        <f>IF($B55=0,"",HLOOKUP(F$1,Raw!$A:$AO,$A55,FALSE))</f>
        <v>C</v>
      </c>
      <c r="G55">
        <f>IF($B55=0,"",HLOOKUP(G$1,Raw!$A:$AO,$A55,FALSE))</f>
        <v>1</v>
      </c>
      <c r="H55">
        <f>IF($B55=0,"",HLOOKUP(H$1,Raw!$A:$AO,$A55,FALSE))</f>
        <v>320</v>
      </c>
      <c r="I55">
        <f>IF($B55=0,"",HLOOKUP(I$1,Raw!$A:$AO,$A55,FALSE))</f>
        <v>7</v>
      </c>
      <c r="J55">
        <f>IF($B55=0,"",HLOOKUP(J$1,Raw!$A:$AO,$A55,FALSE))</f>
        <v>7</v>
      </c>
      <c r="K55">
        <f t="shared" si="0"/>
        <v>320</v>
      </c>
      <c r="L55">
        <f t="shared" si="2"/>
        <v>320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28072</v>
      </c>
      <c r="C56">
        <f>IF($B56=0,"",HLOOKUP(C$1,Raw!$A:$AO,$A56,FALSE))</f>
        <v>42013</v>
      </c>
      <c r="D56">
        <f>IF($B56=0,"",HLOOKUP(D$1,Raw!$A:$AO,$A56,FALSE))</f>
        <v>55</v>
      </c>
      <c r="E56" t="str">
        <f>IF($B56=0,"",HLOOKUP(E$1,Raw!$A:$AO,$A56,FALSE))</f>
        <v>Right</v>
      </c>
      <c r="F56" t="str">
        <f>IF($B56=0,"",HLOOKUP(F$1,Raw!$A:$AO,$A56,FALSE))</f>
        <v>I</v>
      </c>
      <c r="G56">
        <f>IF($B56=0,"",HLOOKUP(G$1,Raw!$A:$AO,$A56,FALSE))</f>
        <v>1</v>
      </c>
      <c r="H56">
        <f>IF($B56=0,"",HLOOKUP(H$1,Raw!$A:$AO,$A56,FALSE))</f>
        <v>520</v>
      </c>
      <c r="I56" t="str">
        <f>IF($B56=0,"",HLOOKUP(I$1,Raw!$A:$AO,$A56,FALSE))</f>
        <v>q</v>
      </c>
      <c r="J56" t="str">
        <f>IF($B56=0,"",HLOOKUP(J$1,Raw!$A:$AO,$A56,FALSE))</f>
        <v>q</v>
      </c>
      <c r="K56">
        <f t="shared" si="0"/>
        <v>520</v>
      </c>
      <c r="L56">
        <f t="shared" si="2"/>
        <v>520</v>
      </c>
      <c r="M56" t="str">
        <f t="shared" si="1"/>
        <v>Correct</v>
      </c>
    </row>
    <row r="57" spans="1:13" x14ac:dyDescent="0.25">
      <c r="A57">
        <v>57</v>
      </c>
      <c r="B57">
        <f>HLOOKUP(B$1,Raw!$A:$AO,$A57,FALSE)</f>
        <v>28072</v>
      </c>
      <c r="C57">
        <f>IF($B57=0,"",HLOOKUP(C$1,Raw!$A:$AO,$A57,FALSE))</f>
        <v>42013</v>
      </c>
      <c r="D57">
        <f>IF($B57=0,"",HLOOKUP(D$1,Raw!$A:$AO,$A57,FALSE))</f>
        <v>56</v>
      </c>
      <c r="E57" t="str">
        <f>IF($B57=0,"",HLOOKUP(E$1,Raw!$A:$AO,$A57,FALSE))</f>
        <v>Right</v>
      </c>
      <c r="F57" t="str">
        <f>IF($B57=0,"",HLOOKUP(F$1,Raw!$A:$AO,$A57,FALSE))</f>
        <v>C</v>
      </c>
      <c r="G57">
        <f>IF($B57=0,"",HLOOKUP(G$1,Raw!$A:$AO,$A57,FALSE))</f>
        <v>1</v>
      </c>
      <c r="H57">
        <f>IF($B57=0,"",HLOOKUP(H$1,Raw!$A:$AO,$A57,FALSE))</f>
        <v>423</v>
      </c>
      <c r="I57">
        <f>IF($B57=0,"",HLOOKUP(I$1,Raw!$A:$AO,$A57,FALSE))</f>
        <v>7</v>
      </c>
      <c r="J57">
        <f>IF($B57=0,"",HLOOKUP(J$1,Raw!$A:$AO,$A57,FALSE))</f>
        <v>7</v>
      </c>
      <c r="K57">
        <f t="shared" si="0"/>
        <v>423</v>
      </c>
      <c r="L57">
        <f t="shared" si="2"/>
        <v>423</v>
      </c>
      <c r="M57" t="str">
        <f t="shared" si="1"/>
        <v>Correct</v>
      </c>
    </row>
    <row r="58" spans="1:13" x14ac:dyDescent="0.25">
      <c r="A58">
        <v>58</v>
      </c>
      <c r="B58">
        <f>HLOOKUP(B$1,Raw!$A:$AO,$A58,FALSE)</f>
        <v>28072</v>
      </c>
      <c r="C58">
        <f>IF($B58=0,"",HLOOKUP(C$1,Raw!$A:$AO,$A58,FALSE))</f>
        <v>42013</v>
      </c>
      <c r="D58">
        <f>IF($B58=0,"",HLOOKUP(D$1,Raw!$A:$AO,$A58,FALSE))</f>
        <v>57</v>
      </c>
      <c r="E58" t="str">
        <f>IF($B58=0,"",HLOOKUP(E$1,Raw!$A:$AO,$A58,FALSE))</f>
        <v>Right</v>
      </c>
      <c r="F58" t="str">
        <f>IF($B58=0,"",HLOOKUP(F$1,Raw!$A:$AO,$A58,FALSE))</f>
        <v>C</v>
      </c>
      <c r="G58">
        <f>IF($B58=0,"",HLOOKUP(G$1,Raw!$A:$AO,$A58,FALSE))</f>
        <v>1</v>
      </c>
      <c r="H58">
        <f>IF($B58=0,"",HLOOKUP(H$1,Raw!$A:$AO,$A58,FALSE))</f>
        <v>618</v>
      </c>
      <c r="I58">
        <f>IF($B58=0,"",HLOOKUP(I$1,Raw!$A:$AO,$A58,FALSE))</f>
        <v>7</v>
      </c>
      <c r="J58">
        <f>IF($B58=0,"",HLOOKUP(J$1,Raw!$A:$AO,$A58,FALSE))</f>
        <v>7</v>
      </c>
      <c r="K58">
        <f t="shared" si="0"/>
        <v>618</v>
      </c>
      <c r="L58">
        <f t="shared" si="2"/>
        <v>618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28072</v>
      </c>
      <c r="C59">
        <f>IF($B59=0,"",HLOOKUP(C$1,Raw!$A:$AO,$A59,FALSE))</f>
        <v>42013</v>
      </c>
      <c r="D59">
        <f>IF($B59=0,"",HLOOKUP(D$1,Raw!$A:$AO,$A59,FALSE))</f>
        <v>58</v>
      </c>
      <c r="E59" t="str">
        <f>IF($B59=0,"",HLOOKUP(E$1,Raw!$A:$AO,$A59,FALSE))</f>
        <v>Left</v>
      </c>
      <c r="F59" t="str">
        <f>IF($B59=0,"",HLOOKUP(F$1,Raw!$A:$AO,$A59,FALSE))</f>
        <v>C</v>
      </c>
      <c r="G59">
        <f>IF($B59=0,"",HLOOKUP(G$1,Raw!$A:$AO,$A59,FALSE))</f>
        <v>1</v>
      </c>
      <c r="H59">
        <f>IF($B59=0,"",HLOOKUP(H$1,Raw!$A:$AO,$A59,FALSE))</f>
        <v>406</v>
      </c>
      <c r="I59" t="str">
        <f>IF($B59=0,"",HLOOKUP(I$1,Raw!$A:$AO,$A59,FALSE))</f>
        <v>q</v>
      </c>
      <c r="J59" t="str">
        <f>IF($B59=0,"",HLOOKUP(J$1,Raw!$A:$AO,$A59,FALSE))</f>
        <v>q</v>
      </c>
      <c r="K59">
        <f t="shared" si="0"/>
        <v>406</v>
      </c>
      <c r="L59">
        <f t="shared" si="2"/>
        <v>406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28072</v>
      </c>
      <c r="C60">
        <f>IF($B60=0,"",HLOOKUP(C$1,Raw!$A:$AO,$A60,FALSE))</f>
        <v>42013</v>
      </c>
      <c r="D60">
        <f>IF($B60=0,"",HLOOKUP(D$1,Raw!$A:$AO,$A60,FALSE))</f>
        <v>59</v>
      </c>
      <c r="E60" t="str">
        <f>IF($B60=0,"",HLOOKUP(E$1,Raw!$A:$AO,$A60,FALSE))</f>
        <v>Left</v>
      </c>
      <c r="F60" t="str">
        <f>IF($B60=0,"",HLOOKUP(F$1,Raw!$A:$AO,$A60,FALSE))</f>
        <v>I</v>
      </c>
      <c r="G60">
        <f>IF($B60=0,"",HLOOKUP(G$1,Raw!$A:$AO,$A60,FALSE))</f>
        <v>1</v>
      </c>
      <c r="H60">
        <f>IF($B60=0,"",HLOOKUP(H$1,Raw!$A:$AO,$A60,FALSE))</f>
        <v>410</v>
      </c>
      <c r="I60">
        <f>IF($B60=0,"",HLOOKUP(I$1,Raw!$A:$AO,$A60,FALSE))</f>
        <v>7</v>
      </c>
      <c r="J60">
        <f>IF($B60=0,"",HLOOKUP(J$1,Raw!$A:$AO,$A60,FALSE))</f>
        <v>7</v>
      </c>
      <c r="K60">
        <f t="shared" si="0"/>
        <v>410</v>
      </c>
      <c r="L60">
        <f t="shared" si="2"/>
        <v>410</v>
      </c>
      <c r="M60" t="str">
        <f t="shared" si="1"/>
        <v>Correct</v>
      </c>
    </row>
    <row r="61" spans="1:13" x14ac:dyDescent="0.25">
      <c r="A61">
        <v>61</v>
      </c>
      <c r="B61">
        <f>HLOOKUP(B$1,Raw!$A:$AO,$A61,FALSE)</f>
        <v>28072</v>
      </c>
      <c r="C61">
        <f>IF($B61=0,"",HLOOKUP(C$1,Raw!$A:$AO,$A61,FALSE))</f>
        <v>42013</v>
      </c>
      <c r="D61">
        <f>IF($B61=0,"",HLOOKUP(D$1,Raw!$A:$AO,$A61,FALSE))</f>
        <v>60</v>
      </c>
      <c r="E61" t="str">
        <f>IF($B61=0,"",HLOOKUP(E$1,Raw!$A:$AO,$A61,FALSE))</f>
        <v>Left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413</v>
      </c>
      <c r="I61" t="str">
        <f>IF($B61=0,"",HLOOKUP(I$1,Raw!$A:$AO,$A61,FALSE))</f>
        <v>q</v>
      </c>
      <c r="J61" t="str">
        <f>IF($B61=0,"",HLOOKUP(J$1,Raw!$A:$AO,$A61,FALSE))</f>
        <v>q</v>
      </c>
      <c r="K61">
        <f t="shared" si="0"/>
        <v>413</v>
      </c>
      <c r="L61">
        <f t="shared" si="2"/>
        <v>413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28072</v>
      </c>
      <c r="C62">
        <f>IF($B62=0,"",HLOOKUP(C$1,Raw!$A:$AO,$A62,FALSE))</f>
        <v>42013</v>
      </c>
      <c r="D62">
        <f>IF($B62=0,"",HLOOKUP(D$1,Raw!$A:$AO,$A62,FALSE))</f>
        <v>61</v>
      </c>
      <c r="E62" t="str">
        <f>IF($B62=0,"",HLOOKUP(E$1,Raw!$A:$AO,$A62,FALSE))</f>
        <v>Left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385</v>
      </c>
      <c r="I62" t="str">
        <f>IF($B62=0,"",HLOOKUP(I$1,Raw!$A:$AO,$A62,FALSE))</f>
        <v>q</v>
      </c>
      <c r="J62" t="str">
        <f>IF($B62=0,"",HLOOKUP(J$1,Raw!$A:$AO,$A62,FALSE))</f>
        <v>q</v>
      </c>
      <c r="K62">
        <f t="shared" si="0"/>
        <v>385</v>
      </c>
      <c r="L62">
        <f t="shared" si="2"/>
        <v>385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28072</v>
      </c>
      <c r="C63">
        <f>IF($B63=0,"",HLOOKUP(C$1,Raw!$A:$AO,$A63,FALSE))</f>
        <v>42013</v>
      </c>
      <c r="D63">
        <f>IF($B63=0,"",HLOOKUP(D$1,Raw!$A:$AO,$A63,FALSE))</f>
        <v>62</v>
      </c>
      <c r="E63" t="str">
        <f>IF($B63=0,"",HLOOKUP(E$1,Raw!$A:$AO,$A63,FALSE))</f>
        <v>Right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310</v>
      </c>
      <c r="I63">
        <f>IF($B63=0,"",HLOOKUP(I$1,Raw!$A:$AO,$A63,FALSE))</f>
        <v>7</v>
      </c>
      <c r="J63">
        <f>IF($B63=0,"",HLOOKUP(J$1,Raw!$A:$AO,$A63,FALSE))</f>
        <v>7</v>
      </c>
      <c r="K63">
        <f t="shared" si="0"/>
        <v>310</v>
      </c>
      <c r="L63">
        <f t="shared" si="2"/>
        <v>310</v>
      </c>
      <c r="M63" t="str">
        <f t="shared" si="1"/>
        <v>Correct</v>
      </c>
    </row>
    <row r="64" spans="1:13" x14ac:dyDescent="0.25">
      <c r="A64">
        <v>64</v>
      </c>
      <c r="B64">
        <f>HLOOKUP(B$1,Raw!$A:$AO,$A64,FALSE)</f>
        <v>28072</v>
      </c>
      <c r="C64">
        <f>IF($B64=0,"",HLOOKUP(C$1,Raw!$A:$AO,$A64,FALSE))</f>
        <v>42013</v>
      </c>
      <c r="D64">
        <f>IF($B64=0,"",HLOOKUP(D$1,Raw!$A:$AO,$A64,FALSE))</f>
        <v>63</v>
      </c>
      <c r="E64" t="str">
        <f>IF($B64=0,"",HLOOKUP(E$1,Raw!$A:$AO,$A64,FALSE))</f>
        <v>Right</v>
      </c>
      <c r="F64" t="str">
        <f>IF($B64=0,"",HLOOKUP(F$1,Raw!$A:$AO,$A64,FALSE))</f>
        <v>C</v>
      </c>
      <c r="G64">
        <f>IF($B64=0,"",HLOOKUP(G$1,Raw!$A:$AO,$A64,FALSE))</f>
        <v>1</v>
      </c>
      <c r="H64">
        <f>IF($B64=0,"",HLOOKUP(H$1,Raw!$A:$AO,$A64,FALSE))</f>
        <v>365</v>
      </c>
      <c r="I64">
        <f>IF($B64=0,"",HLOOKUP(I$1,Raw!$A:$AO,$A64,FALSE))</f>
        <v>7</v>
      </c>
      <c r="J64">
        <f>IF($B64=0,"",HLOOKUP(J$1,Raw!$A:$AO,$A64,FALSE))</f>
        <v>7</v>
      </c>
      <c r="K64">
        <f t="shared" si="0"/>
        <v>365</v>
      </c>
      <c r="L64">
        <f t="shared" si="2"/>
        <v>365</v>
      </c>
      <c r="M64" t="str">
        <f t="shared" si="1"/>
        <v>Correct</v>
      </c>
    </row>
    <row r="65" spans="1:13" x14ac:dyDescent="0.25">
      <c r="A65">
        <v>65</v>
      </c>
      <c r="B65">
        <f>HLOOKUP(B$1,Raw!$A:$AO,$A65,FALSE)</f>
        <v>28072</v>
      </c>
      <c r="C65">
        <f>IF($B65=0,"",HLOOKUP(C$1,Raw!$A:$AO,$A65,FALSE))</f>
        <v>42013</v>
      </c>
      <c r="D65">
        <f>IF($B65=0,"",HLOOKUP(D$1,Raw!$A:$AO,$A65,FALSE))</f>
        <v>64</v>
      </c>
      <c r="E65" t="str">
        <f>IF($B65=0,"",HLOOKUP(E$1,Raw!$A:$AO,$A65,FALSE))</f>
        <v>Right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355</v>
      </c>
      <c r="I65">
        <f>IF($B65=0,"",HLOOKUP(I$1,Raw!$A:$AO,$A65,FALSE))</f>
        <v>7</v>
      </c>
      <c r="J65">
        <f>IF($B65=0,"",HLOOKUP(J$1,Raw!$A:$AO,$A65,FALSE))</f>
        <v>7</v>
      </c>
      <c r="K65">
        <f t="shared" si="0"/>
        <v>355</v>
      </c>
      <c r="L65">
        <f t="shared" si="2"/>
        <v>355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0</v>
      </c>
      <c r="C66" t="str">
        <f>IF($B66=0,"",HLOOKUP(C$1,Raw!$A:$AO,$A66,FALSE))</f>
        <v/>
      </c>
      <c r="D66" t="str">
        <f>IF($B66=0,"",HLOOKUP(D$1,Raw!$A:$AO,$A66,FALSE))</f>
        <v/>
      </c>
      <c r="E66" t="str">
        <f>IF($B66=0,"",HLOOKUP(E$1,Raw!$A:$AO,$A66,FALSE))</f>
        <v/>
      </c>
      <c r="F66" t="str">
        <f>IF($B66=0,"",HLOOKUP(F$1,Raw!$A:$AO,$A66,FALSE))</f>
        <v/>
      </c>
      <c r="G66" t="str">
        <f>IF($B66=0,"",HLOOKUP(G$1,Raw!$A:$AO,$A66,FALSE))</f>
        <v/>
      </c>
      <c r="H66" t="str">
        <f>IF($B66=0,"",HLOOKUP(H$1,Raw!$A:$AO,$A66,FALSE))</f>
        <v/>
      </c>
      <c r="I66" t="str">
        <f>IF($B66=0,"",HLOOKUP(I$1,Raw!$A:$AO,$A66,FALSE))</f>
        <v/>
      </c>
      <c r="J66" t="str">
        <f>IF($B66=0,"",HLOOKUP(J$1,Raw!$A:$AO,$A66,FALSE))</f>
        <v/>
      </c>
      <c r="K66" t="str">
        <f t="shared" si="0"/>
        <v/>
      </c>
      <c r="L66" t="str">
        <f t="shared" si="2"/>
        <v/>
      </c>
      <c r="M66" t="str">
        <f t="shared" si="1"/>
        <v/>
      </c>
    </row>
    <row r="67" spans="1:13" x14ac:dyDescent="0.25">
      <c r="A67">
        <v>67</v>
      </c>
      <c r="B67">
        <f>HLOOKUP(B$1,Raw!$A:$AO,$A67,FALSE)</f>
        <v>0</v>
      </c>
      <c r="C67" t="str">
        <f>IF($B67=0,"",HLOOKUP(C$1,Raw!$A:$AO,$A67,FALSE))</f>
        <v/>
      </c>
      <c r="D67" t="str">
        <f>IF($B67=0,"",HLOOKUP(D$1,Raw!$A:$AO,$A67,FALSE))</f>
        <v/>
      </c>
      <c r="E67" t="str">
        <f>IF($B67=0,"",HLOOKUP(E$1,Raw!$A:$AO,$A67,FALSE))</f>
        <v/>
      </c>
      <c r="F67" t="str">
        <f>IF($B67=0,"",HLOOKUP(F$1,Raw!$A:$AO,$A67,FALSE))</f>
        <v/>
      </c>
      <c r="G67" t="str">
        <f>IF($B67=0,"",HLOOKUP(G$1,Raw!$A:$AO,$A67,FALSE))</f>
        <v/>
      </c>
      <c r="H67" t="str">
        <f>IF($B67=0,"",HLOOKUP(H$1,Raw!$A:$AO,$A67,FALSE))</f>
        <v/>
      </c>
      <c r="I67" t="str">
        <f>IF($B67=0,"",HLOOKUP(I$1,Raw!$A:$AO,$A67,FALSE))</f>
        <v/>
      </c>
      <c r="J67" t="str">
        <f>IF($B67=0,"",HLOOKUP(J$1,Raw!$A:$AO,$A67,FALSE))</f>
        <v/>
      </c>
      <c r="K67" t="str">
        <f t="shared" ref="K67:K81" si="3">IF(G67=1,H67,"")</f>
        <v/>
      </c>
      <c r="L67" t="str">
        <f t="shared" si="2"/>
        <v/>
      </c>
      <c r="M67" t="str">
        <f t="shared" ref="M67:M81" si="4">IF(K67=0,"Timeout",IF(G67=0,"Incorrect",IF(K67&lt;&gt;L67,"Outlier",IF(G67=1,"Correct",""))))</f>
        <v/>
      </c>
    </row>
    <row r="68" spans="1:13" x14ac:dyDescent="0.25">
      <c r="A68">
        <v>68</v>
      </c>
      <c r="B68">
        <f>HLOOKUP(B$1,Raw!$A:$AO,$A68,FALSE)</f>
        <v>0</v>
      </c>
      <c r="C68" t="str">
        <f>IF($B68=0,"",HLOOKUP(C$1,Raw!$A:$AO,$A68,FALSE))</f>
        <v/>
      </c>
      <c r="D68" t="str">
        <f>IF($B68=0,"",HLOOKUP(D$1,Raw!$A:$AO,$A68,FALSE))</f>
        <v/>
      </c>
      <c r="E68" t="str">
        <f>IF($B68=0,"",HLOOKUP(E$1,Raw!$A:$AO,$A68,FALSE))</f>
        <v/>
      </c>
      <c r="F68" t="str">
        <f>IF($B68=0,"",HLOOKUP(F$1,Raw!$A:$AO,$A68,FALSE))</f>
        <v/>
      </c>
      <c r="G68" t="str">
        <f>IF($B68=0,"",HLOOKUP(G$1,Raw!$A:$AO,$A68,FALSE))</f>
        <v/>
      </c>
      <c r="H68" t="str">
        <f>IF($B68=0,"",HLOOKUP(H$1,Raw!$A:$AO,$A68,FALSE))</f>
        <v/>
      </c>
      <c r="I68" t="str">
        <f>IF($B68=0,"",HLOOKUP(I$1,Raw!$A:$AO,$A68,FALSE))</f>
        <v/>
      </c>
      <c r="J68" t="str">
        <f>IF($B68=0,"",HLOOKUP(J$1,Raw!$A:$AO,$A68,FALSE))</f>
        <v/>
      </c>
      <c r="K68" t="str">
        <f t="shared" si="3"/>
        <v/>
      </c>
      <c r="L68" t="str">
        <f t="shared" ref="L68:L81" si="5">IF(AND(K68&lt;$P$4,K68&gt;$P$5),K68,"")</f>
        <v/>
      </c>
      <c r="M68" t="str">
        <f t="shared" si="4"/>
        <v/>
      </c>
    </row>
    <row r="69" spans="1:13" x14ac:dyDescent="0.25">
      <c r="A69">
        <v>69</v>
      </c>
      <c r="B69">
        <f>HLOOKUP(B$1,Raw!$A:$AO,$A69,FALSE)</f>
        <v>0</v>
      </c>
      <c r="C69" t="str">
        <f>IF($B69=0,"",HLOOKUP(C$1,Raw!$A:$AO,$A69,FALSE))</f>
        <v/>
      </c>
      <c r="D69" t="str">
        <f>IF($B69=0,"",HLOOKUP(D$1,Raw!$A:$AO,$A69,FALSE))</f>
        <v/>
      </c>
      <c r="E69" t="str">
        <f>IF($B69=0,"",HLOOKUP(E$1,Raw!$A:$AO,$A69,FALSE))</f>
        <v/>
      </c>
      <c r="F69" t="str">
        <f>IF($B69=0,"",HLOOKUP(F$1,Raw!$A:$AO,$A69,FALSE))</f>
        <v/>
      </c>
      <c r="G69" t="str">
        <f>IF($B69=0,"",HLOOKUP(G$1,Raw!$A:$AO,$A69,FALSE))</f>
        <v/>
      </c>
      <c r="H69" t="str">
        <f>IF($B69=0,"",HLOOKUP(H$1,Raw!$A:$AO,$A69,FALSE))</f>
        <v/>
      </c>
      <c r="I69" t="str">
        <f>IF($B69=0,"",HLOOKUP(I$1,Raw!$A:$AO,$A69,FALSE))</f>
        <v/>
      </c>
      <c r="J69" t="str">
        <f>IF($B69=0,"",HLOOKUP(J$1,Raw!$A:$AO,$A69,FALSE))</f>
        <v/>
      </c>
      <c r="K69" t="str">
        <f t="shared" si="3"/>
        <v/>
      </c>
      <c r="L69" t="str">
        <f t="shared" si="5"/>
        <v/>
      </c>
      <c r="M69" t="str">
        <f t="shared" si="4"/>
        <v/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40</v>
      </c>
    </row>
    <row r="83" spans="1:13" x14ac:dyDescent="0.25"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8.85546875" customWidth="1"/>
    <col min="7" max="7" width="7.28515625" customWidth="1"/>
    <col min="8" max="8" width="8.42578125" customWidth="1"/>
    <col min="9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42053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44</v>
      </c>
      <c r="F5" s="13" t="s">
        <v>17</v>
      </c>
      <c r="G5" s="18" t="s">
        <v>18</v>
      </c>
      <c r="H5" s="22" t="s">
        <v>45</v>
      </c>
      <c r="I5" s="13" t="s">
        <v>29</v>
      </c>
      <c r="J5" s="17" t="s">
        <v>30</v>
      </c>
    </row>
    <row r="6" spans="1:13" x14ac:dyDescent="0.25">
      <c r="A6" s="12">
        <f>Organized!B2</f>
        <v>28072</v>
      </c>
      <c r="B6" s="7">
        <f>Organized!C2</f>
        <v>42013</v>
      </c>
      <c r="C6" s="19">
        <f>GETPIVOTDATA("FinalRT",$A$8,"Consistency","C")</f>
        <v>476.47727272727275</v>
      </c>
      <c r="D6" s="19">
        <f>GETPIVOTDATA("FinalRT",$A$8,"Consistency","I")</f>
        <v>494.93333333333334</v>
      </c>
      <c r="E6" s="19">
        <f>D6-C6</f>
        <v>18.456060606060589</v>
      </c>
      <c r="F6" s="20">
        <f>GETPIVOTDATA("FinalACC",$D$8,"Consistency","C","FinalACC","Correct")/GETPIVOTDATA("FinalACC",$D$8,"Consistency","C")</f>
        <v>0.97777777777777775</v>
      </c>
      <c r="G6" s="21">
        <f>GETPIVOTDATA("FinalACC",$D$8,"Consistency","I","FinalACC","Correct")/GETPIVOTDATA("FinalACC",$D$8,"Consistency","I")</f>
        <v>1</v>
      </c>
      <c r="H6" s="23">
        <f>G6-F6</f>
        <v>2.2222222222222254E-2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42</v>
      </c>
      <c r="D8" s="4" t="s">
        <v>43</v>
      </c>
      <c r="E8" s="4" t="s">
        <v>26</v>
      </c>
    </row>
    <row r="9" spans="1:13" x14ac:dyDescent="0.25">
      <c r="A9" s="5" t="s">
        <v>9</v>
      </c>
      <c r="B9" s="6">
        <v>476.47727272727275</v>
      </c>
      <c r="D9" s="4" t="s">
        <v>13</v>
      </c>
      <c r="E9" t="s">
        <v>27</v>
      </c>
      <c r="F9" t="s">
        <v>28</v>
      </c>
      <c r="G9" t="s">
        <v>40</v>
      </c>
      <c r="H9" t="s">
        <v>41</v>
      </c>
      <c r="I9" t="s">
        <v>12</v>
      </c>
    </row>
    <row r="10" spans="1:13" x14ac:dyDescent="0.25">
      <c r="A10" s="5" t="s">
        <v>10</v>
      </c>
      <c r="B10" s="6">
        <v>494.93333333333334</v>
      </c>
      <c r="D10" s="5" t="s">
        <v>9</v>
      </c>
      <c r="E10" s="6">
        <v>44</v>
      </c>
      <c r="F10" s="6">
        <v>1</v>
      </c>
      <c r="G10" s="6"/>
      <c r="H10" s="6"/>
      <c r="I10" s="6">
        <v>45</v>
      </c>
    </row>
    <row r="11" spans="1:13" x14ac:dyDescent="0.25">
      <c r="A11" s="5" t="s">
        <v>12</v>
      </c>
      <c r="B11" s="6">
        <v>481.16949152542372</v>
      </c>
      <c r="D11" s="5" t="s">
        <v>10</v>
      </c>
      <c r="E11" s="6">
        <v>15</v>
      </c>
      <c r="F11" s="6"/>
      <c r="G11" s="6"/>
      <c r="H11" s="6"/>
      <c r="I11" s="6">
        <v>15</v>
      </c>
    </row>
    <row r="12" spans="1:13" x14ac:dyDescent="0.25">
      <c r="D12" s="5" t="s">
        <v>39</v>
      </c>
      <c r="E12" s="6"/>
      <c r="F12" s="6"/>
      <c r="G12" s="6">
        <v>1</v>
      </c>
      <c r="H12" s="6">
        <v>1</v>
      </c>
      <c r="I12" s="6">
        <v>2</v>
      </c>
    </row>
    <row r="13" spans="1:13" x14ac:dyDescent="0.25">
      <c r="D13" s="5" t="s">
        <v>12</v>
      </c>
      <c r="E13" s="6">
        <v>59</v>
      </c>
      <c r="F13" s="6">
        <v>1</v>
      </c>
      <c r="G13" s="6">
        <v>1</v>
      </c>
      <c r="H13" s="6">
        <v>1</v>
      </c>
      <c r="I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2015-02-18T23:32:26Z</dcterms:modified>
</cp:coreProperties>
</file>