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1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<sst xmlns="http://schemas.openxmlformats.org/spreadsheetml/2006/main" count="1949" uniqueCount="103">
  <si>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</si>
  <si>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</si>
  <si>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</si>
  <si>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</si>
  <si>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</si>
  <si>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</si>
  <si>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</si>
  <si>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</si>
  <si>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</si>
  <si>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</si>
  <si>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</si>
  <si>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</si>
  <si>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</si>
  <si>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</si>
  <si>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</si>
  <si>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</si>
  <si>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</si>
  <si>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</si>
  <si>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</si>
  <si>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</si>
  <si>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</si>
  <si>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</si>
  <si>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</si>
  <si>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</si>
  <si>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</si>
  <si>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</si>
  <si>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</si>
  <si>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</si>
  <si>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</si>
  <si>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</si>
  <si>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</si>
  <si>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</si>
  <si>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</si>
  <si>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</si>
  <si>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</si>
  <si>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</si>
  <si>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</si>
  <si>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</si>
  <si>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</si>
  <si>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</si>
  <si>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</si>
  <si>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</si>
  <si>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</si>
  <si>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</si>
  <si>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</si>
  <si>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</si>
  <si>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</si>
  <si>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</si>
  <si>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</si>
  <si>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</si>
  <si>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</si>
  <si>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</si>
  <si>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</si>
  <si>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</si>
  <si>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</si>
  <si>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</si>
  <si>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</si>
  <si>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</si>
  <si>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</si>
  <si>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</si>
  <si>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</si>
  <si>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</si>
  <si>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</si>
  <si>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</si>
  <si>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</si>
  <si>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</si>
  <si>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</si>
  <si>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</si>
  <si>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</si>
  <si>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</si>
  <si>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</si>
  <si>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</si>
  <si>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</si>
  <si>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</si>
  <si>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</si>
  <si>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</si>
  <si>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</si>
  <si>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</si>
  <si>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</si>
  <si>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</si>
  <si>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</si>
  <si>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</si>
  <si>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</si>
  <si>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</si>
  <si>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</si>
  <si>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</si>
  <si>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</si>
  <si>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</si>
  <si>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dt:dt="string"&gt;2015-01-07T19:11:16Z&lt;/DateUtc&gt;&lt;/StartTime&gt;&lt;FrequencyChanges&gt;&lt;FrequencyChange&gt;&lt;Frequency dt:dt="r8"&gt;2922382&lt;/Frequency&gt;&lt;Timestamp dt:dt="r8"&gt;474001124779&lt;/Timestamp&gt;&lt;Current dt:dt="r8"&gt;0&lt;/Current&gt;&lt;DateUtc dt:dt="string"&gt;2015-01-07T19:11:16Z&lt;/DateUtc&gt;&lt;/FrequencyChange&gt;&lt;/FrequencyChanges&gt;&lt;/Clock&gt;\n</t>
  </si>
  <si>
    <t>Simon_B_01.02-28076-1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</si>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</sst>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7842939818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6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0" maxValue="82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0" maxValue="826"/>
    </cacheField>
    <cacheField name="FinalRT" numFmtId="0">
      <sharedItems containsBlank="1" containsMixedTypes="1" containsNumber="1" containsInteger="1" minValue="260" maxValue="654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6"/>
    <n v="42011"/>
    <n v="1"/>
    <s v="Right"/>
    <x v="0"/>
    <s v="NULL"/>
    <s v="NULL"/>
    <s v="NULL"/>
    <s v="NULL"/>
    <s v=""/>
    <s v=""/>
    <x v="0"/>
  </r>
  <r>
    <n v="28076"/>
    <n v="42011"/>
    <n v="2"/>
    <s v="Right"/>
    <x v="0"/>
    <s v="NULL"/>
    <s v="NULL"/>
    <s v="NULL"/>
    <s v="NULL"/>
    <s v=""/>
    <s v=""/>
    <x v="0"/>
  </r>
  <r>
    <n v="28076"/>
    <n v="42011"/>
    <n v="3"/>
    <s v="Left"/>
    <x v="0"/>
    <s v="NULL"/>
    <s v="NULL"/>
    <s v="NULL"/>
    <s v="NULL"/>
    <s v=""/>
    <s v=""/>
    <x v="0"/>
  </r>
  <r>
    <n v="28076"/>
    <n v="42011"/>
    <n v="4"/>
    <s v="Left"/>
    <x v="0"/>
    <s v="NULL"/>
    <s v="NULL"/>
    <s v="NULL"/>
    <s v="NULL"/>
    <s v=""/>
    <s v=""/>
    <x v="0"/>
  </r>
  <r>
    <n v="28076"/>
    <n v="42011"/>
    <n v="5"/>
    <s v="Right"/>
    <x v="0"/>
    <n v="1"/>
    <n v="338"/>
    <n v="7"/>
    <n v="7"/>
    <n v="338"/>
    <n v="338"/>
    <x v="1"/>
  </r>
  <r>
    <n v="28076"/>
    <n v="42011"/>
    <n v="6"/>
    <s v="Right"/>
    <x v="0"/>
    <n v="1"/>
    <n v="409"/>
    <n v="7"/>
    <n v="7"/>
    <n v="409"/>
    <n v="409"/>
    <x v="1"/>
  </r>
  <r>
    <n v="28076"/>
    <n v="42011"/>
    <n v="7"/>
    <s v="Right"/>
    <x v="0"/>
    <n v="1"/>
    <n v="317"/>
    <n v="7"/>
    <n v="7"/>
    <n v="317"/>
    <n v="317"/>
    <x v="1"/>
  </r>
  <r>
    <n v="28076"/>
    <n v="42011"/>
    <n v="8"/>
    <s v="Left"/>
    <x v="0"/>
    <n v="1"/>
    <n v="276"/>
    <s v="q"/>
    <s v="q"/>
    <n v="276"/>
    <n v="276"/>
    <x v="1"/>
  </r>
  <r>
    <n v="28076"/>
    <n v="42011"/>
    <n v="9"/>
    <s v="Left"/>
    <x v="0"/>
    <n v="1"/>
    <n v="349"/>
    <s v="q"/>
    <s v="q"/>
    <n v="349"/>
    <n v="349"/>
    <x v="1"/>
  </r>
  <r>
    <n v="28076"/>
    <n v="42011"/>
    <n v="10"/>
    <s v="Left"/>
    <x v="1"/>
    <n v="1"/>
    <n v="387"/>
    <n v="7"/>
    <n v="7"/>
    <n v="387"/>
    <n v="387"/>
    <x v="1"/>
  </r>
  <r>
    <n v="28076"/>
    <n v="42011"/>
    <n v="11"/>
    <s v="Left"/>
    <x v="0"/>
    <n v="0"/>
    <n v="360"/>
    <n v="7"/>
    <s v="q"/>
    <s v=""/>
    <s v=""/>
    <x v="2"/>
  </r>
  <r>
    <n v="28076"/>
    <n v="42011"/>
    <n v="12"/>
    <s v="Right"/>
    <x v="0"/>
    <n v="1"/>
    <n v="477"/>
    <n v="7"/>
    <n v="7"/>
    <n v="477"/>
    <n v="477"/>
    <x v="1"/>
  </r>
  <r>
    <n v="28076"/>
    <n v="42011"/>
    <n v="13"/>
    <s v="Right"/>
    <x v="0"/>
    <n v="1"/>
    <n v="654"/>
    <n v="7"/>
    <n v="7"/>
    <n v="654"/>
    <n v="654"/>
    <x v="1"/>
  </r>
  <r>
    <n v="28076"/>
    <n v="42011"/>
    <n v="14"/>
    <s v="Right"/>
    <x v="1"/>
    <n v="1"/>
    <n v="488"/>
    <s v="q"/>
    <s v="q"/>
    <n v="488"/>
    <n v="488"/>
    <x v="1"/>
  </r>
  <r>
    <n v="28076"/>
    <n v="42011"/>
    <n v="15"/>
    <s v="Right"/>
    <x v="0"/>
    <n v="1"/>
    <n v="441"/>
    <n v="7"/>
    <n v="7"/>
    <n v="441"/>
    <n v="441"/>
    <x v="1"/>
  </r>
  <r>
    <n v="28076"/>
    <n v="42011"/>
    <n v="16"/>
    <s v="Left"/>
    <x v="0"/>
    <n v="1"/>
    <n v="283"/>
    <s v="q"/>
    <s v="q"/>
    <n v="283"/>
    <n v="283"/>
    <x v="1"/>
  </r>
  <r>
    <n v="28076"/>
    <n v="42011"/>
    <n v="17"/>
    <s v="Right"/>
    <x v="0"/>
    <n v="1"/>
    <n v="260"/>
    <n v="7"/>
    <n v="7"/>
    <n v="260"/>
    <n v="260"/>
    <x v="1"/>
  </r>
  <r>
    <n v="28076"/>
    <n v="42011"/>
    <n v="18"/>
    <s v="Left"/>
    <x v="0"/>
    <n v="1"/>
    <n v="445"/>
    <s v="q"/>
    <s v="q"/>
    <n v="445"/>
    <n v="445"/>
    <x v="1"/>
  </r>
  <r>
    <n v="28076"/>
    <n v="42011"/>
    <n v="19"/>
    <s v="Left"/>
    <x v="0"/>
    <n v="1"/>
    <n v="415"/>
    <s v="q"/>
    <s v="q"/>
    <n v="415"/>
    <n v="415"/>
    <x v="1"/>
  </r>
  <r>
    <n v="28076"/>
    <n v="42011"/>
    <n v="20"/>
    <s v="Right"/>
    <x v="0"/>
    <n v="1"/>
    <n v="435"/>
    <n v="7"/>
    <n v="7"/>
    <n v="435"/>
    <n v="435"/>
    <x v="1"/>
  </r>
  <r>
    <n v="28076"/>
    <n v="42011"/>
    <n v="21"/>
    <s v="Left"/>
    <x v="0"/>
    <n v="1"/>
    <n v="310"/>
    <s v="q"/>
    <s v="q"/>
    <n v="310"/>
    <n v="310"/>
    <x v="1"/>
  </r>
  <r>
    <n v="28076"/>
    <n v="42011"/>
    <n v="22"/>
    <s v="Right"/>
    <x v="0"/>
    <n v="1"/>
    <n v="317"/>
    <n v="7"/>
    <n v="7"/>
    <n v="317"/>
    <n v="317"/>
    <x v="1"/>
  </r>
  <r>
    <n v="28076"/>
    <n v="42011"/>
    <n v="23"/>
    <s v="Right"/>
    <x v="0"/>
    <n v="1"/>
    <n v="325"/>
    <n v="7"/>
    <n v="7"/>
    <n v="325"/>
    <n v="325"/>
    <x v="1"/>
  </r>
  <r>
    <n v="28076"/>
    <n v="42011"/>
    <n v="24"/>
    <s v="Left"/>
    <x v="0"/>
    <n v="1"/>
    <n v="347"/>
    <s v="q"/>
    <s v="q"/>
    <n v="347"/>
    <n v="347"/>
    <x v="1"/>
  </r>
  <r>
    <n v="28076"/>
    <n v="42011"/>
    <n v="25"/>
    <s v="Left"/>
    <x v="0"/>
    <n v="1"/>
    <n v="338"/>
    <s v="q"/>
    <s v="q"/>
    <n v="338"/>
    <n v="338"/>
    <x v="1"/>
  </r>
  <r>
    <n v="28076"/>
    <n v="42011"/>
    <n v="26"/>
    <s v="Right"/>
    <x v="0"/>
    <n v="1"/>
    <n v="280"/>
    <n v="7"/>
    <n v="7"/>
    <n v="280"/>
    <n v="280"/>
    <x v="1"/>
  </r>
  <r>
    <n v="28076"/>
    <n v="42011"/>
    <n v="27"/>
    <s v="Left"/>
    <x v="1"/>
    <n v="0"/>
    <n v="449"/>
    <s v="q"/>
    <n v="7"/>
    <s v=""/>
    <s v=""/>
    <x v="2"/>
  </r>
  <r>
    <n v="28076"/>
    <n v="42011"/>
    <n v="28"/>
    <s v="Left"/>
    <x v="0"/>
    <n v="1"/>
    <n v="563"/>
    <s v="q"/>
    <s v="q"/>
    <n v="563"/>
    <n v="563"/>
    <x v="1"/>
  </r>
  <r>
    <n v="28076"/>
    <n v="42011"/>
    <n v="29"/>
    <s v="Left"/>
    <x v="0"/>
    <n v="1"/>
    <n v="481"/>
    <s v="q"/>
    <s v="q"/>
    <n v="481"/>
    <n v="481"/>
    <x v="1"/>
  </r>
  <r>
    <n v="28076"/>
    <n v="42011"/>
    <n v="30"/>
    <s v="Right"/>
    <x v="0"/>
    <n v="1"/>
    <n v="514"/>
    <n v="7"/>
    <n v="7"/>
    <n v="514"/>
    <n v="514"/>
    <x v="1"/>
  </r>
  <r>
    <n v="28076"/>
    <n v="42011"/>
    <n v="31"/>
    <s v="Right"/>
    <x v="0"/>
    <n v="1"/>
    <n v="369"/>
    <n v="7"/>
    <n v="7"/>
    <n v="369"/>
    <n v="369"/>
    <x v="1"/>
  </r>
  <r>
    <n v="28076"/>
    <n v="42011"/>
    <n v="32"/>
    <s v="Right"/>
    <x v="0"/>
    <n v="1"/>
    <n v="391"/>
    <n v="7"/>
    <n v="7"/>
    <n v="391"/>
    <n v="391"/>
    <x v="1"/>
  </r>
  <r>
    <n v="28076"/>
    <n v="42011"/>
    <n v="33"/>
    <s v="Right"/>
    <x v="1"/>
    <n v="1"/>
    <n v="523"/>
    <s v="q"/>
    <s v="q"/>
    <n v="523"/>
    <n v="523"/>
    <x v="1"/>
  </r>
  <r>
    <n v="28076"/>
    <n v="42011"/>
    <n v="34"/>
    <s v="Right"/>
    <x v="0"/>
    <n v="1"/>
    <n v="442"/>
    <n v="7"/>
    <n v="7"/>
    <n v="442"/>
    <n v="442"/>
    <x v="1"/>
  </r>
  <r>
    <n v="28076"/>
    <n v="42011"/>
    <n v="35"/>
    <s v="Right"/>
    <x v="1"/>
    <n v="1"/>
    <n v="556"/>
    <s v="q"/>
    <s v="q"/>
    <n v="556"/>
    <n v="556"/>
    <x v="1"/>
  </r>
  <r>
    <n v="28076"/>
    <n v="42011"/>
    <n v="36"/>
    <s v="Left"/>
    <x v="0"/>
    <n v="1"/>
    <n v="826"/>
    <s v="q"/>
    <s v="q"/>
    <n v="826"/>
    <s v=""/>
    <x v="3"/>
  </r>
  <r>
    <n v="28076"/>
    <n v="42011"/>
    <n v="37"/>
    <s v="Left"/>
    <x v="0"/>
    <n v="1"/>
    <n v="573"/>
    <s v="q"/>
    <s v="q"/>
    <n v="573"/>
    <n v="573"/>
    <x v="1"/>
  </r>
  <r>
    <n v="28076"/>
    <n v="42011"/>
    <n v="38"/>
    <s v="Left"/>
    <x v="1"/>
    <n v="1"/>
    <n v="506"/>
    <n v="7"/>
    <n v="7"/>
    <n v="506"/>
    <n v="506"/>
    <x v="1"/>
  </r>
  <r>
    <n v="28076"/>
    <n v="42011"/>
    <n v="39"/>
    <s v="Left"/>
    <x v="1"/>
    <n v="1"/>
    <n v="474"/>
    <n v="7"/>
    <n v="7"/>
    <n v="474"/>
    <n v="474"/>
    <x v="1"/>
  </r>
  <r>
    <n v="28076"/>
    <n v="42011"/>
    <n v="40"/>
    <s v="Right"/>
    <x v="1"/>
    <n v="1"/>
    <n v="443"/>
    <s v="q"/>
    <s v="q"/>
    <n v="443"/>
    <n v="443"/>
    <x v="1"/>
  </r>
  <r>
    <n v="28076"/>
    <n v="42011"/>
    <n v="41"/>
    <s v="Right"/>
    <x v="0"/>
    <n v="1"/>
    <n v="477"/>
    <n v="7"/>
    <n v="7"/>
    <n v="477"/>
    <n v="477"/>
    <x v="1"/>
  </r>
  <r>
    <n v="28076"/>
    <n v="42011"/>
    <n v="42"/>
    <s v="Left"/>
    <x v="0"/>
    <n v="1"/>
    <n v="526"/>
    <s v="q"/>
    <s v="q"/>
    <n v="526"/>
    <n v="526"/>
    <x v="1"/>
  </r>
  <r>
    <n v="28076"/>
    <n v="42011"/>
    <n v="43"/>
    <s v="Left"/>
    <x v="0"/>
    <n v="1"/>
    <n v="381"/>
    <s v="q"/>
    <s v="q"/>
    <n v="381"/>
    <n v="381"/>
    <x v="1"/>
  </r>
  <r>
    <n v="28076"/>
    <n v="42011"/>
    <n v="44"/>
    <s v="Right"/>
    <x v="0"/>
    <n v="1"/>
    <n v="290"/>
    <n v="7"/>
    <n v="7"/>
    <n v="290"/>
    <n v="290"/>
    <x v="1"/>
  </r>
  <r>
    <n v="28076"/>
    <n v="42011"/>
    <n v="45"/>
    <s v="Left"/>
    <x v="0"/>
    <n v="1"/>
    <n v="458"/>
    <s v="q"/>
    <s v="q"/>
    <n v="458"/>
    <n v="458"/>
    <x v="1"/>
  </r>
  <r>
    <n v="28076"/>
    <n v="42011"/>
    <n v="46"/>
    <s v="Left"/>
    <x v="0"/>
    <n v="1"/>
    <n v="348"/>
    <s v="q"/>
    <s v="q"/>
    <n v="348"/>
    <n v="348"/>
    <x v="1"/>
  </r>
  <r>
    <n v="28076"/>
    <n v="42011"/>
    <n v="47"/>
    <s v="Left"/>
    <x v="1"/>
    <n v="1"/>
    <n v="530"/>
    <n v="7"/>
    <n v="7"/>
    <n v="530"/>
    <n v="530"/>
    <x v="1"/>
  </r>
  <r>
    <n v="28076"/>
    <n v="42011"/>
    <n v="48"/>
    <s v="Left"/>
    <x v="0"/>
    <n v="1"/>
    <n v="449"/>
    <s v="q"/>
    <s v="q"/>
    <n v="449"/>
    <n v="449"/>
    <x v="1"/>
  </r>
  <r>
    <n v="28076"/>
    <n v="42011"/>
    <n v="49"/>
    <s v="Left"/>
    <x v="1"/>
    <n v="1"/>
    <n v="483"/>
    <n v="7"/>
    <n v="7"/>
    <n v="483"/>
    <n v="483"/>
    <x v="1"/>
  </r>
  <r>
    <n v="28076"/>
    <n v="42011"/>
    <n v="50"/>
    <s v="Left"/>
    <x v="0"/>
    <n v="1"/>
    <n v="484"/>
    <s v="q"/>
    <s v="q"/>
    <n v="484"/>
    <n v="484"/>
    <x v="1"/>
  </r>
  <r>
    <n v="28076"/>
    <n v="42011"/>
    <n v="51"/>
    <s v="Left"/>
    <x v="1"/>
    <n v="1"/>
    <n v="485"/>
    <n v="7"/>
    <n v="7"/>
    <n v="485"/>
    <n v="485"/>
    <x v="1"/>
  </r>
  <r>
    <n v="28076"/>
    <n v="42011"/>
    <n v="52"/>
    <s v="Right"/>
    <x v="0"/>
    <n v="1"/>
    <n v="469"/>
    <n v="7"/>
    <n v="7"/>
    <n v="469"/>
    <n v="469"/>
    <x v="1"/>
  </r>
  <r>
    <n v="28076"/>
    <n v="42011"/>
    <n v="53"/>
    <s v="Right"/>
    <x v="1"/>
    <n v="1"/>
    <n v="439"/>
    <s v="q"/>
    <s v="q"/>
    <n v="439"/>
    <n v="439"/>
    <x v="1"/>
  </r>
  <r>
    <n v="28076"/>
    <n v="42011"/>
    <n v="54"/>
    <s v="Left"/>
    <x v="1"/>
    <n v="1"/>
    <n v="426"/>
    <n v="7"/>
    <n v="7"/>
    <n v="426"/>
    <n v="426"/>
    <x v="1"/>
  </r>
  <r>
    <n v="28076"/>
    <n v="42011"/>
    <n v="55"/>
    <s v="Right"/>
    <x v="1"/>
    <n v="0"/>
    <n v="604"/>
    <n v="7"/>
    <s v="q"/>
    <s v=""/>
    <s v=""/>
    <x v="2"/>
  </r>
  <r>
    <n v="28076"/>
    <n v="42011"/>
    <n v="56"/>
    <s v="Left"/>
    <x v="0"/>
    <n v="1"/>
    <n v="809"/>
    <s v="q"/>
    <s v="q"/>
    <n v="809"/>
    <s v=""/>
    <x v="3"/>
  </r>
  <r>
    <n v="28076"/>
    <n v="42011"/>
    <n v="57"/>
    <s v="Right"/>
    <x v="0"/>
    <n v="1"/>
    <n v="524"/>
    <n v="7"/>
    <n v="7"/>
    <n v="524"/>
    <n v="524"/>
    <x v="1"/>
  </r>
  <r>
    <n v="28076"/>
    <n v="42011"/>
    <n v="58"/>
    <s v="Right"/>
    <x v="0"/>
    <n v="1"/>
    <n v="443"/>
    <n v="7"/>
    <n v="7"/>
    <n v="443"/>
    <n v="443"/>
    <x v="1"/>
  </r>
  <r>
    <n v="28076"/>
    <n v="42011"/>
    <n v="59"/>
    <s v="Right"/>
    <x v="0"/>
    <n v="1"/>
    <n v="381"/>
    <n v="7"/>
    <n v="7"/>
    <n v="381"/>
    <n v="381"/>
    <x v="1"/>
  </r>
  <r>
    <n v="28076"/>
    <n v="42011"/>
    <n v="60"/>
    <s v="Right"/>
    <x v="0"/>
    <n v="1"/>
    <n v="338"/>
    <n v="7"/>
    <n v="7"/>
    <n v="338"/>
    <n v="338"/>
    <x v="1"/>
  </r>
  <r>
    <n v="28076"/>
    <n v="42011"/>
    <n v="61"/>
    <s v="Left"/>
    <x v="0"/>
    <n v="1"/>
    <n v="313"/>
    <s v="q"/>
    <s v="q"/>
    <n v="313"/>
    <n v="313"/>
    <x v="1"/>
  </r>
  <r>
    <n v="28076"/>
    <n v="42011"/>
    <n v="62"/>
    <s v="Left"/>
    <x v="0"/>
    <n v="1"/>
    <n v="432"/>
    <s v="q"/>
    <s v="q"/>
    <n v="432"/>
    <n v="432"/>
    <x v="1"/>
  </r>
  <r>
    <n v="28076"/>
    <n v="42011"/>
    <n v="63"/>
    <s v="Right"/>
    <x v="1"/>
    <n v="1"/>
    <n v="451"/>
    <s v="q"/>
    <s v="q"/>
    <n v="451"/>
    <n v="451"/>
    <x v="1"/>
  </r>
  <r>
    <n v="28076"/>
    <n v="42011"/>
    <n v="64"/>
    <s v="Left"/>
    <x v="0"/>
    <n v="1"/>
    <n v="389"/>
    <s v="q"/>
    <s v="q"/>
    <n v="389"/>
    <n v="389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1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28076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1555313462</v>
      </c>
      <c r="K2" t="s">
        <v>91</v>
      </c>
      <c r="L2" t="s">
        <v>92</v>
      </c>
      <c r="M2" s="1" t="s">
        <v>92</v>
      </c>
      <c r="N2" s="16">
        <v>42011</v>
      </c>
      <c r="O2" s="16">
        <v>42011.799502314818</v>
      </c>
      <c r="P2" s="2">
        <v>0.4661689814814815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72742</v>
      </c>
      <c r="AT2">
        <v>0</v>
      </c>
      <c r="AU2">
        <v>7</v>
      </c>
      <c r="AV2">
        <v>442</v>
      </c>
      <c r="AW2">
        <v>73184</v>
      </c>
      <c r="AX2" t="s">
        <v>98</v>
      </c>
    </row>
    <row r="3" spans="1:50" x14ac:dyDescent="0.25">
      <c r="A3" t="s">
        <v>87</v>
      </c>
      <c r="B3">
        <v>28076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1555313462</v>
      </c>
      <c r="K3" t="s">
        <v>91</v>
      </c>
      <c r="L3" t="s">
        <v>92</v>
      </c>
      <c r="M3" s="1" t="s">
        <v>92</v>
      </c>
      <c r="N3" s="16">
        <v>42011</v>
      </c>
      <c r="O3" s="16">
        <v>42011.799502314818</v>
      </c>
      <c r="P3" s="2">
        <v>0.4661689814814815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74808</v>
      </c>
      <c r="AT3">
        <v>0</v>
      </c>
      <c r="AU3" t="s">
        <v>99</v>
      </c>
      <c r="AV3">
        <v>536</v>
      </c>
      <c r="AW3">
        <v>75344</v>
      </c>
      <c r="AX3" t="s">
        <v>101</v>
      </c>
    </row>
    <row r="4" spans="1:50" x14ac:dyDescent="0.25">
      <c r="A4" t="s">
        <v>87</v>
      </c>
      <c r="B4">
        <v>28076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1555313462</v>
      </c>
      <c r="K4" t="s">
        <v>91</v>
      </c>
      <c r="L4" t="s">
        <v>92</v>
      </c>
      <c r="M4" s="1" t="s">
        <v>92</v>
      </c>
      <c r="N4" s="16">
        <v>42011</v>
      </c>
      <c r="O4" s="16">
        <v>42011.799502314818</v>
      </c>
      <c r="P4" s="2">
        <v>0.4661689814814815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76958</v>
      </c>
      <c r="AT4">
        <v>0</v>
      </c>
      <c r="AU4" t="s">
        <v>99</v>
      </c>
      <c r="AV4">
        <v>658</v>
      </c>
      <c r="AW4">
        <v>77616</v>
      </c>
      <c r="AX4" t="s">
        <v>101</v>
      </c>
    </row>
    <row r="5" spans="1:50" x14ac:dyDescent="0.25">
      <c r="A5" t="s">
        <v>87</v>
      </c>
      <c r="B5">
        <v>28076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1555313462</v>
      </c>
      <c r="K5" t="s">
        <v>91</v>
      </c>
      <c r="L5" t="s">
        <v>92</v>
      </c>
      <c r="M5" s="1" t="s">
        <v>92</v>
      </c>
      <c r="N5" s="16">
        <v>42011</v>
      </c>
      <c r="O5" s="16">
        <v>42011.799502314818</v>
      </c>
      <c r="P5" s="2">
        <v>0.4661689814814815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79224</v>
      </c>
      <c r="AT5">
        <v>0</v>
      </c>
      <c r="AU5">
        <v>7</v>
      </c>
      <c r="AV5">
        <v>376</v>
      </c>
      <c r="AW5">
        <v>79600</v>
      </c>
      <c r="AX5" t="s">
        <v>98</v>
      </c>
    </row>
    <row r="6" spans="1:50" x14ac:dyDescent="0.25">
      <c r="A6" t="s">
        <v>87</v>
      </c>
      <c r="B6">
        <v>28076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1555313462</v>
      </c>
      <c r="K6" t="s">
        <v>91</v>
      </c>
      <c r="L6" t="s">
        <v>92</v>
      </c>
      <c r="M6" s="1" t="s">
        <v>92</v>
      </c>
      <c r="N6" s="16">
        <v>42011</v>
      </c>
      <c r="O6" s="16">
        <v>42011.799502314818</v>
      </c>
      <c r="P6" s="2">
        <v>0.4661689814814815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93790</v>
      </c>
      <c r="AK6">
        <v>0</v>
      </c>
      <c r="AL6">
        <v>7</v>
      </c>
      <c r="AM6">
        <v>338</v>
      </c>
      <c r="AN6">
        <v>94128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28076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1555313462</v>
      </c>
      <c r="K7" t="s">
        <v>91</v>
      </c>
      <c r="L7" t="s">
        <v>92</v>
      </c>
      <c r="M7" s="1" t="s">
        <v>92</v>
      </c>
      <c r="N7" s="16">
        <v>42011</v>
      </c>
      <c r="O7" s="16">
        <v>42011.799502314818</v>
      </c>
      <c r="P7" s="2">
        <v>0.4661689814814815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95223</v>
      </c>
      <c r="AK7">
        <v>0</v>
      </c>
      <c r="AL7">
        <v>7</v>
      </c>
      <c r="AM7">
        <v>409</v>
      </c>
      <c r="AN7">
        <v>95632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28076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1555313462</v>
      </c>
      <c r="K8" t="s">
        <v>91</v>
      </c>
      <c r="L8" t="s">
        <v>92</v>
      </c>
      <c r="M8" s="1" t="s">
        <v>92</v>
      </c>
      <c r="N8" s="16">
        <v>42011</v>
      </c>
      <c r="O8" s="16">
        <v>42011.799502314818</v>
      </c>
      <c r="P8" s="2">
        <v>0.4661689814814815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96739</v>
      </c>
      <c r="AK8">
        <v>0</v>
      </c>
      <c r="AL8">
        <v>7</v>
      </c>
      <c r="AM8">
        <v>317</v>
      </c>
      <c r="AN8">
        <v>97056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28076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1555313462</v>
      </c>
      <c r="K9" t="s">
        <v>91</v>
      </c>
      <c r="L9" t="s">
        <v>92</v>
      </c>
      <c r="M9" s="1" t="s">
        <v>92</v>
      </c>
      <c r="N9" s="16">
        <v>42011</v>
      </c>
      <c r="O9" s="16">
        <v>42011.799502314818</v>
      </c>
      <c r="P9" s="2">
        <v>0.4661689814814815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98156</v>
      </c>
      <c r="AK9">
        <v>0</v>
      </c>
      <c r="AL9" t="s">
        <v>99</v>
      </c>
      <c r="AM9">
        <v>276</v>
      </c>
      <c r="AN9">
        <v>98432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28076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1555313462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42011.799502314818</v>
      </c>
      <c r="P10" s="2">
        <v>0.4661689814814815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99539</v>
      </c>
      <c r="AK10">
        <v>0</v>
      </c>
      <c r="AL10" t="s">
        <v>99</v>
      </c>
      <c r="AM10">
        <v>349</v>
      </c>
      <c r="AN10">
        <v>99888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28076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1555313462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42011.799502314818</v>
      </c>
      <c r="P11" s="2">
        <v>0.4661689814814815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100989</v>
      </c>
      <c r="AK11">
        <v>0</v>
      </c>
      <c r="AL11">
        <v>7</v>
      </c>
      <c r="AM11">
        <v>387</v>
      </c>
      <c r="AN11">
        <v>101376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28076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1555313462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42011.799502314818</v>
      </c>
      <c r="P12" s="2">
        <v>0.4661689814814815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0</v>
      </c>
      <c r="AG12" t="s">
        <v>99</v>
      </c>
      <c r="AH12">
        <v>-999999</v>
      </c>
      <c r="AI12">
        <v>16</v>
      </c>
      <c r="AJ12">
        <v>102472</v>
      </c>
      <c r="AK12">
        <v>0</v>
      </c>
      <c r="AL12">
        <v>7</v>
      </c>
      <c r="AM12">
        <v>360</v>
      </c>
      <c r="AN12">
        <v>102832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28076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1555313462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42011.799502314818</v>
      </c>
      <c r="P13" s="2">
        <v>0.4661689814814815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103939</v>
      </c>
      <c r="AK13">
        <v>0</v>
      </c>
      <c r="AL13">
        <v>7</v>
      </c>
      <c r="AM13">
        <v>477</v>
      </c>
      <c r="AN13">
        <v>104416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28076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1555313462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42011.799502314818</v>
      </c>
      <c r="P14" s="2">
        <v>0.4661689814814815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105522</v>
      </c>
      <c r="AK14">
        <v>0</v>
      </c>
      <c r="AL14">
        <v>7</v>
      </c>
      <c r="AM14">
        <v>654</v>
      </c>
      <c r="AN14">
        <v>106176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28076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1555313462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42011.799502314818</v>
      </c>
      <c r="P15" s="2">
        <v>0.4661689814814815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107272</v>
      </c>
      <c r="AK15">
        <v>0</v>
      </c>
      <c r="AL15" t="s">
        <v>99</v>
      </c>
      <c r="AM15">
        <v>488</v>
      </c>
      <c r="AN15">
        <v>107760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28076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1555313462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42011.799502314818</v>
      </c>
      <c r="P16" s="2">
        <v>0.4661689814814815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108855</v>
      </c>
      <c r="AK16">
        <v>0</v>
      </c>
      <c r="AL16">
        <v>7</v>
      </c>
      <c r="AM16">
        <v>441</v>
      </c>
      <c r="AN16">
        <v>109296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28076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1555313462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42011.799502314818</v>
      </c>
      <c r="P17" s="2">
        <v>0.4661689814814815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110405</v>
      </c>
      <c r="AK17">
        <v>0</v>
      </c>
      <c r="AL17" t="s">
        <v>99</v>
      </c>
      <c r="AM17">
        <v>283</v>
      </c>
      <c r="AN17">
        <v>110688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28076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1555313462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42011.799502314818</v>
      </c>
      <c r="P18" s="2">
        <v>0.4661689814814815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111788</v>
      </c>
      <c r="AK18">
        <v>0</v>
      </c>
      <c r="AL18">
        <v>7</v>
      </c>
      <c r="AM18">
        <v>260</v>
      </c>
      <c r="AN18">
        <v>112048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28076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1555313462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42011.799502314818</v>
      </c>
      <c r="P19" s="2">
        <v>0.4661689814814815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113155</v>
      </c>
      <c r="AK19">
        <v>0</v>
      </c>
      <c r="AL19" t="s">
        <v>99</v>
      </c>
      <c r="AM19">
        <v>445</v>
      </c>
      <c r="AN19">
        <v>113600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28076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1555313462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42011.799502314818</v>
      </c>
      <c r="P20" s="2">
        <v>0.4661689814814815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114705</v>
      </c>
      <c r="AK20">
        <v>0</v>
      </c>
      <c r="AL20" t="s">
        <v>99</v>
      </c>
      <c r="AM20">
        <v>415</v>
      </c>
      <c r="AN20">
        <v>115120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28076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1555313462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42011.799502314818</v>
      </c>
      <c r="P21" s="2">
        <v>0.4661689814814815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116221</v>
      </c>
      <c r="AK21">
        <v>0</v>
      </c>
      <c r="AL21">
        <v>7</v>
      </c>
      <c r="AM21">
        <v>435</v>
      </c>
      <c r="AN21">
        <v>116656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28076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1555313462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42011.799502314818</v>
      </c>
      <c r="P22" s="2">
        <v>0.4661689814814815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117754</v>
      </c>
      <c r="AK22">
        <v>0</v>
      </c>
      <c r="AL22" t="s">
        <v>99</v>
      </c>
      <c r="AM22">
        <v>310</v>
      </c>
      <c r="AN22">
        <v>118064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28076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1555313462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42011.799502314818</v>
      </c>
      <c r="P23" s="2">
        <v>0.4661689814814815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119171</v>
      </c>
      <c r="AK23">
        <v>0</v>
      </c>
      <c r="AL23">
        <v>7</v>
      </c>
      <c r="AM23">
        <v>317</v>
      </c>
      <c r="AN23">
        <v>119488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28076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1555313462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42011.799502314818</v>
      </c>
      <c r="P24" s="2">
        <v>0.4661689814814815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120587</v>
      </c>
      <c r="AK24">
        <v>0</v>
      </c>
      <c r="AL24">
        <v>7</v>
      </c>
      <c r="AM24">
        <v>325</v>
      </c>
      <c r="AN24">
        <v>120912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28076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1555313462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42011.799502314818</v>
      </c>
      <c r="P25" s="2">
        <v>0.4661689814814815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122021</v>
      </c>
      <c r="AK25">
        <v>0</v>
      </c>
      <c r="AL25" t="s">
        <v>99</v>
      </c>
      <c r="AM25">
        <v>347</v>
      </c>
      <c r="AN25">
        <v>122368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28076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1555313462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42011.799502314818</v>
      </c>
      <c r="P26" s="2">
        <v>0.4661689814814815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123470</v>
      </c>
      <c r="AK26">
        <v>0</v>
      </c>
      <c r="AL26" t="s">
        <v>99</v>
      </c>
      <c r="AM26">
        <v>338</v>
      </c>
      <c r="AN26">
        <v>123808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28076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1555313462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42011.799502314818</v>
      </c>
      <c r="P27" s="2">
        <v>0.4661689814814815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124904</v>
      </c>
      <c r="AK27">
        <v>0</v>
      </c>
      <c r="AL27">
        <v>7</v>
      </c>
      <c r="AM27">
        <v>280</v>
      </c>
      <c r="AN27">
        <v>125184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28076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1555313462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42011.799502314818</v>
      </c>
      <c r="P28" s="2">
        <v>0.4661689814814815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17</v>
      </c>
      <c r="AJ28">
        <v>126287</v>
      </c>
      <c r="AK28">
        <v>0</v>
      </c>
      <c r="AL28" t="s">
        <v>99</v>
      </c>
      <c r="AM28">
        <v>449</v>
      </c>
      <c r="AN28">
        <v>126736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28076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1555313462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42011.799502314818</v>
      </c>
      <c r="P29" s="2">
        <v>0.4661689814814815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127837</v>
      </c>
      <c r="AK29">
        <v>0</v>
      </c>
      <c r="AL29" t="s">
        <v>99</v>
      </c>
      <c r="AM29">
        <v>563</v>
      </c>
      <c r="AN29">
        <v>128400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28076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1555313462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42011.799502314818</v>
      </c>
      <c r="P30" s="2">
        <v>0.4661689814814815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129503</v>
      </c>
      <c r="AK30">
        <v>0</v>
      </c>
      <c r="AL30" t="s">
        <v>99</v>
      </c>
      <c r="AM30">
        <v>481</v>
      </c>
      <c r="AN30">
        <v>129984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28076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1555313462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42011.799502314818</v>
      </c>
      <c r="P31" s="2">
        <v>0.4661689814814815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131086</v>
      </c>
      <c r="AK31">
        <v>0</v>
      </c>
      <c r="AL31">
        <v>7</v>
      </c>
      <c r="AM31">
        <v>514</v>
      </c>
      <c r="AN31">
        <v>131600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28076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1555313462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42011.799502314818</v>
      </c>
      <c r="P32" s="2">
        <v>0.4661689814814815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132703</v>
      </c>
      <c r="AK32">
        <v>0</v>
      </c>
      <c r="AL32">
        <v>7</v>
      </c>
      <c r="AM32">
        <v>369</v>
      </c>
      <c r="AN32">
        <v>133072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28076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1555313462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42011.799502314818</v>
      </c>
      <c r="P33" s="2">
        <v>0.4661689814814815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134169</v>
      </c>
      <c r="AK33">
        <v>0</v>
      </c>
      <c r="AL33">
        <v>7</v>
      </c>
      <c r="AM33">
        <v>391</v>
      </c>
      <c r="AN33">
        <v>134560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28076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1555313462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42011.799502314818</v>
      </c>
      <c r="P34" s="2">
        <v>0.4661689814814815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135669</v>
      </c>
      <c r="AK34">
        <v>0</v>
      </c>
      <c r="AL34" t="s">
        <v>99</v>
      </c>
      <c r="AM34">
        <v>523</v>
      </c>
      <c r="AN34">
        <v>136192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28076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1555313462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42011.799502314818</v>
      </c>
      <c r="P35" s="2">
        <v>0.4661689814814815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137286</v>
      </c>
      <c r="AK35">
        <v>0</v>
      </c>
      <c r="AL35">
        <v>7</v>
      </c>
      <c r="AM35">
        <v>442</v>
      </c>
      <c r="AN35">
        <v>137728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28076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1555313462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42011.799502314818</v>
      </c>
      <c r="P36" s="2">
        <v>0.4661689814814815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17</v>
      </c>
      <c r="AJ36">
        <v>138836</v>
      </c>
      <c r="AK36">
        <v>0</v>
      </c>
      <c r="AL36" t="s">
        <v>99</v>
      </c>
      <c r="AM36">
        <v>556</v>
      </c>
      <c r="AN36">
        <v>139392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28076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1555313462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42011.799502314818</v>
      </c>
      <c r="P37" s="2">
        <v>0.4661689814814815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140502</v>
      </c>
      <c r="AK37">
        <v>0</v>
      </c>
      <c r="AL37" t="s">
        <v>99</v>
      </c>
      <c r="AM37">
        <v>826</v>
      </c>
      <c r="AN37">
        <v>141328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28076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1555313462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42011.799502314818</v>
      </c>
      <c r="P38" s="2">
        <v>0.4661689814814815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142435</v>
      </c>
      <c r="AK38">
        <v>0</v>
      </c>
      <c r="AL38" t="s">
        <v>99</v>
      </c>
      <c r="AM38">
        <v>573</v>
      </c>
      <c r="AN38">
        <v>143008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28076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1555313462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42011.799502314818</v>
      </c>
      <c r="P39" s="2">
        <v>0.4661689814814815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144102</v>
      </c>
      <c r="AK39">
        <v>0</v>
      </c>
      <c r="AL39">
        <v>7</v>
      </c>
      <c r="AM39">
        <v>506</v>
      </c>
      <c r="AN39">
        <v>144608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28076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1555313462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42011.799502314818</v>
      </c>
      <c r="P40" s="2">
        <v>0.4661689814814815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145702</v>
      </c>
      <c r="AK40">
        <v>0</v>
      </c>
      <c r="AL40">
        <v>7</v>
      </c>
      <c r="AM40">
        <v>474</v>
      </c>
      <c r="AN40">
        <v>146176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28076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1555313462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42011.799502314818</v>
      </c>
      <c r="P41" s="2">
        <v>0.4661689814814815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147285</v>
      </c>
      <c r="AK41">
        <v>0</v>
      </c>
      <c r="AL41" t="s">
        <v>99</v>
      </c>
      <c r="AM41">
        <v>443</v>
      </c>
      <c r="AN41">
        <v>147728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28076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1555313462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42011.799502314818</v>
      </c>
      <c r="P42" s="2">
        <v>0.4661689814814815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148835</v>
      </c>
      <c r="AK42">
        <v>0</v>
      </c>
      <c r="AL42">
        <v>7</v>
      </c>
      <c r="AM42">
        <v>477</v>
      </c>
      <c r="AN42">
        <v>149312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28076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1555313462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42011.799502314818</v>
      </c>
      <c r="P43" s="2">
        <v>0.4661689814814815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17</v>
      </c>
      <c r="AJ43">
        <v>150418</v>
      </c>
      <c r="AK43">
        <v>0</v>
      </c>
      <c r="AL43" t="s">
        <v>99</v>
      </c>
      <c r="AM43">
        <v>526</v>
      </c>
      <c r="AN43">
        <v>150944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28076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1555313462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42011.799502314818</v>
      </c>
      <c r="P44" s="2">
        <v>0.4661689814814815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152051</v>
      </c>
      <c r="AK44">
        <v>0</v>
      </c>
      <c r="AL44" t="s">
        <v>99</v>
      </c>
      <c r="AM44">
        <v>381</v>
      </c>
      <c r="AN44">
        <v>152432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28076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1555313462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42011.799502314818</v>
      </c>
      <c r="P45" s="2">
        <v>0.4661689814814815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153534</v>
      </c>
      <c r="AK45">
        <v>0</v>
      </c>
      <c r="AL45">
        <v>7</v>
      </c>
      <c r="AM45">
        <v>290</v>
      </c>
      <c r="AN45">
        <v>153824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28076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1555313462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42011.799502314818</v>
      </c>
      <c r="P46" s="2">
        <v>0.4661689814814815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154918</v>
      </c>
      <c r="AK46">
        <v>0</v>
      </c>
      <c r="AL46" t="s">
        <v>99</v>
      </c>
      <c r="AM46">
        <v>458</v>
      </c>
      <c r="AN46">
        <v>155376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28076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1555313462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42011.799502314818</v>
      </c>
      <c r="P47" s="2">
        <v>0.4661689814814815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156484</v>
      </c>
      <c r="AK47">
        <v>0</v>
      </c>
      <c r="AL47" t="s">
        <v>99</v>
      </c>
      <c r="AM47">
        <v>348</v>
      </c>
      <c r="AN47">
        <v>156832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28076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1555313462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42011.799502314818</v>
      </c>
      <c r="P48" s="2">
        <v>0.4661689814814815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157934</v>
      </c>
      <c r="AK48">
        <v>0</v>
      </c>
      <c r="AL48">
        <v>7</v>
      </c>
      <c r="AM48">
        <v>530</v>
      </c>
      <c r="AN48">
        <v>158464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28076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1555313462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42011.799502314818</v>
      </c>
      <c r="P49" s="2">
        <v>0.4661689814814815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159567</v>
      </c>
      <c r="AK49">
        <v>0</v>
      </c>
      <c r="AL49" t="s">
        <v>99</v>
      </c>
      <c r="AM49">
        <v>449</v>
      </c>
      <c r="AN49">
        <v>160016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28076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1555313462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42011.799502314818</v>
      </c>
      <c r="P50" s="2">
        <v>0.4661689814814815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161117</v>
      </c>
      <c r="AK50">
        <v>0</v>
      </c>
      <c r="AL50">
        <v>7</v>
      </c>
      <c r="AM50">
        <v>483</v>
      </c>
      <c r="AN50">
        <v>161600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28076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1555313462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42011.799502314818</v>
      </c>
      <c r="P51" s="2">
        <v>0.4661689814814815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162700</v>
      </c>
      <c r="AK51">
        <v>0</v>
      </c>
      <c r="AL51" t="s">
        <v>99</v>
      </c>
      <c r="AM51">
        <v>484</v>
      </c>
      <c r="AN51">
        <v>163184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28076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1555313462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42011.799502314818</v>
      </c>
      <c r="P52" s="2">
        <v>0.4661689814814815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164283</v>
      </c>
      <c r="AK52">
        <v>0</v>
      </c>
      <c r="AL52">
        <v>7</v>
      </c>
      <c r="AM52">
        <v>485</v>
      </c>
      <c r="AN52">
        <v>164768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28076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1555313462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42011.799502314818</v>
      </c>
      <c r="P53" s="2">
        <v>0.4661689814814815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165867</v>
      </c>
      <c r="AK53">
        <v>0</v>
      </c>
      <c r="AL53">
        <v>7</v>
      </c>
      <c r="AM53">
        <v>469</v>
      </c>
      <c r="AN53">
        <v>166336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28076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1555313462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42011.799502314818</v>
      </c>
      <c r="P54" s="2">
        <v>0.4661689814814815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167433</v>
      </c>
      <c r="AK54">
        <v>0</v>
      </c>
      <c r="AL54" t="s">
        <v>99</v>
      </c>
      <c r="AM54">
        <v>439</v>
      </c>
      <c r="AN54">
        <v>167872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28076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1555313462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42011.799502314818</v>
      </c>
      <c r="P55" s="2">
        <v>0.4661689814814815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168966</v>
      </c>
      <c r="AK55">
        <v>0</v>
      </c>
      <c r="AL55">
        <v>7</v>
      </c>
      <c r="AM55">
        <v>426</v>
      </c>
      <c r="AN55">
        <v>169392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28076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1555313462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42011.799502314818</v>
      </c>
      <c r="P56" s="2">
        <v>0.4661689814814815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0</v>
      </c>
      <c r="AG56" t="s">
        <v>99</v>
      </c>
      <c r="AH56">
        <v>-999999</v>
      </c>
      <c r="AI56">
        <v>17</v>
      </c>
      <c r="AJ56">
        <v>170500</v>
      </c>
      <c r="AK56">
        <v>0</v>
      </c>
      <c r="AL56">
        <v>7</v>
      </c>
      <c r="AM56">
        <v>604</v>
      </c>
      <c r="AN56">
        <v>171104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28076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1555313462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42011.799502314818</v>
      </c>
      <c r="P57" s="2">
        <v>0.4661689814814815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172199</v>
      </c>
      <c r="AK57">
        <v>0</v>
      </c>
      <c r="AL57" t="s">
        <v>99</v>
      </c>
      <c r="AM57">
        <v>809</v>
      </c>
      <c r="AN57">
        <v>173008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28076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1555313462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42011.799502314818</v>
      </c>
      <c r="P58" s="2">
        <v>0.4661689814814815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174116</v>
      </c>
      <c r="AK58">
        <v>0</v>
      </c>
      <c r="AL58">
        <v>7</v>
      </c>
      <c r="AM58">
        <v>524</v>
      </c>
      <c r="AN58">
        <v>174640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28076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1555313462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42011.799502314818</v>
      </c>
      <c r="P59" s="2">
        <v>0.4661689814814815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175749</v>
      </c>
      <c r="AK59">
        <v>0</v>
      </c>
      <c r="AL59">
        <v>7</v>
      </c>
      <c r="AM59">
        <v>443</v>
      </c>
      <c r="AN59">
        <v>176192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28076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1555313462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42011.799502314818</v>
      </c>
      <c r="P60" s="2">
        <v>0.4661689814814815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177299</v>
      </c>
      <c r="AK60">
        <v>0</v>
      </c>
      <c r="AL60">
        <v>7</v>
      </c>
      <c r="AM60">
        <v>381</v>
      </c>
      <c r="AN60">
        <v>177680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28076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1555313462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42011.799502314818</v>
      </c>
      <c r="P61" s="2">
        <v>0.4661689814814815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178782</v>
      </c>
      <c r="AK61">
        <v>0</v>
      </c>
      <c r="AL61">
        <v>7</v>
      </c>
      <c r="AM61">
        <v>338</v>
      </c>
      <c r="AN61">
        <v>179120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28076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1555313462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42011.799502314818</v>
      </c>
      <c r="P62" s="2">
        <v>0.4661689814814815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180215</v>
      </c>
      <c r="AK62">
        <v>0</v>
      </c>
      <c r="AL62" t="s">
        <v>99</v>
      </c>
      <c r="AM62">
        <v>313</v>
      </c>
      <c r="AN62">
        <v>180528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28076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1555313462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42011.799502314818</v>
      </c>
      <c r="P63" s="2">
        <v>0.4661689814814815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181632</v>
      </c>
      <c r="AK63">
        <v>0</v>
      </c>
      <c r="AL63" t="s">
        <v>99</v>
      </c>
      <c r="AM63">
        <v>432</v>
      </c>
      <c r="AN63">
        <v>182064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28076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1555313462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42011.799502314818</v>
      </c>
      <c r="P64" s="2">
        <v>0.4661689814814815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17</v>
      </c>
      <c r="AJ64">
        <v>183165</v>
      </c>
      <c r="AK64">
        <v>0</v>
      </c>
      <c r="AL64" t="s">
        <v>99</v>
      </c>
      <c r="AM64">
        <v>451</v>
      </c>
      <c r="AN64">
        <v>183616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28076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1555313462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42011.799502314818</v>
      </c>
      <c r="P65" s="2">
        <v>0.4661689814814815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184715</v>
      </c>
      <c r="AK65">
        <v>0</v>
      </c>
      <c r="AL65" t="s">
        <v>99</v>
      </c>
      <c r="AM65">
        <v>389</v>
      </c>
      <c r="AN65">
        <v>185104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28076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436.43859649122805</v>
      </c>
    </row>
    <row r="3" spans="1:16" x14ac:dyDescent="0.25">
      <c r="A3">
        <v>3</v>
      </c>
      <c r="B3">
        <f>HLOOKUP(B$1,Raw!$A:$AO,$A3,FALSE)</f>
        <v>28076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113.21045786244115</v>
      </c>
    </row>
    <row r="4" spans="1:16" x14ac:dyDescent="0.25">
      <c r="A4">
        <v>4</v>
      </c>
      <c r="B4">
        <f>HLOOKUP(B$1,Raw!$A:$AO,$A4,FALSE)</f>
        <v>28076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776.06997007855148</v>
      </c>
    </row>
    <row r="5" spans="1:16" x14ac:dyDescent="0.25">
      <c r="A5">
        <v>5</v>
      </c>
      <c r="B5">
        <f>HLOOKUP(B$1,Raw!$A:$AO,$A5,FALSE)</f>
        <v>28076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96.807222903904631</v>
      </c>
    </row>
    <row r="6" spans="1:16" x14ac:dyDescent="0.25">
      <c r="A6">
        <v>6</v>
      </c>
      <c r="B6">
        <f>HLOOKUP(B$1,Raw!$A:$AO,$A6,FALSE)</f>
        <v>28076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338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338</v>
      </c>
      <c r="L6">
        <f t="shared" si="2"/>
        <v>338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28076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409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409</v>
      </c>
      <c r="L7">
        <f t="shared" si="2"/>
        <v>409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28076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317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317</v>
      </c>
      <c r="L8">
        <f t="shared" si="2"/>
        <v>317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28076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276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276</v>
      </c>
      <c r="L9">
        <f t="shared" si="2"/>
        <v>276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28076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349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349</v>
      </c>
      <c r="L10">
        <f t="shared" si="2"/>
        <v>349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28076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387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387</v>
      </c>
      <c r="L11">
        <f t="shared" si="2"/>
        <v>387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28076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0</v>
      </c>
      <c r="H12">
        <f>IF($B12=0,"",HLOOKUP(H$1,Raw!$A:$AO,$A12,FALSE))</f>
        <v>360</v>
      </c>
      <c r="I12">
        <f>IF($B12=0,"",HLOOKUP(I$1,Raw!$A:$AO,$A12,FALSE))</f>
        <v>7</v>
      </c>
      <c r="J12" t="str">
        <f>IF($B12=0,"",HLOOKUP(J$1,Raw!$A:$AO,$A12,FALSE))</f>
        <v>q</v>
      </c>
      <c r="K12" t="str">
        <f t="shared" si="0"/>
        <v/>
      </c>
      <c r="L12" t="str">
        <f t="shared" si="2"/>
        <v/>
      </c>
      <c r="M12" t="str">
        <f t="shared" si="1"/>
        <v>Incorrect</v>
      </c>
    </row>
    <row r="13" spans="1:16" x14ac:dyDescent="0.25">
      <c r="A13">
        <v>13</v>
      </c>
      <c r="B13">
        <f>HLOOKUP(B$1,Raw!$A:$AO,$A13,FALSE)</f>
        <v>28076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477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477</v>
      </c>
      <c r="L13">
        <f t="shared" si="2"/>
        <v>477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28076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654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654</v>
      </c>
      <c r="L14">
        <f t="shared" si="2"/>
        <v>654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28076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488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488</v>
      </c>
      <c r="L15">
        <f t="shared" si="2"/>
        <v>488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28076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441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441</v>
      </c>
      <c r="L16">
        <f t="shared" si="2"/>
        <v>441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28076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283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283</v>
      </c>
      <c r="L17">
        <f t="shared" si="2"/>
        <v>283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28076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260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260</v>
      </c>
      <c r="L18">
        <f t="shared" si="2"/>
        <v>260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28076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445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445</v>
      </c>
      <c r="L19">
        <f t="shared" si="2"/>
        <v>445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28076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415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415</v>
      </c>
      <c r="L20">
        <f t="shared" si="2"/>
        <v>415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28076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435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435</v>
      </c>
      <c r="L21">
        <f t="shared" si="2"/>
        <v>435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28076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310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310</v>
      </c>
      <c r="L22">
        <f t="shared" si="2"/>
        <v>310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28076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317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317</v>
      </c>
      <c r="L23">
        <f t="shared" si="2"/>
        <v>317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28076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325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325</v>
      </c>
      <c r="L24">
        <f t="shared" si="2"/>
        <v>325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28076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347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347</v>
      </c>
      <c r="L25">
        <f t="shared" si="2"/>
        <v>347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28076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338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338</v>
      </c>
      <c r="L26">
        <f t="shared" si="2"/>
        <v>338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28076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280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280</v>
      </c>
      <c r="L27">
        <f t="shared" si="2"/>
        <v>280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28076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449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28076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563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563</v>
      </c>
      <c r="L29">
        <f t="shared" si="2"/>
        <v>563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28076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481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481</v>
      </c>
      <c r="L30">
        <f t="shared" si="2"/>
        <v>481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28076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514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514</v>
      </c>
      <c r="L31">
        <f t="shared" si="2"/>
        <v>514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28076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369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369</v>
      </c>
      <c r="L32">
        <f t="shared" si="2"/>
        <v>369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28076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391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391</v>
      </c>
      <c r="L33">
        <f t="shared" si="2"/>
        <v>391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28076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523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523</v>
      </c>
      <c r="L34">
        <f t="shared" si="2"/>
        <v>523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28076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442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442</v>
      </c>
      <c r="L35">
        <f t="shared" si="2"/>
        <v>442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28076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556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556</v>
      </c>
      <c r="L36">
        <f t="shared" si="2"/>
        <v>556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28076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826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826</v>
      </c>
      <c r="L37" t="str">
        <f t="shared" si="2"/>
        <v/>
      </c>
      <c r="M37" t="str">
        <f t="shared" si="1"/>
        <v>Outlier</v>
      </c>
    </row>
    <row r="38" spans="1:13" x14ac:dyDescent="0.25">
      <c r="A38">
        <v>38</v>
      </c>
      <c r="B38">
        <f>HLOOKUP(B$1,Raw!$A:$AO,$A38,FALSE)</f>
        <v>28076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573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573</v>
      </c>
      <c r="L38">
        <f t="shared" si="2"/>
        <v>573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28076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506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506</v>
      </c>
      <c r="L39">
        <f t="shared" si="2"/>
        <v>506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28076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474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474</v>
      </c>
      <c r="L40">
        <f t="shared" si="2"/>
        <v>474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28076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443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443</v>
      </c>
      <c r="L41">
        <f t="shared" si="2"/>
        <v>443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28076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477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477</v>
      </c>
      <c r="L42">
        <f t="shared" si="2"/>
        <v>477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28076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526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526</v>
      </c>
      <c r="L43">
        <f t="shared" si="2"/>
        <v>526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28076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381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381</v>
      </c>
      <c r="L44">
        <f t="shared" si="2"/>
        <v>381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28076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290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290</v>
      </c>
      <c r="L45">
        <f t="shared" si="2"/>
        <v>290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28076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458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458</v>
      </c>
      <c r="L46">
        <f t="shared" si="2"/>
        <v>458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28076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348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348</v>
      </c>
      <c r="L47">
        <f t="shared" si="2"/>
        <v>348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28076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530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530</v>
      </c>
      <c r="L48">
        <f t="shared" si="2"/>
        <v>530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28076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449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449</v>
      </c>
      <c r="L49">
        <f t="shared" si="2"/>
        <v>449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28076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483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483</v>
      </c>
      <c r="L50">
        <f t="shared" si="2"/>
        <v>483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28076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484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484</v>
      </c>
      <c r="L51">
        <f t="shared" si="2"/>
        <v>484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28076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485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485</v>
      </c>
      <c r="L52">
        <f t="shared" si="2"/>
        <v>485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28076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469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469</v>
      </c>
      <c r="L53">
        <f t="shared" si="2"/>
        <v>469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28076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439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439</v>
      </c>
      <c r="L54">
        <f t="shared" si="2"/>
        <v>439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28076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426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426</v>
      </c>
      <c r="L55">
        <f t="shared" si="2"/>
        <v>426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28076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0</v>
      </c>
      <c r="H56">
        <f>IF($B56=0,"",HLOOKUP(H$1,Raw!$A:$AO,$A56,FALSE))</f>
        <v>604</v>
      </c>
      <c r="I56">
        <f>IF($B56=0,"",HLOOKUP(I$1,Raw!$A:$AO,$A56,FALSE))</f>
        <v>7</v>
      </c>
      <c r="J56" t="str">
        <f>IF($B56=0,"",HLOOKUP(J$1,Raw!$A:$AO,$A56,FALSE))</f>
        <v>q</v>
      </c>
      <c r="K56" t="str">
        <f t="shared" si="0"/>
        <v/>
      </c>
      <c r="L56" t="str">
        <f t="shared" si="2"/>
        <v/>
      </c>
      <c r="M56" t="str">
        <f t="shared" si="1"/>
        <v>Incorrect</v>
      </c>
    </row>
    <row r="57" spans="1:13" x14ac:dyDescent="0.25">
      <c r="A57">
        <v>57</v>
      </c>
      <c r="B57">
        <f>HLOOKUP(B$1,Raw!$A:$AO,$A57,FALSE)</f>
        <v>28076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809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809</v>
      </c>
      <c r="L57" t="str">
        <f t="shared" si="2"/>
        <v/>
      </c>
      <c r="M57" t="str">
        <f t="shared" si="1"/>
        <v>Outlier</v>
      </c>
    </row>
    <row r="58" spans="1:13" x14ac:dyDescent="0.25">
      <c r="A58">
        <v>58</v>
      </c>
      <c r="B58">
        <f>HLOOKUP(B$1,Raw!$A:$AO,$A58,FALSE)</f>
        <v>28076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524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524</v>
      </c>
      <c r="L58">
        <f t="shared" si="2"/>
        <v>524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28076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443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443</v>
      </c>
      <c r="L59">
        <f t="shared" si="2"/>
        <v>443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28076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381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381</v>
      </c>
      <c r="L60">
        <f t="shared" si="2"/>
        <v>381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28076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338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338</v>
      </c>
      <c r="L61">
        <f t="shared" si="2"/>
        <v>338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28076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313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313</v>
      </c>
      <c r="L62">
        <f t="shared" si="2"/>
        <v>313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28076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432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432</v>
      </c>
      <c r="L63">
        <f t="shared" si="2"/>
        <v>432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28076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451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451</v>
      </c>
      <c r="L64">
        <f t="shared" si="2"/>
        <v>451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28076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389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389</v>
      </c>
      <c r="L65">
        <f t="shared" si="2"/>
        <v>389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28076</v>
      </c>
      <c r="B6" s="7">
        <f>Organized!C2</f>
        <v>42011</v>
      </c>
      <c r="C6" s="19">
        <f>GETPIVOTDATA("FinalRT",$A$8,"Consistency","C")</f>
        <v>405.97619047619048</v>
      </c>
      <c r="D6" s="19">
        <f>GETPIVOTDATA("FinalRT",$A$8,"Consistency","I")</f>
        <v>476.23076923076923</v>
      </c>
      <c r="E6" s="19">
        <f>D6-C6</f>
        <v>70.254578754578745</v>
      </c>
      <c r="F6" s="20">
        <f>GETPIVOTDATA("FinalACC",$D$8,"Consistency","C","FinalACC","Correct")/GETPIVOTDATA("FinalACC",$D$8,"Consistency","C")</f>
        <v>0.93333333333333335</v>
      </c>
      <c r="G6" s="21">
        <f>GETPIVOTDATA("FinalACC",$D$8,"Consistency","I","FinalACC","Correct")/GETPIVOTDATA("FinalACC",$D$8,"Consistency","I")</f>
        <v>0.8666666666666667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405.97619047619048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476.23076923076923</v>
      </c>
      <c r="D10" s="5" t="s">
        <v>9</v>
      </c>
      <c r="E10" s="6">
        <v>42</v>
      </c>
      <c r="F10" s="6">
        <v>1</v>
      </c>
      <c r="G10" s="6">
        <v>2</v>
      </c>
      <c r="H10" s="6"/>
      <c r="I10" s="6">
        <v>45</v>
      </c>
    </row>
    <row r="11" spans="1:13" x14ac:dyDescent="0.25">
      <c r="A11" s="5" t="s">
        <v>12</v>
      </c>
      <c r="B11" s="6">
        <v>422.58181818181816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55</v>
      </c>
      <c r="F13" s="6">
        <v>3</v>
      </c>
      <c r="G13" s="6">
        <v>3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2015-02-21T00:16:33Z</dcterms:modified>
</cp:coreProperties>
</file>