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" sheetId="1" r:id="rId4"/>
    <sheet state="visible" name="table2" sheetId="2" r:id="rId5"/>
    <sheet state="visible" name="table3" sheetId="3" r:id="rId6"/>
    <sheet state="visible" name="table4" sheetId="4" r:id="rId7"/>
    <sheet state="hidden" name="table5_rm" sheetId="5" r:id="rId8"/>
    <sheet state="hidden" name="table6_rm" sheetId="6" r:id="rId9"/>
    <sheet state="hidden" name="table7_rm" sheetId="7" r:id="rId10"/>
    <sheet state="visible" name="table5" sheetId="8" r:id="rId11"/>
  </sheets>
  <definedNames/>
  <calcPr/>
</workbook>
</file>

<file path=xl/sharedStrings.xml><?xml version="1.0" encoding="utf-8"?>
<sst xmlns="http://schemas.openxmlformats.org/spreadsheetml/2006/main" count="461" uniqueCount="193">
  <si>
    <t>Table 1. Overview of the differences between models</t>
  </si>
  <si>
    <t>Models</t>
  </si>
  <si>
    <t>Rule Representation</t>
  </si>
  <si>
    <t>Priming Mechanisms</t>
  </si>
  <si>
    <t>Activation Model</t>
  </si>
  <si>
    <t>Declarative Memory</t>
  </si>
  <si>
    <t>Recency</t>
  </si>
  <si>
    <t>Spreading Model</t>
  </si>
  <si>
    <t>Base-Level Learning and Associative Learning</t>
  </si>
  <si>
    <t>Spreading Activation</t>
  </si>
  <si>
    <t>Reinforcement Model</t>
  </si>
  <si>
    <t>Procedural Memory</t>
  </si>
  <si>
    <t>Feedback Signal</t>
  </si>
  <si>
    <t>Table 2. Model parameters manipulated in the simulations</t>
  </si>
  <si>
    <t>Parameter</t>
  </si>
  <si>
    <t>Value</t>
  </si>
  <si>
    <t>Meaning</t>
  </si>
  <si>
    <t>Declarative Model</t>
  </si>
  <si>
    <t>:ans</t>
  </si>
  <si>
    <t>0.1, 0.25, 0.5, 0.75, 1, 1.5</t>
  </si>
  <si>
    <t>instantaneous noise</t>
  </si>
  <si>
    <t>:bll</t>
  </si>
  <si>
    <t>0.1, 0.3, 0.5, 0.7, 0.9</t>
  </si>
  <si>
    <t>decay parameter in base-level learning</t>
  </si>
  <si>
    <t>:lf</t>
  </si>
  <si>
    <t>latency factor</t>
  </si>
  <si>
    <t>0.5, 0.7, 0.9, 1</t>
  </si>
  <si>
    <t>:ga</t>
  </si>
  <si>
    <t>0.5, 1, 1.5, 2</t>
  </si>
  <si>
    <t>spreading activation parameter for goal buffer</t>
  </si>
  <si>
    <t>:mas</t>
  </si>
  <si>
    <t>2.8, 3.2, 3.6</t>
  </si>
  <si>
    <t>maximum associative strength</t>
  </si>
  <si>
    <t>:egs</t>
  </si>
  <si>
    <t>0.01, 0.1, 0.5, 0.9, 1.3</t>
  </si>
  <si>
    <t>utility noise</t>
  </si>
  <si>
    <t>:alpha</t>
  </si>
  <si>
    <t>learning rate</t>
  </si>
  <si>
    <t>:r+</t>
  </si>
  <si>
    <t>0, 0.1, 0.5, 1, 5, 10</t>
  </si>
  <si>
    <t>positive reward</t>
  </si>
  <si>
    <t>:r-</t>
  </si>
  <si>
    <t>-10, -5, -1, -0.5, -0.1, 0</t>
  </si>
  <si>
    <t>punishment (negative reward)</t>
  </si>
  <si>
    <t>Table 3.1 Experiment 1 Proportion Results</t>
  </si>
  <si>
    <t>Prime Condition</t>
  </si>
  <si>
    <t>Proportion</t>
  </si>
  <si>
    <t>Priming Effect (A)</t>
  </si>
  <si>
    <t>Priming Effect (P)</t>
  </si>
  <si>
    <t>Active</t>
  </si>
  <si>
    <t>Passive</t>
  </si>
  <si>
    <t xml:space="preserve">Overall </t>
  </si>
  <si>
    <t>0.878 (1406)</t>
  </si>
  <si>
    <t>0.117 (187)</t>
  </si>
  <si>
    <t>0.709 (1136)</t>
  </si>
  <si>
    <t>0.281 (450)</t>
  </si>
  <si>
    <t>Grammatical</t>
  </si>
  <si>
    <t>0.781 (1669)</t>
  </si>
  <si>
    <t>0.211 (451)</t>
  </si>
  <si>
    <t>Ungrammatical</t>
  </si>
  <si>
    <t>0.817 (873)</t>
  </si>
  <si>
    <t>0.174 (186)</t>
  </si>
  <si>
    <t>Post hoc comparison</t>
  </si>
  <si>
    <t>Syntactic Correct</t>
  </si>
  <si>
    <t>0.868 (927)</t>
  </si>
  <si>
    <t>0.127 (136)</t>
  </si>
  <si>
    <t>0.694 (742)</t>
  </si>
  <si>
    <t>0.295 (315)</t>
  </si>
  <si>
    <t>Syntactic Incorrect</t>
  </si>
  <si>
    <t>0.897 (479)</t>
  </si>
  <si>
    <t>0.096 (51)</t>
  </si>
  <si>
    <t>0.738 (394)</t>
  </si>
  <si>
    <t>0.253 (135)</t>
  </si>
  <si>
    <t>Note: 1 subject was removed, NA is included in proportion</t>
  </si>
  <si>
    <t>Table 3.2 Experiment 2 Proportion Results</t>
  </si>
  <si>
    <t>DO</t>
  </si>
  <si>
    <t>PD</t>
  </si>
  <si>
    <t>0.754 (942)</t>
  </si>
  <si>
    <t>0.204 (255)</t>
  </si>
  <si>
    <t>0.619 (774)</t>
  </si>
  <si>
    <t>0.366 (458)</t>
  </si>
  <si>
    <t>0.697 (871)</t>
  </si>
  <si>
    <t>0.278 (348)</t>
  </si>
  <si>
    <t>Ungrammatica</t>
  </si>
  <si>
    <t>0.676 (845)</t>
  </si>
  <si>
    <t>0.292 (364)</t>
  </si>
  <si>
    <t xml:space="preserve">0.760 (475) </t>
  </si>
  <si>
    <t>0.205 (128)</t>
  </si>
  <si>
    <t>0.634 (396)</t>
  </si>
  <si>
    <t>0.352 (220)</t>
  </si>
  <si>
    <t>0.747 (467)</t>
  </si>
  <si>
    <t>0.203 (127)</t>
  </si>
  <si>
    <t>0.605 (378)</t>
  </si>
  <si>
    <t>0.381 (238)</t>
  </si>
  <si>
    <t xml:space="preserve">Notes: Proportion of active description is calculated by the number of active descriptions divided by total number of trials in this condition.                         </t>
  </si>
  <si>
    <t xml:space="preserve">Priming Effect </t>
  </si>
  <si>
    <t>Overall</t>
  </si>
  <si>
    <t>Note: 1 subject was removed, NA is excluded in proportions</t>
  </si>
  <si>
    <t>Note: 17 subject was removed, NA is excluded in proportions</t>
  </si>
  <si>
    <t>Tabel 4.1 Logistic Fixed Effects Model Coefficients and Statistical Tests From Experiment 1</t>
  </si>
  <si>
    <t>Statistical test</t>
  </si>
  <si>
    <t>Odds Ratios</t>
  </si>
  <si>
    <t>SE</t>
  </si>
  <si>
    <t>z</t>
  </si>
  <si>
    <t>p</t>
  </si>
  <si>
    <t>Syntactic Priming</t>
  </si>
  <si>
    <t>(Intercept)</t>
  </si>
  <si>
    <t>5.71 ***</t>
  </si>
  <si>
    <t>&lt;0.001</t>
  </si>
  <si>
    <t>Syntactic Structure[A]</t>
  </si>
  <si>
    <t>6.40 ***</t>
  </si>
  <si>
    <t>Syntactic Correctness[C]</t>
  </si>
  <si>
    <t>0.72 *</t>
  </si>
  <si>
    <t>Semantic Correctness[C]</t>
  </si>
  <si>
    <t>Syntactic Structure Syntactic Correctness</t>
  </si>
  <si>
    <t>Random Effects</t>
  </si>
  <si>
    <t>R2</t>
  </si>
  <si>
    <t>ICC</t>
  </si>
  <si>
    <t>N subjID</t>
  </si>
  <si>
    <t>Observations</t>
  </si>
  <si>
    <t>Marginal R2 / Conditional R2</t>
  </si>
  <si>
    <t>0.090 / 0.638</t>
  </si>
  <si>
    <t>log-Likelihood</t>
  </si>
  <si>
    <t>Simple main effects, where prime condition = grammatical</t>
  </si>
  <si>
    <t>4.24 ***</t>
  </si>
  <si>
    <t>5.60 ***</t>
  </si>
  <si>
    <t>Simple main effects, where prime condition = ungrammatical</t>
  </si>
  <si>
    <t>6.11 ***</t>
  </si>
  <si>
    <t>5.80 ***</t>
  </si>
  <si>
    <t>Post-hoc analysis of grammaticality</t>
  </si>
  <si>
    <t>prime condition = Active</t>
  </si>
  <si>
    <t>45.89 ***</t>
  </si>
  <si>
    <t>0.61 *</t>
  </si>
  <si>
    <t>prime condition = Passive</t>
  </si>
  <si>
    <t>6.51 ***</t>
  </si>
  <si>
    <t>0.70 *</t>
  </si>
  <si>
    <t>Post-hoc analysis of Verification Rate</t>
  </si>
  <si>
    <t>8.10 ***</t>
  </si>
  <si>
    <t>0.54 *</t>
  </si>
  <si>
    <t>0.62 *</t>
  </si>
  <si>
    <t>0.11 ***</t>
  </si>
  <si>
    <t>Syntactic Structure[A] : Syntactic Correctness[C]</t>
  </si>
  <si>
    <t>1.90 *</t>
  </si>
  <si>
    <t>Syntactic Structure[A] : Semantic Correctness[C]</t>
  </si>
  <si>
    <t>12.42 ***</t>
  </si>
  <si>
    <t>Syntactic Correctness[C] : Semantic Correctness[C]</t>
  </si>
  <si>
    <t>55.92 ***</t>
  </si>
  <si>
    <t>Syntactic Structure[A] : Syntactic Correctness[C] : Semantic Correctness[C]</t>
  </si>
  <si>
    <t>0.19 ***</t>
  </si>
  <si>
    <t>Post-hoc analysis of production error</t>
  </si>
  <si>
    <t>0.00 ***</t>
  </si>
  <si>
    <t>0.40 ***</t>
  </si>
  <si>
    <t>Tabel 4.2 Logistic Fixed Effects Model Coefficients and Statistical Tests From Experiment 2</t>
  </si>
  <si>
    <t>1.80 ***</t>
  </si>
  <si>
    <t>Syntactic Structure[DO]</t>
  </si>
  <si>
    <t>2.90 ***</t>
  </si>
  <si>
    <t>Syntactic Structure[DO] : Syntactic Correctness [C]</t>
  </si>
  <si>
    <t>N surveyID</t>
  </si>
  <si>
    <t>0.049 / 0.345</t>
  </si>
  <si>
    <t>2.15 ***</t>
  </si>
  <si>
    <t>2.57 ***</t>
  </si>
  <si>
    <t>1.77 ***</t>
  </si>
  <si>
    <t>2.76 ***</t>
  </si>
  <si>
    <t>prime condition = DO</t>
  </si>
  <si>
    <t>5.38 ***</t>
  </si>
  <si>
    <t>prime condition = PD</t>
  </si>
  <si>
    <t>1.86 ***</t>
  </si>
  <si>
    <t>1.38 – 2.50</t>
  </si>
  <si>
    <t>Tabel 5. Logistic Fixed Effects Model Coefficients and Statistical Tests From Experiment 2</t>
  </si>
  <si>
    <t>Table 6. Examples of individual fitting evaluation in Experiment 1</t>
  </si>
  <si>
    <t>SubjID</t>
  </si>
  <si>
    <t>BIC</t>
  </si>
  <si>
    <t>bic.m1</t>
  </si>
  <si>
    <t>bic.m2</t>
  </si>
  <si>
    <t>bic.m3</t>
  </si>
  <si>
    <t>best_model</t>
  </si>
  <si>
    <t>Declarative Model(m1)</t>
  </si>
  <si>
    <t>Spreading Model(m2)</t>
  </si>
  <si>
    <t>Reinforcement Model(m3)</t>
  </si>
  <si>
    <t>Parameters</t>
  </si>
  <si>
    <t>NA</t>
  </si>
  <si>
    <t>:r1</t>
  </si>
  <si>
    <t>:r2</t>
  </si>
  <si>
    <t>Table 7. Examples of individual fitting evaluation in Experiment 2</t>
  </si>
  <si>
    <t>Table 5.1 Summary of Log-Likelihood and BF statistics for Experiment 1</t>
  </si>
  <si>
    <t>Group Log-Likelihood</t>
  </si>
  <si>
    <t>BF[m: m1]</t>
  </si>
  <si>
    <t>BF[m: m2]</t>
  </si>
  <si>
    <t>BF[m: m3]</t>
  </si>
  <si>
    <t>Declarative Model (m1)</t>
  </si>
  <si>
    <t>Spreading Model (m2)</t>
  </si>
  <si>
    <t>Reinforcement Model (m3)</t>
  </si>
  <si>
    <t>Table 5.2 Summary of Log-Likelihood and BF statistics for Experiment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</si>
</sst>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16">
    <font>
      <sz val="10.0"/>
      <color rgb="FF000000"/>
      <name val="Arial"/>
    </font>
    <font>
      <b/>
      <sz val="12.0"/>
      <color rgb="FF000000"/>
      <name val="&quot;Times New Roman&quot;"/>
    </font>
    <font/>
    <font>
      <sz val="12.0"/>
      <color rgb="FF000000"/>
      <name val="&quot;Times New Roman&quot;"/>
    </font>
    <font>
      <b/>
      <sz val="12.0"/>
      <color theme="1"/>
      <name val="Times New Roman"/>
    </font>
    <font>
      <sz val="12.0"/>
      <color theme="1"/>
      <name val="Times New Roman"/>
    </font>
    <font>
      <i/>
      <sz val="12.0"/>
      <name val="Times New Roman"/>
    </font>
    <font>
      <sz val="12.0"/>
      <color rgb="FF000000"/>
      <name val="Times New Roman"/>
    </font>
    <font>
      <color theme="1"/>
      <name val="Times New Roman"/>
    </font>
    <font>
      <i/>
      <sz val="12.0"/>
      <color theme="1"/>
      <name val="Times New Roman"/>
    </font>
    <font>
      <b/>
      <i/>
      <sz val="12.0"/>
      <color theme="1"/>
      <name val="Times New Roman"/>
    </font>
    <font>
      <sz val="12.0"/>
      <color rgb="FFCCCCCC"/>
      <name val="&quot;Times New Roman&quot;"/>
    </font>
    <font>
      <sz val="12.0"/>
      <color rgb="FFB7B7B7"/>
      <name val="&quot;Times New Roman&quot;"/>
    </font>
    <font>
      <b/>
      <sz val="12.0"/>
      <color rgb="FF000000"/>
      <name val="Times New Roman"/>
    </font>
    <font>
      <sz val="12.0"/>
      <name val="Times New Roman"/>
    </font>
    <font>
      <b/>
      <sz val="12.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EDEDE"/>
        <bgColor rgb="FFDEDEDE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2" numFmtId="0" xfId="0" applyBorder="1" applyFont="1"/>
    <xf borderId="3" fillId="2" fontId="2" numFmtId="0" xfId="0" applyBorder="1" applyFont="1"/>
    <xf borderId="4" fillId="3" fontId="1" numFmtId="0" xfId="0" applyAlignment="1" applyBorder="1" applyFill="1" applyFont="1">
      <alignment horizontal="center" readingOrder="0" shrinkToFit="0" vertical="center" wrapText="1"/>
    </xf>
    <xf borderId="4" fillId="4" fontId="3" numFmtId="0" xfId="0" applyAlignment="1" applyBorder="1" applyFill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6" fillId="3" fontId="2" numFmtId="0" xfId="0" applyBorder="1" applyFont="1"/>
    <xf borderId="7" fillId="4" fontId="2" numFmtId="0" xfId="0" applyBorder="1" applyFont="1"/>
    <xf borderId="5" fillId="3" fontId="1" numFmtId="0" xfId="0" applyAlignment="1" applyBorder="1" applyFont="1">
      <alignment horizontal="center" readingOrder="0" shrinkToFit="0" vertical="center" wrapText="1"/>
    </xf>
    <xf borderId="6" fillId="4" fontId="2" numFmtId="0" xfId="0" applyBorder="1" applyFont="1"/>
    <xf borderId="7" fillId="3" fontId="2" numFmtId="0" xfId="0" applyBorder="1" applyFont="1"/>
    <xf borderId="1" fillId="2" fontId="4" numFmtId="164" xfId="0" applyAlignment="1" applyBorder="1" applyFont="1" applyNumberFormat="1">
      <alignment horizontal="left" readingOrder="0" shrinkToFit="0" vertical="center" wrapText="1"/>
    </xf>
    <xf borderId="0" fillId="0" fontId="5" numFmtId="0" xfId="0" applyFont="1"/>
    <xf borderId="0" fillId="0" fontId="6" numFmtId="0" xfId="0" applyAlignment="1" applyFont="1">
      <alignment readingOrder="0"/>
    </xf>
    <xf borderId="8" fillId="3" fontId="4" numFmtId="164" xfId="0" applyAlignment="1" applyBorder="1" applyFont="1" applyNumberFormat="1">
      <alignment horizontal="center" readingOrder="0" shrinkToFit="0" vertical="center" wrapText="1"/>
    </xf>
    <xf borderId="9" fillId="3" fontId="2" numFmtId="0" xfId="0" applyBorder="1" applyFont="1"/>
    <xf borderId="1" fillId="3" fontId="4" numFmtId="164" xfId="0" applyAlignment="1" applyBorder="1" applyFont="1" applyNumberFormat="1">
      <alignment horizontal="center" readingOrder="0" shrinkToFit="0" vertical="center" wrapText="1"/>
    </xf>
    <xf borderId="3" fillId="3" fontId="2" numFmtId="0" xfId="0" applyBorder="1" applyFont="1"/>
    <xf borderId="5" fillId="3" fontId="4" numFmtId="164" xfId="0" applyAlignment="1" applyBorder="1" applyFont="1" applyNumberFormat="1">
      <alignment horizontal="center" readingOrder="0" shrinkToFit="0" vertical="center" wrapText="1"/>
    </xf>
    <xf borderId="10" fillId="4" fontId="2" numFmtId="0" xfId="0" applyBorder="1" applyFont="1"/>
    <xf borderId="11" fillId="4" fontId="2" numFmtId="0" xfId="0" applyBorder="1" applyFont="1"/>
    <xf borderId="4" fillId="4" fontId="5" numFmtId="164" xfId="0" applyAlignment="1" applyBorder="1" applyFont="1" applyNumberFormat="1">
      <alignment horizontal="center" readingOrder="0" shrinkToFit="0" vertical="center" wrapText="1"/>
    </xf>
    <xf borderId="4" fillId="3" fontId="5" numFmtId="0" xfId="0" applyAlignment="1" applyBorder="1" applyFont="1">
      <alignment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 vertical="center"/>
    </xf>
    <xf borderId="4" fillId="4" fontId="5" numFmtId="0" xfId="0" applyBorder="1" applyFont="1"/>
    <xf borderId="4" fillId="4" fontId="5" numFmtId="0" xfId="0" applyAlignment="1" applyBorder="1" applyFont="1">
      <alignment readingOrder="0"/>
    </xf>
    <xf borderId="4" fillId="4" fontId="5" numFmtId="0" xfId="0" applyAlignment="1" applyBorder="1" applyFont="1">
      <alignment horizontal="center" readingOrder="0"/>
    </xf>
    <xf borderId="4" fillId="3" fontId="5" numFmtId="164" xfId="0" applyAlignment="1" applyBorder="1" applyFont="1" applyNumberFormat="1">
      <alignment horizontal="left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wrapText="1"/>
    </xf>
    <xf borderId="4" fillId="4" fontId="5" numFmtId="164" xfId="0" applyAlignment="1" applyBorder="1" applyFont="1" applyNumberFormat="1">
      <alignment horizontal="left" readingOrder="0" shrinkToFit="0" vertical="center" wrapText="1"/>
    </xf>
    <xf borderId="4" fillId="4" fontId="5" numFmtId="164" xfId="0" applyAlignment="1" applyBorder="1" applyFont="1" applyNumberFormat="1">
      <alignment horizontal="center" readingOrder="0" shrinkToFit="0" wrapText="1"/>
    </xf>
    <xf borderId="1" fillId="3" fontId="5" numFmtId="164" xfId="0" applyAlignment="1" applyBorder="1" applyFont="1" applyNumberFormat="1">
      <alignment horizontal="left" readingOrder="0" shrinkToFit="0" vertical="center" wrapText="1"/>
    </xf>
    <xf borderId="2" fillId="3" fontId="2" numFmtId="0" xfId="0" applyBorder="1" applyFont="1"/>
    <xf borderId="5" fillId="4" fontId="5" numFmtId="164" xfId="0" applyAlignment="1" applyBorder="1" applyFont="1" applyNumberFormat="1">
      <alignment horizontal="center" readingOrder="0" shrinkToFit="0" vertical="center" wrapText="1"/>
    </xf>
    <xf borderId="4" fillId="4" fontId="7" numFmtId="164" xfId="0" applyAlignment="1" applyBorder="1" applyFont="1" applyNumberFormat="1">
      <alignment horizontal="left" readingOrder="0" shrinkToFit="0" wrapText="1"/>
    </xf>
    <xf borderId="4" fillId="3" fontId="5" numFmtId="164" xfId="0" applyAlignment="1" applyBorder="1" applyFont="1" applyNumberFormat="1">
      <alignment horizontal="center" readingOrder="0" shrinkToFit="0" vertical="center" wrapText="1"/>
    </xf>
    <xf borderId="1" fillId="5" fontId="5" numFmtId="0" xfId="0" applyAlignment="1" applyBorder="1" applyFill="1" applyFont="1">
      <alignment horizontal="left" readingOrder="0" shrinkToFit="0" vertical="center" wrapText="1"/>
    </xf>
    <xf borderId="2" fillId="5" fontId="2" numFmtId="0" xfId="0" applyBorder="1" applyFont="1"/>
    <xf borderId="3" fillId="5" fontId="2" numFmtId="0" xfId="0" applyBorder="1" applyFont="1"/>
    <xf borderId="0" fillId="0" fontId="4" numFmtId="164" xfId="0" applyAlignment="1" applyFont="1" applyNumberFormat="1">
      <alignment horizontal="left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4" fillId="4" fontId="4" numFmtId="164" xfId="0" applyAlignment="1" applyBorder="1" applyFont="1" applyNumberForma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5" fillId="3" fontId="5" numFmtId="165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readingOrder="0"/>
    </xf>
    <xf borderId="4" fillId="3" fontId="5" numFmtId="165" xfId="0" applyAlignment="1" applyBorder="1" applyFont="1" applyNumberFormat="1">
      <alignment horizontal="center" readingOrder="0"/>
    </xf>
    <xf borderId="4" fillId="3" fontId="5" numFmtId="165" xfId="0" applyAlignment="1" applyBorder="1" applyFont="1" applyNumberFormat="1">
      <alignment horizontal="center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4" fillId="3" fontId="7" numFmtId="164" xfId="0" applyAlignment="1" applyBorder="1" applyFont="1" applyNumberFormat="1">
      <alignment horizontal="left" readingOrder="0" shrinkToFit="0" wrapText="1"/>
    </xf>
    <xf borderId="0" fillId="0" fontId="5" numFmtId="0" xfId="0" applyAlignment="1" applyFont="1">
      <alignment horizontal="left" readingOrder="0" shrinkToFit="0" vertical="center" wrapText="1"/>
    </xf>
    <xf borderId="0" fillId="0" fontId="8" numFmtId="0" xfId="0" applyFont="1"/>
    <xf borderId="4" fillId="3" fontId="4" numFmtId="164" xfId="0" applyAlignment="1" applyBorder="1" applyFont="1" applyNumberFormat="1">
      <alignment horizontal="center" readingOrder="0" shrinkToFit="0" vertical="center" wrapText="1"/>
    </xf>
    <xf borderId="4" fillId="4" fontId="9" numFmtId="164" xfId="0" applyAlignment="1" applyBorder="1" applyFont="1" applyNumberFormat="1">
      <alignment horizontal="center" readingOrder="0" shrinkToFit="0" vertical="center" wrapText="1"/>
    </xf>
    <xf borderId="4" fillId="3" fontId="5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4" fillId="3" fontId="5" numFmtId="164" xfId="0" applyAlignment="1" applyBorder="1" applyFont="1" applyNumberFormat="1">
      <alignment horizontal="center"/>
    </xf>
    <xf borderId="4" fillId="3" fontId="5" numFmtId="0" xfId="0" applyBorder="1" applyFont="1"/>
    <xf borderId="4" fillId="4" fontId="5" numFmtId="164" xfId="0" applyAlignment="1" applyBorder="1" applyFont="1" applyNumberFormat="1">
      <alignment horizontal="center"/>
    </xf>
    <xf borderId="5" fillId="4" fontId="5" numFmtId="164" xfId="0" applyAlignment="1" applyBorder="1" applyFont="1" applyNumberFormat="1">
      <alignment horizontal="center" vertical="center"/>
    </xf>
    <xf borderId="4" fillId="3" fontId="5" numFmtId="164" xfId="0" applyAlignment="1" applyBorder="1" applyFont="1" applyNumberFormat="1">
      <alignment horizontal="center" readingOrder="0"/>
    </xf>
    <xf borderId="5" fillId="3" fontId="5" numFmtId="164" xfId="0" applyAlignment="1" applyBorder="1" applyFont="1" applyNumberFormat="1">
      <alignment horizontal="center" readingOrder="0" vertical="center"/>
    </xf>
    <xf borderId="4" fillId="4" fontId="5" numFmtId="164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horizontal="center" readingOrder="0" shrinkToFit="0" wrapText="1"/>
    </xf>
    <xf borderId="4" fillId="3" fontId="9" numFmtId="0" xfId="0" applyAlignment="1" applyBorder="1" applyFont="1">
      <alignment horizontal="center" readingOrder="0" shrinkToFit="0" wrapText="1"/>
    </xf>
    <xf borderId="4" fillId="3" fontId="9" numFmtId="0" xfId="0" applyAlignment="1" applyBorder="1" applyFont="1">
      <alignment horizontal="center" readingOrder="0" shrinkToFit="0" wrapText="1"/>
    </xf>
    <xf borderId="1" fillId="4" fontId="10" numFmtId="0" xfId="0" applyAlignment="1" applyBorder="1" applyFont="1">
      <alignment readingOrder="0" shrinkToFit="0" wrapText="1"/>
    </xf>
    <xf borderId="2" fillId="4" fontId="2" numFmtId="0" xfId="0" applyBorder="1" applyFont="1"/>
    <xf borderId="3" fillId="4" fontId="2" numFmtId="0" xfId="0" applyBorder="1" applyFont="1"/>
    <xf borderId="5" fillId="3" fontId="5" numFmtId="0" xfId="0" applyAlignment="1" applyBorder="1" applyFont="1">
      <alignment shrinkToFit="0" wrapText="1"/>
    </xf>
    <xf borderId="4" fillId="3" fontId="5" numFmtId="0" xfId="0" applyAlignment="1" applyBorder="1" applyFont="1">
      <alignment readingOrder="0" shrinkToFit="0" wrapText="1"/>
    </xf>
    <xf borderId="4" fillId="3" fontId="5" numFmtId="0" xfId="0" applyAlignment="1" applyBorder="1" applyFont="1">
      <alignment horizontal="center" readingOrder="0" vertical="top"/>
    </xf>
    <xf borderId="4" fillId="3" fontId="4" numFmtId="0" xfId="0" applyAlignment="1" applyBorder="1" applyFont="1">
      <alignment horizontal="center" readingOrder="0" vertical="top"/>
    </xf>
    <xf borderId="4" fillId="4" fontId="5" numFmtId="0" xfId="0" applyAlignment="1" applyBorder="1" applyFont="1">
      <alignment readingOrder="0" shrinkToFit="0" wrapText="1"/>
    </xf>
    <xf borderId="4" fillId="4" fontId="5" numFmtId="0" xfId="0" applyAlignment="1" applyBorder="1" applyFont="1">
      <alignment horizontal="center" readingOrder="0" vertical="top"/>
    </xf>
    <xf borderId="4" fillId="4" fontId="4" numFmtId="0" xfId="0" applyAlignment="1" applyBorder="1" applyFont="1">
      <alignment horizontal="center" readingOrder="0" vertical="top"/>
    </xf>
    <xf borderId="4" fillId="4" fontId="5" numFmtId="0" xfId="0" applyAlignment="1" applyBorder="1" applyFont="1">
      <alignment shrinkToFit="0" wrapText="1"/>
    </xf>
    <xf borderId="1" fillId="4" fontId="4" numFmtId="0" xfId="0" applyAlignment="1" applyBorder="1" applyFont="1">
      <alignment readingOrder="0" shrinkToFit="0" wrapText="1"/>
    </xf>
    <xf borderId="4" fillId="3" fontId="5" numFmtId="0" xfId="0" applyAlignment="1" applyBorder="1" applyFont="1">
      <alignment readingOrder="0" shrinkToFit="0" wrapText="1"/>
    </xf>
    <xf borderId="4" fillId="3" fontId="5" numFmtId="0" xfId="0" applyAlignment="1" applyBorder="1" applyFont="1">
      <alignment horizontal="center" readingOrder="0" shrinkToFit="0" wrapText="1"/>
    </xf>
    <xf borderId="8" fillId="3" fontId="5" numFmtId="0" xfId="0" applyAlignment="1" applyBorder="1" applyFont="1">
      <alignment horizontal="center" shrinkToFit="0" wrapText="1"/>
    </xf>
    <xf borderId="12" fillId="3" fontId="2" numFmtId="0" xfId="0" applyBorder="1" applyFont="1"/>
    <xf borderId="4" fillId="4" fontId="5" numFmtId="0" xfId="0" applyAlignment="1" applyBorder="1" applyFont="1">
      <alignment horizontal="center" readingOrder="0" shrinkToFit="0" wrapText="1"/>
    </xf>
    <xf borderId="13" fillId="4" fontId="2" numFmtId="0" xfId="0" applyBorder="1" applyFont="1"/>
    <xf borderId="14" fillId="4" fontId="2" numFmtId="0" xfId="0" applyBorder="1" applyFont="1"/>
    <xf borderId="13" fillId="3" fontId="2" numFmtId="0" xfId="0" applyBorder="1" applyFont="1"/>
    <xf borderId="14" fillId="3" fontId="2" numFmtId="0" xfId="0" applyBorder="1" applyFont="1"/>
    <xf borderId="15" fillId="4" fontId="2" numFmtId="0" xfId="0" applyBorder="1" applyFont="1"/>
    <xf borderId="1" fillId="3" fontId="4" numFmtId="0" xfId="0" applyAlignment="1" applyBorder="1" applyFont="1">
      <alignment readingOrder="0"/>
    </xf>
    <xf borderId="5" fillId="4" fontId="5" numFmtId="0" xfId="0" applyBorder="1" applyFont="1"/>
    <xf borderId="4" fillId="4" fontId="4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  <xf borderId="4" fillId="4" fontId="4" numFmtId="0" xfId="0" applyBorder="1" applyFont="1"/>
    <xf borderId="4" fillId="4" fontId="4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5" fillId="3" fontId="5" numFmtId="0" xfId="0" applyBorder="1" applyFont="1"/>
    <xf borderId="4" fillId="3" fontId="5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  <xf borderId="4" fillId="4" fontId="5" numFmtId="0" xfId="0" applyBorder="1" applyFont="1"/>
    <xf borderId="1" fillId="3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4" fillId="3" fontId="5" numFmtId="0" xfId="0" applyAlignment="1" applyBorder="1" applyFont="1">
      <alignment readingOrder="0"/>
    </xf>
    <xf borderId="4" fillId="3" fontId="5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4" fillId="4" fontId="5" numFmtId="0" xfId="0" applyAlignment="1" applyBorder="1" applyFont="1">
      <alignment readingOrder="0"/>
    </xf>
    <xf borderId="4" fillId="4" fontId="5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readingOrder="0" shrinkToFit="0" wrapText="1"/>
    </xf>
    <xf borderId="10" fillId="5" fontId="5" numFmtId="0" xfId="0" applyBorder="1" applyFont="1"/>
    <xf borderId="15" fillId="5" fontId="2" numFmtId="0" xfId="0" applyBorder="1" applyFont="1"/>
    <xf borderId="11" fillId="5" fontId="2" numFmtId="0" xfId="0" applyBorder="1" applyFont="1"/>
    <xf borderId="4" fillId="3" fontId="5" numFmtId="0" xfId="0" applyAlignment="1" applyBorder="1" applyFont="1">
      <alignment shrinkToFit="0" wrapText="1"/>
    </xf>
    <xf borderId="1" fillId="3" fontId="4" numFmtId="0" xfId="0" applyBorder="1" applyFont="1"/>
    <xf borderId="5" fillId="4" fontId="5" numFmtId="0" xfId="0" applyAlignment="1" applyBorder="1" applyFont="1">
      <alignment shrinkToFit="0" wrapText="1"/>
    </xf>
    <xf borderId="8" fillId="4" fontId="5" numFmtId="0" xfId="0" applyAlignment="1" applyBorder="1" applyFont="1">
      <alignment horizontal="center"/>
    </xf>
    <xf borderId="12" fillId="4" fontId="2" numFmtId="0" xfId="0" applyBorder="1" applyFont="1"/>
    <xf borderId="9" fillId="4" fontId="2" numFmtId="0" xfId="0" applyBorder="1" applyFont="1"/>
    <xf borderId="4" fillId="3" fontId="5" numFmtId="0" xfId="0" applyBorder="1" applyFont="1"/>
    <xf borderId="10" fillId="3" fontId="2" numFmtId="0" xfId="0" applyBorder="1" applyFont="1"/>
    <xf borderId="15" fillId="3" fontId="2" numFmtId="0" xfId="0" applyBorder="1" applyFont="1"/>
    <xf borderId="11" fillId="3" fontId="2" numFmtId="0" xfId="0" applyBorder="1" applyFont="1"/>
    <xf borderId="1" fillId="4" fontId="4" numFmtId="0" xfId="0" applyAlignment="1" applyBorder="1" applyFont="1">
      <alignment readingOrder="0"/>
    </xf>
    <xf borderId="4" fillId="3" fontId="4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1" fillId="3" fontId="5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1" fillId="5" fontId="5" numFmtId="0" xfId="0" applyBorder="1" applyFont="1"/>
    <xf borderId="4" fillId="3" fontId="1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 readingOrder="0" shrinkToFit="0" wrapText="1"/>
    </xf>
    <xf borderId="1" fillId="4" fontId="1" numFmtId="0" xfId="0" applyAlignment="1" applyBorder="1" applyFont="1">
      <alignment horizontal="center" readingOrder="0" shrinkToFit="0" wrapText="1"/>
    </xf>
    <xf borderId="4" fillId="4" fontId="1" numFmtId="0" xfId="0" applyAlignment="1" applyBorder="1" applyFont="1">
      <alignment horizontal="center" readingOrder="0" shrinkToFit="0" wrapText="1"/>
    </xf>
    <xf borderId="4" fillId="4" fontId="3" numFmtId="0" xfId="0" applyAlignment="1" applyBorder="1" applyFont="1">
      <alignment horizontal="center" readingOrder="0" shrinkToFit="0" wrapText="1"/>
    </xf>
    <xf borderId="4" fillId="4" fontId="3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horizontal="center" readingOrder="0" shrinkToFit="0" wrapText="1"/>
    </xf>
    <xf borderId="4" fillId="4" fontId="11" numFmtId="0" xfId="0" applyAlignment="1" applyBorder="1" applyFont="1">
      <alignment horizontal="center" readingOrder="0" shrinkToFit="0" wrapText="1"/>
    </xf>
    <xf borderId="4" fillId="3" fontId="11" numFmtId="0" xfId="0" applyAlignment="1" applyBorder="1" applyFont="1">
      <alignment horizontal="center" readingOrder="0" shrinkToFit="0" wrapText="1"/>
    </xf>
    <xf borderId="4" fillId="3" fontId="12" numFmtId="0" xfId="0" applyAlignment="1" applyBorder="1" applyFont="1">
      <alignment horizontal="center" readingOrder="0" shrinkToFit="0" wrapText="1"/>
    </xf>
    <xf borderId="4" fillId="4" fontId="12" numFmtId="0" xfId="0" applyAlignment="1" applyBorder="1" applyFont="1">
      <alignment horizontal="center" readingOrder="0" shrinkToFit="0" wrapText="1"/>
    </xf>
    <xf borderId="1" fillId="2" fontId="13" numFmtId="0" xfId="0" applyAlignment="1" applyBorder="1" applyFont="1">
      <alignment horizontal="center" readingOrder="0" shrinkToFit="0" wrapText="1"/>
    </xf>
    <xf borderId="0" fillId="0" fontId="14" numFmtId="0" xfId="0" applyAlignment="1" applyFont="1">
      <alignment readingOrder="0"/>
    </xf>
    <xf borderId="4" fillId="3" fontId="5" numFmtId="0" xfId="0" applyAlignment="1" applyBorder="1" applyFont="1">
      <alignment horizontal="left" shrinkToFit="0" vertical="top" wrapText="1"/>
    </xf>
    <xf borderId="4" fillId="3" fontId="7" numFmtId="0" xfId="0" applyAlignment="1" applyBorder="1" applyFont="1">
      <alignment horizontal="left" readingOrder="0" shrinkToFit="0" wrapText="1"/>
    </xf>
    <xf borderId="4" fillId="4" fontId="13" numFmtId="0" xfId="0" applyAlignment="1" applyBorder="1" applyFont="1">
      <alignment horizontal="center" readingOrder="0" shrinkToFit="0" wrapText="1"/>
    </xf>
    <xf borderId="4" fillId="4" fontId="7" numFmtId="164" xfId="0" applyAlignment="1" applyBorder="1" applyFont="1" applyNumberFormat="1">
      <alignment horizontal="center" readingOrder="0" shrinkToFit="0" wrapText="1"/>
    </xf>
    <xf borderId="4" fillId="4" fontId="7" numFmtId="0" xfId="0" applyAlignment="1" applyBorder="1" applyFont="1">
      <alignment horizontal="center" readingOrder="0" shrinkToFit="0" wrapText="1"/>
    </xf>
    <xf borderId="4" fillId="4" fontId="7" numFmtId="11" xfId="0" applyAlignment="1" applyBorder="1" applyFont="1" applyNumberFormat="1">
      <alignment horizontal="center" readingOrder="0" shrinkToFit="0" wrapText="1"/>
    </xf>
    <xf borderId="4" fillId="3" fontId="13" numFmtId="0" xfId="0" applyAlignment="1" applyBorder="1" applyFont="1">
      <alignment horizontal="center" readingOrder="0" shrinkToFit="0" wrapText="1"/>
    </xf>
    <xf borderId="4" fillId="3" fontId="7" numFmtId="164" xfId="0" applyAlignment="1" applyBorder="1" applyFont="1" applyNumberFormat="1">
      <alignment horizontal="center" readingOrder="0" shrinkToFit="0" wrapText="1"/>
    </xf>
    <xf borderId="4" fillId="3" fontId="7" numFmtId="11" xfId="0" applyAlignment="1" applyBorder="1" applyFont="1" applyNumberForma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wrapText="1"/>
    </xf>
    <xf borderId="0" fillId="3" fontId="13" numFmtId="0" xfId="0" applyAlignment="1" applyFont="1">
      <alignment horizontal="center" readingOrder="0" shrinkToFit="0" wrapText="1"/>
    </xf>
    <xf borderId="0" fillId="3" fontId="7" numFmtId="0" xfId="0" applyAlignment="1" applyFont="1">
      <alignment horizontal="center" shrinkToFit="0" wrapText="1"/>
    </xf>
    <xf borderId="0" fillId="3" fontId="7" numFmtId="0" xfId="0" applyAlignment="1" applyFont="1">
      <alignment horizontal="center" readingOrder="0" shrinkToFit="0" wrapText="1"/>
    </xf>
    <xf borderId="1" fillId="2" fontId="4" numFmtId="0" xfId="0" applyAlignment="1" applyBorder="1" applyFont="1">
      <alignment horizontal="center" readingOrder="0"/>
    </xf>
    <xf borderId="4" fillId="3" fontId="14" numFmtId="0" xfId="0" applyBorder="1" applyFont="1"/>
    <xf borderId="4" fillId="3" fontId="14" numFmtId="0" xfId="0" applyAlignment="1" applyBorder="1" applyFont="1">
      <alignment horizontal="center" readingOrder="0"/>
    </xf>
    <xf borderId="4" fillId="4" fontId="15" numFmtId="0" xfId="0" applyAlignment="1" applyBorder="1" applyFont="1">
      <alignment horizontal="center" readingOrder="0"/>
    </xf>
    <xf borderId="4" fillId="4" fontId="14" numFmtId="164" xfId="0" applyAlignment="1" applyBorder="1" applyFont="1" applyNumberFormat="1">
      <alignment horizontal="center" readingOrder="0"/>
    </xf>
    <xf borderId="4" fillId="4" fontId="14" numFmtId="0" xfId="0" applyAlignment="1" applyBorder="1" applyFont="1">
      <alignment horizontal="center"/>
    </xf>
    <xf borderId="4" fillId="4" fontId="14" numFmtId="11" xfId="0" applyAlignment="1" applyBorder="1" applyFont="1" applyNumberFormat="1">
      <alignment horizontal="center" readingOrder="0"/>
    </xf>
    <xf borderId="4" fillId="3" fontId="15" numFmtId="0" xfId="0" applyAlignment="1" applyBorder="1" applyFont="1">
      <alignment horizontal="center" readingOrder="0"/>
    </xf>
    <xf borderId="4" fillId="3" fontId="14" numFmtId="164" xfId="0" applyAlignment="1" applyBorder="1" applyFont="1" applyNumberFormat="1">
      <alignment horizontal="center" readingOrder="0"/>
    </xf>
    <xf borderId="4" fillId="3" fontId="14" numFmtId="11" xfId="0" applyAlignment="1" applyBorder="1" applyFont="1" applyNumberFormat="1">
      <alignment horizontal="center" readingOrder="0"/>
    </xf>
    <xf borderId="4" fillId="3" fontId="14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2" max="2" width="50.57"/>
    <col customWidth="1" min="3" max="3" width="29.57"/>
  </cols>
  <sheetData>
    <row r="1">
      <c r="A1" s="1" t="s">
        <v>0</v>
      </c>
      <c r="B1" s="2"/>
      <c r="C1" s="3"/>
    </row>
    <row r="2">
      <c r="A2" s="4" t="s">
        <v>1</v>
      </c>
      <c r="B2" s="4" t="s">
        <v>2</v>
      </c>
      <c r="C2" s="4" t="s">
        <v>3</v>
      </c>
    </row>
    <row r="3">
      <c r="A3" s="5" t="s">
        <v>4</v>
      </c>
      <c r="B3" s="5" t="s">
        <v>5</v>
      </c>
      <c r="C3" s="5" t="s">
        <v>6</v>
      </c>
    </row>
    <row r="4">
      <c r="A4" s="6" t="s">
        <v>7</v>
      </c>
      <c r="B4" s="6" t="s">
        <v>8</v>
      </c>
      <c r="C4" s="6" t="s">
        <v>9</v>
      </c>
    </row>
    <row r="5">
      <c r="A5" s="5" t="s">
        <v>10</v>
      </c>
      <c r="B5" s="5" t="s">
        <v>11</v>
      </c>
      <c r="C5" s="5" t="s">
        <v>12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3" max="3" width="32.29"/>
    <col customWidth="1" min="4" max="4" width="38.57"/>
  </cols>
  <sheetData>
    <row r="1">
      <c r="A1" s="7" t="s">
        <v>13</v>
      </c>
      <c r="B1" s="2"/>
      <c r="C1" s="2"/>
      <c r="D1" s="3"/>
    </row>
    <row r="2">
      <c r="A2" s="4" t="s">
        <v>1</v>
      </c>
      <c r="B2" s="4" t="s">
        <v>14</v>
      </c>
      <c r="C2" s="4" t="s">
        <v>15</v>
      </c>
      <c r="D2" s="4" t="s">
        <v>16</v>
      </c>
    </row>
    <row r="3">
      <c r="A3" s="8" t="s">
        <v>17</v>
      </c>
      <c r="B3" s="5" t="s">
        <v>18</v>
      </c>
      <c r="C3" s="5" t="s">
        <v>19</v>
      </c>
      <c r="D3" s="5" t="s">
        <v>20</v>
      </c>
    </row>
    <row r="4">
      <c r="A4" s="9"/>
      <c r="B4" s="6" t="s">
        <v>21</v>
      </c>
      <c r="C4" s="6" t="s">
        <v>22</v>
      </c>
      <c r="D4" s="6" t="s">
        <v>23</v>
      </c>
    </row>
    <row r="5">
      <c r="A5" s="10"/>
      <c r="B5" s="5" t="s">
        <v>24</v>
      </c>
      <c r="C5" s="5" t="s">
        <v>22</v>
      </c>
      <c r="D5" s="5" t="s">
        <v>25</v>
      </c>
    </row>
    <row r="6">
      <c r="A6" s="11" t="s">
        <v>7</v>
      </c>
      <c r="B6" s="6" t="s">
        <v>18</v>
      </c>
      <c r="C6" s="6" t="s">
        <v>19</v>
      </c>
      <c r="D6" s="6" t="s">
        <v>20</v>
      </c>
    </row>
    <row r="7">
      <c r="A7" s="12"/>
      <c r="B7" s="5" t="s">
        <v>21</v>
      </c>
      <c r="C7" s="5" t="s">
        <v>22</v>
      </c>
      <c r="D7" s="5" t="s">
        <v>23</v>
      </c>
    </row>
    <row r="8">
      <c r="A8" s="9"/>
      <c r="B8" s="6" t="s">
        <v>24</v>
      </c>
      <c r="C8" s="6" t="s">
        <v>26</v>
      </c>
      <c r="D8" s="6" t="s">
        <v>25</v>
      </c>
    </row>
    <row r="9">
      <c r="A9" s="12"/>
      <c r="B9" s="5" t="s">
        <v>27</v>
      </c>
      <c r="C9" s="5" t="s">
        <v>28</v>
      </c>
      <c r="D9" s="5" t="s">
        <v>29</v>
      </c>
    </row>
    <row r="10">
      <c r="A10" s="13"/>
      <c r="B10" s="6" t="s">
        <v>30</v>
      </c>
      <c r="C10" s="6" t="s">
        <v>31</v>
      </c>
      <c r="D10" s="6" t="s">
        <v>32</v>
      </c>
    </row>
    <row r="11">
      <c r="A11" s="8" t="s">
        <v>10</v>
      </c>
      <c r="B11" s="5" t="s">
        <v>33</v>
      </c>
      <c r="C11" s="5" t="s">
        <v>34</v>
      </c>
      <c r="D11" s="5" t="s">
        <v>35</v>
      </c>
    </row>
    <row r="12">
      <c r="A12" s="9"/>
      <c r="B12" s="6" t="s">
        <v>36</v>
      </c>
      <c r="C12" s="6" t="s">
        <v>22</v>
      </c>
      <c r="D12" s="6" t="s">
        <v>37</v>
      </c>
    </row>
    <row r="13">
      <c r="A13" s="12"/>
      <c r="B13" s="5" t="s">
        <v>38</v>
      </c>
      <c r="C13" s="5" t="s">
        <v>39</v>
      </c>
      <c r="D13" s="5" t="s">
        <v>40</v>
      </c>
    </row>
    <row r="14">
      <c r="A14" s="13"/>
      <c r="B14" s="6" t="s">
        <v>41</v>
      </c>
      <c r="C14" s="6" t="s">
        <v>42</v>
      </c>
      <c r="D14" s="6" t="s">
        <v>43</v>
      </c>
    </row>
  </sheetData>
  <mergeCells count="4">
    <mergeCell ref="A1:D1"/>
    <mergeCell ref="A3:A5"/>
    <mergeCell ref="A6:A10"/>
    <mergeCell ref="A11:A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57"/>
    <col hidden="1" min="6" max="6" width="14.43"/>
  </cols>
  <sheetData>
    <row r="1">
      <c r="A1" s="14" t="s">
        <v>44</v>
      </c>
      <c r="B1" s="2"/>
      <c r="C1" s="2"/>
      <c r="D1" s="2"/>
      <c r="E1" s="2"/>
      <c r="F1" s="3"/>
      <c r="G1" s="15"/>
      <c r="H1" s="15"/>
      <c r="I1" s="1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>
      <c r="A2" s="17" t="s">
        <v>45</v>
      </c>
      <c r="B2" s="18"/>
      <c r="C2" s="19" t="s">
        <v>46</v>
      </c>
      <c r="D2" s="20"/>
      <c r="E2" s="21" t="s">
        <v>47</v>
      </c>
      <c r="F2" s="21" t="s">
        <v>48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>
      <c r="A3" s="22"/>
      <c r="B3" s="23"/>
      <c r="C3" s="24" t="s">
        <v>49</v>
      </c>
      <c r="D3" s="24" t="s">
        <v>50</v>
      </c>
      <c r="E3" s="10"/>
      <c r="F3" s="10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>
      <c r="A4" s="25" t="s">
        <v>51</v>
      </c>
      <c r="B4" s="25" t="s">
        <v>49</v>
      </c>
      <c r="C4" s="26" t="s">
        <v>52</v>
      </c>
      <c r="D4" s="26" t="s">
        <v>53</v>
      </c>
      <c r="E4" s="27">
        <f>0.878-0.709</f>
        <v>0.169</v>
      </c>
      <c r="F4" s="27">
        <f>0.281-0.117</f>
        <v>0.164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>
      <c r="A5" s="28"/>
      <c r="B5" s="29" t="s">
        <v>50</v>
      </c>
      <c r="C5" s="30" t="s">
        <v>54</v>
      </c>
      <c r="D5" s="30" t="s">
        <v>55</v>
      </c>
      <c r="E5" s="10"/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>
      <c r="A6" s="31"/>
      <c r="B6" s="31" t="s">
        <v>56</v>
      </c>
      <c r="C6" s="32" t="s">
        <v>57</v>
      </c>
      <c r="D6" s="32" t="s">
        <v>58</v>
      </c>
      <c r="E6" s="32"/>
      <c r="F6" s="32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>
      <c r="A7" s="33"/>
      <c r="B7" s="33" t="s">
        <v>59</v>
      </c>
      <c r="C7" s="34" t="s">
        <v>60</v>
      </c>
      <c r="D7" s="34" t="s">
        <v>61</v>
      </c>
      <c r="E7" s="34"/>
      <c r="F7" s="3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>
      <c r="A8" s="35" t="s">
        <v>62</v>
      </c>
      <c r="B8" s="36"/>
      <c r="C8" s="36"/>
      <c r="D8" s="20"/>
      <c r="E8" s="32"/>
      <c r="F8" s="32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>
      <c r="A9" s="33" t="s">
        <v>63</v>
      </c>
      <c r="B9" s="33" t="s">
        <v>49</v>
      </c>
      <c r="C9" s="34" t="s">
        <v>64</v>
      </c>
      <c r="D9" s="34" t="s">
        <v>65</v>
      </c>
      <c r="E9" s="37">
        <f>0.868-0.694</f>
        <v>0.174</v>
      </c>
      <c r="F9" s="37">
        <f>0.295-0.127</f>
        <v>0.168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>
      <c r="A10" s="31"/>
      <c r="B10" s="31" t="s">
        <v>50</v>
      </c>
      <c r="C10" s="32" t="s">
        <v>66</v>
      </c>
      <c r="D10" s="32" t="s">
        <v>67</v>
      </c>
      <c r="E10" s="13"/>
      <c r="F10" s="13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>
      <c r="A11" s="38" t="s">
        <v>68</v>
      </c>
      <c r="B11" s="33" t="s">
        <v>49</v>
      </c>
      <c r="C11" s="24" t="s">
        <v>69</v>
      </c>
      <c r="D11" s="24" t="s">
        <v>70</v>
      </c>
      <c r="E11" s="37">
        <f>0.897-0.738</f>
        <v>0.159</v>
      </c>
      <c r="F11" s="37">
        <f>0.253-0.096</f>
        <v>0.157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>
      <c r="A12" s="31"/>
      <c r="B12" s="31" t="s">
        <v>50</v>
      </c>
      <c r="C12" s="39" t="s">
        <v>71</v>
      </c>
      <c r="D12" s="39" t="s">
        <v>72</v>
      </c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>
      <c r="A13" s="40" t="s">
        <v>73</v>
      </c>
      <c r="B13" s="41"/>
      <c r="C13" s="41"/>
      <c r="D13" s="41"/>
      <c r="E13" s="41"/>
      <c r="F13" s="42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>
      <c r="A14" s="43"/>
      <c r="B14" s="43"/>
      <c r="C14" s="43"/>
      <c r="D14" s="43"/>
      <c r="E14" s="43"/>
      <c r="F14" s="43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>
      <c r="A15" s="43"/>
      <c r="B15" s="43"/>
      <c r="C15" s="43"/>
      <c r="D15" s="43"/>
      <c r="E15" s="43"/>
      <c r="F15" s="4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>
      <c r="A16" s="14" t="s">
        <v>74</v>
      </c>
      <c r="B16" s="2"/>
      <c r="C16" s="2"/>
      <c r="D16" s="2"/>
      <c r="E16" s="3"/>
      <c r="F16" s="43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>
      <c r="A17" s="19" t="s">
        <v>45</v>
      </c>
      <c r="B17" s="20"/>
      <c r="C17" s="19" t="s">
        <v>46</v>
      </c>
      <c r="D17" s="20"/>
      <c r="E17" s="21" t="s">
        <v>47</v>
      </c>
      <c r="F17" s="4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>
      <c r="A18" s="45"/>
      <c r="B18" s="45"/>
      <c r="C18" s="24" t="s">
        <v>75</v>
      </c>
      <c r="D18" s="24" t="s">
        <v>76</v>
      </c>
      <c r="E18" s="10"/>
      <c r="F18" s="46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>
      <c r="A19" s="25" t="s">
        <v>51</v>
      </c>
      <c r="B19" s="25" t="s">
        <v>75</v>
      </c>
      <c r="C19" s="26" t="s">
        <v>77</v>
      </c>
      <c r="D19" s="26" t="s">
        <v>78</v>
      </c>
      <c r="E19" s="47">
        <f>0.754-0.619</f>
        <v>0.135</v>
      </c>
      <c r="F19" s="4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>
      <c r="A20" s="28"/>
      <c r="B20" s="29" t="s">
        <v>76</v>
      </c>
      <c r="C20" s="30" t="s">
        <v>79</v>
      </c>
      <c r="D20" s="30" t="s">
        <v>80</v>
      </c>
      <c r="E20" s="10"/>
      <c r="F20" s="4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>
      <c r="A21" s="25"/>
      <c r="B21" s="25" t="s">
        <v>56</v>
      </c>
      <c r="C21" s="26" t="s">
        <v>81</v>
      </c>
      <c r="D21" s="26" t="s">
        <v>82</v>
      </c>
      <c r="E21" s="49"/>
      <c r="F21" s="48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>
      <c r="A22" s="28"/>
      <c r="B22" s="29" t="s">
        <v>83</v>
      </c>
      <c r="C22" s="30" t="s">
        <v>84</v>
      </c>
      <c r="D22" s="30" t="s">
        <v>85</v>
      </c>
      <c r="E22" s="30"/>
      <c r="F22" s="48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>
      <c r="A23" s="31" t="s">
        <v>63</v>
      </c>
      <c r="B23" s="31" t="s">
        <v>75</v>
      </c>
      <c r="C23" s="32" t="s">
        <v>86</v>
      </c>
      <c r="D23" s="32" t="s">
        <v>87</v>
      </c>
      <c r="E23" s="50">
        <f>0.76-0.634</f>
        <v>0.126</v>
      </c>
      <c r="F23" s="5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>
      <c r="A24" s="33"/>
      <c r="B24" s="33" t="s">
        <v>76</v>
      </c>
      <c r="C24" s="34" t="s">
        <v>88</v>
      </c>
      <c r="D24" s="34" t="s">
        <v>89</v>
      </c>
      <c r="E24" s="34"/>
      <c r="F24" s="51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>
      <c r="A25" s="52" t="s">
        <v>68</v>
      </c>
      <c r="B25" s="31" t="s">
        <v>75</v>
      </c>
      <c r="C25" s="39" t="s">
        <v>90</v>
      </c>
      <c r="D25" s="39" t="s">
        <v>91</v>
      </c>
      <c r="E25" s="39">
        <f>0.747-0.605</f>
        <v>0.142</v>
      </c>
      <c r="F25" s="46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>
      <c r="A26" s="33"/>
      <c r="B26" s="33" t="s">
        <v>76</v>
      </c>
      <c r="C26" s="24" t="s">
        <v>92</v>
      </c>
      <c r="D26" s="24" t="s">
        <v>93</v>
      </c>
      <c r="E26" s="24"/>
      <c r="F26" s="46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>
      <c r="A27" s="40" t="s">
        <v>94</v>
      </c>
      <c r="B27" s="41"/>
      <c r="C27" s="41"/>
      <c r="D27" s="41"/>
      <c r="E27" s="42"/>
      <c r="F27" s="53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>
      <c r="A29" s="14" t="s">
        <v>44</v>
      </c>
      <c r="B29" s="2"/>
      <c r="C29" s="2"/>
      <c r="D29" s="3"/>
      <c r="E29" s="54"/>
      <c r="F29" s="5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>
      <c r="A30" s="17" t="s">
        <v>45</v>
      </c>
      <c r="B30" s="18"/>
      <c r="C30" s="55" t="s">
        <v>46</v>
      </c>
      <c r="D30" s="55" t="s">
        <v>95</v>
      </c>
      <c r="E30" s="54"/>
      <c r="F30" s="5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>
      <c r="A31" s="22"/>
      <c r="B31" s="23"/>
      <c r="C31" s="56" t="s">
        <v>49</v>
      </c>
      <c r="D31" s="2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>
      <c r="A32" s="25" t="s">
        <v>51</v>
      </c>
      <c r="B32" s="25" t="s">
        <v>49</v>
      </c>
      <c r="C32" s="57">
        <v>0.883</v>
      </c>
      <c r="D32" s="27">
        <f>C32-C33</f>
        <v>0.167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>
      <c r="A33" s="28"/>
      <c r="B33" s="29" t="s">
        <v>50</v>
      </c>
      <c r="C33" s="58">
        <v>0.716</v>
      </c>
      <c r="D33" s="10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>
      <c r="A34" s="31" t="s">
        <v>96</v>
      </c>
      <c r="B34" s="31" t="s">
        <v>56</v>
      </c>
      <c r="C34" s="59">
        <v>0.787</v>
      </c>
      <c r="D34" s="60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>
      <c r="A35" s="33"/>
      <c r="B35" s="33" t="s">
        <v>59</v>
      </c>
      <c r="C35" s="61">
        <v>0.824</v>
      </c>
      <c r="D35" s="2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>
      <c r="A36" s="35" t="s">
        <v>62</v>
      </c>
      <c r="B36" s="36"/>
      <c r="C36" s="36"/>
      <c r="D36" s="20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>
      <c r="A37" s="33" t="s">
        <v>56</v>
      </c>
      <c r="B37" s="33" t="s">
        <v>49</v>
      </c>
      <c r="C37" s="61">
        <v>0.8721</v>
      </c>
      <c r="D37" s="62">
        <f>C37-C38</f>
        <v>0.1701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>
      <c r="A38" s="31"/>
      <c r="B38" s="31" t="s">
        <v>50</v>
      </c>
      <c r="C38" s="59">
        <v>0.702</v>
      </c>
      <c r="D38" s="13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>
      <c r="A39" s="33" t="s">
        <v>59</v>
      </c>
      <c r="B39" s="33" t="s">
        <v>49</v>
      </c>
      <c r="C39" s="61">
        <v>0.9038</v>
      </c>
      <c r="D39" s="62">
        <f>C39-C40</f>
        <v>0.159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>
      <c r="A40" s="31"/>
      <c r="B40" s="31" t="s">
        <v>50</v>
      </c>
      <c r="C40" s="59">
        <v>0.7448</v>
      </c>
      <c r="D40" s="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>
      <c r="A41" s="40" t="s">
        <v>97</v>
      </c>
      <c r="B41" s="41"/>
      <c r="C41" s="41"/>
      <c r="D41" s="42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>
      <c r="A43" s="14" t="s">
        <v>74</v>
      </c>
      <c r="B43" s="2"/>
      <c r="C43" s="2"/>
      <c r="D43" s="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>
      <c r="A44" s="17" t="s">
        <v>45</v>
      </c>
      <c r="B44" s="18"/>
      <c r="C44" s="55" t="s">
        <v>46</v>
      </c>
      <c r="D44" s="55" t="s">
        <v>95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>
      <c r="A45" s="22"/>
      <c r="B45" s="23"/>
      <c r="C45" s="56" t="s">
        <v>75</v>
      </c>
      <c r="D45" s="2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>
      <c r="A46" s="25" t="s">
        <v>51</v>
      </c>
      <c r="B46" s="25" t="s">
        <v>75</v>
      </c>
      <c r="C46" s="63">
        <v>0.787</v>
      </c>
      <c r="D46" s="64">
        <f>C46-C47</f>
        <v>0.1588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>
      <c r="A47" s="28"/>
      <c r="B47" s="29" t="s">
        <v>76</v>
      </c>
      <c r="C47" s="65">
        <v>0.6282</v>
      </c>
      <c r="D47" s="10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>
      <c r="A48" s="31" t="s">
        <v>96</v>
      </c>
      <c r="B48" s="31" t="s">
        <v>56</v>
      </c>
      <c r="C48" s="63">
        <v>0.7145</v>
      </c>
      <c r="D48" s="60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>
      <c r="A49" s="33"/>
      <c r="B49" s="33" t="s">
        <v>59</v>
      </c>
      <c r="C49" s="65">
        <v>0.6983</v>
      </c>
      <c r="D49" s="2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>
      <c r="A50" s="35" t="s">
        <v>62</v>
      </c>
      <c r="B50" s="36"/>
      <c r="C50" s="36"/>
      <c r="D50" s="20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>
      <c r="A51" s="33" t="s">
        <v>56</v>
      </c>
      <c r="B51" s="33" t="s">
        <v>75</v>
      </c>
      <c r="C51" s="65">
        <v>0.7877</v>
      </c>
      <c r="D51" s="62">
        <f>C51-C52</f>
        <v>0.0015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>
      <c r="A52" s="31"/>
      <c r="B52" s="31" t="s">
        <v>76</v>
      </c>
      <c r="C52" s="63">
        <v>0.7862</v>
      </c>
      <c r="D52" s="1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>
      <c r="A53" s="33" t="s">
        <v>59</v>
      </c>
      <c r="B53" s="33" t="s">
        <v>75</v>
      </c>
      <c r="C53" s="65">
        <v>0.6429</v>
      </c>
      <c r="D53" s="62">
        <f>C53-C54</f>
        <v>0.0293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>
      <c r="A54" s="31"/>
      <c r="B54" s="31" t="s">
        <v>76</v>
      </c>
      <c r="C54" s="63">
        <v>0.6136</v>
      </c>
      <c r="D54" s="1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>
      <c r="A55" s="40" t="s">
        <v>98</v>
      </c>
      <c r="B55" s="41"/>
      <c r="C55" s="41"/>
      <c r="D55" s="42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</row>
    <row r="100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</row>
  </sheetData>
  <mergeCells count="33">
    <mergeCell ref="E4:E5"/>
    <mergeCell ref="E9:E10"/>
    <mergeCell ref="F9:F10"/>
    <mergeCell ref="E11:E12"/>
    <mergeCell ref="F11:F12"/>
    <mergeCell ref="A1:F1"/>
    <mergeCell ref="A2:B3"/>
    <mergeCell ref="C2:D2"/>
    <mergeCell ref="E2:E3"/>
    <mergeCell ref="F2:F3"/>
    <mergeCell ref="F4:F5"/>
    <mergeCell ref="A8:D8"/>
    <mergeCell ref="A13:F13"/>
    <mergeCell ref="A16:E16"/>
    <mergeCell ref="A17:B17"/>
    <mergeCell ref="C17:D17"/>
    <mergeCell ref="E17:E18"/>
    <mergeCell ref="E19:E20"/>
    <mergeCell ref="A27:E27"/>
    <mergeCell ref="A43:D43"/>
    <mergeCell ref="A44:B45"/>
    <mergeCell ref="D46:D47"/>
    <mergeCell ref="A50:D50"/>
    <mergeCell ref="D51:D52"/>
    <mergeCell ref="D53:D54"/>
    <mergeCell ref="A55:D55"/>
    <mergeCell ref="A29:D29"/>
    <mergeCell ref="A30:B31"/>
    <mergeCell ref="D32:D33"/>
    <mergeCell ref="A36:D36"/>
    <mergeCell ref="D37:D38"/>
    <mergeCell ref="D39:D40"/>
    <mergeCell ref="A41:D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</cols>
  <sheetData>
    <row r="1">
      <c r="A1" s="66" t="s">
        <v>99</v>
      </c>
      <c r="B1" s="2"/>
      <c r="C1" s="2"/>
      <c r="D1" s="2"/>
      <c r="E1" s="2"/>
      <c r="F1" s="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67" t="s">
        <v>100</v>
      </c>
      <c r="B2" s="20"/>
      <c r="C2" s="68" t="s">
        <v>101</v>
      </c>
      <c r="D2" s="69" t="s">
        <v>102</v>
      </c>
      <c r="E2" s="68" t="s">
        <v>103</v>
      </c>
      <c r="F2" s="68" t="s">
        <v>104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70" t="s">
        <v>105</v>
      </c>
      <c r="B3" s="71"/>
      <c r="C3" s="71"/>
      <c r="D3" s="71"/>
      <c r="E3" s="71"/>
      <c r="F3" s="72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73"/>
      <c r="B4" s="74" t="s">
        <v>106</v>
      </c>
      <c r="C4" s="75" t="s">
        <v>107</v>
      </c>
      <c r="D4" s="75">
        <v>1.62</v>
      </c>
      <c r="E4" s="75">
        <v>6.16</v>
      </c>
      <c r="F4" s="76" t="s">
        <v>108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2"/>
      <c r="B5" s="77" t="s">
        <v>109</v>
      </c>
      <c r="C5" s="78" t="s">
        <v>110</v>
      </c>
      <c r="D5" s="78">
        <v>1.43</v>
      </c>
      <c r="E5" s="78">
        <v>8.29</v>
      </c>
      <c r="F5" s="79" t="s">
        <v>108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9"/>
      <c r="B6" s="74" t="s">
        <v>111</v>
      </c>
      <c r="C6" s="75" t="s">
        <v>112</v>
      </c>
      <c r="D6" s="75">
        <v>0.11</v>
      </c>
      <c r="E6" s="75">
        <v>-2.2</v>
      </c>
      <c r="F6" s="76">
        <v>0.028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2"/>
      <c r="B7" s="77" t="s">
        <v>113</v>
      </c>
      <c r="C7" s="78">
        <v>1.18</v>
      </c>
      <c r="D7" s="78">
        <v>0.13</v>
      </c>
      <c r="E7" s="78">
        <v>1.47</v>
      </c>
      <c r="F7" s="78">
        <v>0.142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3"/>
      <c r="B8" s="74" t="s">
        <v>114</v>
      </c>
      <c r="C8" s="75">
        <v>0.86</v>
      </c>
      <c r="D8" s="75">
        <v>0.22</v>
      </c>
      <c r="E8" s="75">
        <v>-0.6</v>
      </c>
      <c r="F8" s="75">
        <v>0.547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80"/>
      <c r="B9" s="81" t="s">
        <v>115</v>
      </c>
      <c r="C9" s="71"/>
      <c r="D9" s="71"/>
      <c r="E9" s="71"/>
      <c r="F9" s="72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73"/>
      <c r="B10" s="82" t="s">
        <v>116</v>
      </c>
      <c r="C10" s="83">
        <v>3.29</v>
      </c>
      <c r="D10" s="84"/>
      <c r="E10" s="85"/>
      <c r="F10" s="1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2"/>
      <c r="B11" s="77" t="s">
        <v>117</v>
      </c>
      <c r="C11" s="86">
        <v>0.6</v>
      </c>
      <c r="D11" s="87"/>
      <c r="F11" s="8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9"/>
      <c r="B12" s="74" t="s">
        <v>118</v>
      </c>
      <c r="C12" s="83">
        <v>89.0</v>
      </c>
      <c r="D12" s="89"/>
      <c r="F12" s="90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2"/>
      <c r="B13" s="77" t="s">
        <v>119</v>
      </c>
      <c r="C13" s="86">
        <v>3179.0</v>
      </c>
      <c r="D13" s="87"/>
      <c r="F13" s="8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9"/>
      <c r="B14" s="74" t="s">
        <v>120</v>
      </c>
      <c r="C14" s="83" t="s">
        <v>121</v>
      </c>
      <c r="D14" s="89"/>
      <c r="F14" s="90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0"/>
      <c r="B15" s="77" t="s">
        <v>122</v>
      </c>
      <c r="C15" s="86">
        <v>-1070.286</v>
      </c>
      <c r="D15" s="22"/>
      <c r="E15" s="91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60"/>
      <c r="B16" s="92" t="s">
        <v>123</v>
      </c>
      <c r="C16" s="36"/>
      <c r="D16" s="36"/>
      <c r="E16" s="36"/>
      <c r="F16" s="20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93"/>
      <c r="B17" s="28" t="s">
        <v>106</v>
      </c>
      <c r="C17" s="58" t="s">
        <v>124</v>
      </c>
      <c r="D17" s="58">
        <v>1.1</v>
      </c>
      <c r="E17" s="58">
        <v>5.59</v>
      </c>
      <c r="F17" s="94" t="s">
        <v>108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3"/>
      <c r="B18" s="60" t="s">
        <v>109</v>
      </c>
      <c r="C18" s="57" t="s">
        <v>125</v>
      </c>
      <c r="D18" s="57">
        <v>0.85</v>
      </c>
      <c r="E18" s="57">
        <v>11.4</v>
      </c>
      <c r="F18" s="95" t="s">
        <v>108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28"/>
      <c r="B19" s="96" t="s">
        <v>126</v>
      </c>
      <c r="C19" s="97"/>
      <c r="D19" s="98"/>
      <c r="E19" s="98"/>
      <c r="F19" s="97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99"/>
      <c r="B20" s="60" t="s">
        <v>106</v>
      </c>
      <c r="C20" s="100" t="s">
        <v>127</v>
      </c>
      <c r="D20" s="100">
        <v>1.79</v>
      </c>
      <c r="E20" s="100">
        <v>6.17</v>
      </c>
      <c r="F20" s="101" t="s">
        <v>108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0"/>
      <c r="B21" s="102" t="s">
        <v>109</v>
      </c>
      <c r="C21" s="98" t="s">
        <v>128</v>
      </c>
      <c r="D21" s="58">
        <v>1.34</v>
      </c>
      <c r="E21" s="98">
        <v>7.61</v>
      </c>
      <c r="F21" s="97" t="s">
        <v>108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03" t="s">
        <v>129</v>
      </c>
      <c r="B22" s="36"/>
      <c r="C22" s="36"/>
      <c r="D22" s="36"/>
      <c r="E22" s="36"/>
      <c r="F22" s="20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28"/>
      <c r="B23" s="104" t="s">
        <v>130</v>
      </c>
      <c r="C23" s="71"/>
      <c r="D23" s="71"/>
      <c r="E23" s="71"/>
      <c r="F23" s="72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99"/>
      <c r="B24" s="105" t="s">
        <v>106</v>
      </c>
      <c r="C24" s="106" t="s">
        <v>131</v>
      </c>
      <c r="D24" s="106">
        <v>18.42</v>
      </c>
      <c r="E24" s="106">
        <v>9.53</v>
      </c>
      <c r="F24" s="107" t="s">
        <v>108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0"/>
      <c r="B25" s="108" t="s">
        <v>111</v>
      </c>
      <c r="C25" s="109" t="s">
        <v>132</v>
      </c>
      <c r="D25" s="109">
        <v>0.13</v>
      </c>
      <c r="E25" s="109">
        <v>-2.3</v>
      </c>
      <c r="F25" s="110">
        <v>0.022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60"/>
      <c r="B26" s="103" t="s">
        <v>133</v>
      </c>
      <c r="C26" s="36"/>
      <c r="D26" s="36"/>
      <c r="E26" s="36"/>
      <c r="F26" s="20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93"/>
      <c r="B27" s="108" t="s">
        <v>106</v>
      </c>
      <c r="C27" s="109" t="s">
        <v>134</v>
      </c>
      <c r="D27" s="109">
        <v>1.9</v>
      </c>
      <c r="E27" s="109">
        <v>6.43</v>
      </c>
      <c r="F27" s="110" t="s">
        <v>108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3"/>
      <c r="B28" s="25" t="s">
        <v>111</v>
      </c>
      <c r="C28" s="106" t="s">
        <v>135</v>
      </c>
      <c r="D28" s="106">
        <v>0.11</v>
      </c>
      <c r="E28" s="106">
        <v>-2.34</v>
      </c>
      <c r="F28" s="107">
        <v>0.019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04" t="s">
        <v>136</v>
      </c>
      <c r="B29" s="71"/>
      <c r="C29" s="71"/>
      <c r="D29" s="71"/>
      <c r="E29" s="71"/>
      <c r="F29" s="72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99"/>
      <c r="B30" s="105" t="s">
        <v>106</v>
      </c>
      <c r="C30" s="111" t="s">
        <v>137</v>
      </c>
      <c r="D30" s="111">
        <v>2.07</v>
      </c>
      <c r="E30" s="111">
        <v>8.18</v>
      </c>
      <c r="F30" s="112" t="s">
        <v>108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2"/>
      <c r="B31" s="77" t="s">
        <v>109</v>
      </c>
      <c r="C31" s="113" t="s">
        <v>138</v>
      </c>
      <c r="D31" s="113">
        <v>0.13</v>
      </c>
      <c r="E31" s="113">
        <v>-2.52</v>
      </c>
      <c r="F31" s="114">
        <v>0.012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9"/>
      <c r="B32" s="74" t="s">
        <v>111</v>
      </c>
      <c r="C32" s="111" t="s">
        <v>139</v>
      </c>
      <c r="D32" s="111">
        <v>0.14</v>
      </c>
      <c r="E32" s="111">
        <v>-2.14</v>
      </c>
      <c r="F32" s="112">
        <v>0.032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2"/>
      <c r="B33" s="77" t="s">
        <v>113</v>
      </c>
      <c r="C33" s="113" t="s">
        <v>140</v>
      </c>
      <c r="D33" s="113">
        <v>0.03</v>
      </c>
      <c r="E33" s="113">
        <v>-9.09</v>
      </c>
      <c r="F33" s="114" t="s">
        <v>108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9"/>
      <c r="B34" s="82" t="s">
        <v>141</v>
      </c>
      <c r="C34" s="111" t="s">
        <v>142</v>
      </c>
      <c r="D34" s="111">
        <v>0.57</v>
      </c>
      <c r="E34" s="111">
        <v>2.15</v>
      </c>
      <c r="F34" s="112">
        <v>0.032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2"/>
      <c r="B35" s="115" t="s">
        <v>143</v>
      </c>
      <c r="C35" s="113" t="s">
        <v>144</v>
      </c>
      <c r="D35" s="113">
        <v>4.21</v>
      </c>
      <c r="E35" s="113">
        <v>7.43</v>
      </c>
      <c r="F35" s="114" t="s">
        <v>108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9"/>
      <c r="B36" s="82" t="s">
        <v>145</v>
      </c>
      <c r="C36" s="111" t="s">
        <v>146</v>
      </c>
      <c r="D36" s="111">
        <v>18.95</v>
      </c>
      <c r="E36" s="111">
        <v>11.87</v>
      </c>
      <c r="F36" s="112" t="s">
        <v>108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0"/>
      <c r="B37" s="115" t="s">
        <v>147</v>
      </c>
      <c r="C37" s="113" t="s">
        <v>148</v>
      </c>
      <c r="D37" s="113">
        <v>0.09</v>
      </c>
      <c r="E37" s="113">
        <v>-3.31</v>
      </c>
      <c r="F37" s="114">
        <v>0.001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03" t="s">
        <v>149</v>
      </c>
      <c r="B38" s="36"/>
      <c r="C38" s="36"/>
      <c r="D38" s="36"/>
      <c r="E38" s="36"/>
      <c r="F38" s="20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93"/>
      <c r="B39" s="108" t="s">
        <v>106</v>
      </c>
      <c r="C39" s="109" t="s">
        <v>150</v>
      </c>
      <c r="D39" s="109">
        <v>0.0</v>
      </c>
      <c r="E39" s="109">
        <v>-5.43</v>
      </c>
      <c r="F39" s="110" t="s">
        <v>108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9"/>
      <c r="B40" s="105" t="s">
        <v>109</v>
      </c>
      <c r="C40" s="75">
        <v>1.14</v>
      </c>
      <c r="D40" s="75">
        <v>0.3</v>
      </c>
      <c r="E40" s="75">
        <v>0.51</v>
      </c>
      <c r="F40" s="75">
        <v>0.609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2"/>
      <c r="B41" s="108" t="s">
        <v>111</v>
      </c>
      <c r="C41" s="78" t="s">
        <v>151</v>
      </c>
      <c r="D41" s="78">
        <v>0.09</v>
      </c>
      <c r="E41" s="78">
        <v>-3.98</v>
      </c>
      <c r="F41" s="79" t="s">
        <v>108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9"/>
      <c r="B42" s="25" t="s">
        <v>113</v>
      </c>
      <c r="C42" s="75">
        <v>0.92</v>
      </c>
      <c r="D42" s="75">
        <v>0.14</v>
      </c>
      <c r="E42" s="75">
        <v>-0.5</v>
      </c>
      <c r="F42" s="75">
        <v>0.615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0"/>
      <c r="B43" s="115" t="s">
        <v>141</v>
      </c>
      <c r="C43" s="78">
        <v>0.91</v>
      </c>
      <c r="D43" s="78">
        <v>0.3</v>
      </c>
      <c r="E43" s="78">
        <v>-0.29</v>
      </c>
      <c r="F43" s="78">
        <v>0.773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16"/>
      <c r="B44" s="117"/>
      <c r="C44" s="117"/>
      <c r="D44" s="117"/>
      <c r="E44" s="117"/>
      <c r="F44" s="118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66" t="s">
        <v>152</v>
      </c>
      <c r="B47" s="2"/>
      <c r="C47" s="2"/>
      <c r="D47" s="2"/>
      <c r="E47" s="2"/>
      <c r="F47" s="3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67" t="s">
        <v>100</v>
      </c>
      <c r="B48" s="20"/>
      <c r="C48" s="68" t="s">
        <v>101</v>
      </c>
      <c r="D48" s="69" t="s">
        <v>102</v>
      </c>
      <c r="E48" s="68" t="s">
        <v>103</v>
      </c>
      <c r="F48" s="68" t="s">
        <v>104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81" t="s">
        <v>105</v>
      </c>
      <c r="B49" s="71"/>
      <c r="C49" s="71"/>
      <c r="D49" s="71"/>
      <c r="E49" s="71"/>
      <c r="F49" s="72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73"/>
      <c r="B50" s="74" t="s">
        <v>106</v>
      </c>
      <c r="C50" s="75" t="s">
        <v>153</v>
      </c>
      <c r="D50" s="75">
        <v>0.26</v>
      </c>
      <c r="E50" s="75">
        <v>4.07</v>
      </c>
      <c r="F50" s="76" t="s">
        <v>108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2"/>
      <c r="B51" s="115" t="s">
        <v>154</v>
      </c>
      <c r="C51" s="78" t="s">
        <v>155</v>
      </c>
      <c r="D51" s="78">
        <v>0.42</v>
      </c>
      <c r="E51" s="78">
        <v>7.29</v>
      </c>
      <c r="F51" s="79" t="s">
        <v>108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9"/>
      <c r="B52" s="74" t="s">
        <v>111</v>
      </c>
      <c r="C52" s="75">
        <v>1.17</v>
      </c>
      <c r="D52" s="75">
        <v>0.16</v>
      </c>
      <c r="E52" s="75">
        <v>1.2</v>
      </c>
      <c r="F52" s="75">
        <v>0.229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0"/>
      <c r="B53" s="115" t="s">
        <v>156</v>
      </c>
      <c r="C53" s="78">
        <v>0.86</v>
      </c>
      <c r="D53" s="78">
        <v>0.17</v>
      </c>
      <c r="E53" s="78">
        <v>-0.76</v>
      </c>
      <c r="F53" s="78">
        <v>0.447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19"/>
      <c r="B54" s="120" t="s">
        <v>115</v>
      </c>
      <c r="C54" s="36"/>
      <c r="D54" s="36"/>
      <c r="E54" s="36"/>
      <c r="F54" s="20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21"/>
      <c r="B55" s="29" t="s">
        <v>116</v>
      </c>
      <c r="C55" s="30">
        <v>3.29</v>
      </c>
      <c r="D55" s="122"/>
      <c r="E55" s="123"/>
      <c r="F55" s="12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9"/>
      <c r="B56" s="125" t="s">
        <v>117</v>
      </c>
      <c r="C56" s="57">
        <v>0.31</v>
      </c>
      <c r="D56" s="89"/>
      <c r="F56" s="90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2"/>
      <c r="B57" s="102" t="s">
        <v>157</v>
      </c>
      <c r="C57" s="58">
        <v>125.0</v>
      </c>
      <c r="D57" s="87"/>
      <c r="F57" s="8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9"/>
      <c r="B58" s="125" t="s">
        <v>119</v>
      </c>
      <c r="C58" s="57">
        <v>2429.0</v>
      </c>
      <c r="D58" s="89"/>
      <c r="F58" s="90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2"/>
      <c r="B59" s="102" t="s">
        <v>120</v>
      </c>
      <c r="C59" s="58" t="s">
        <v>158</v>
      </c>
      <c r="D59" s="87"/>
      <c r="F59" s="8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3"/>
      <c r="B60" s="125" t="s">
        <v>122</v>
      </c>
      <c r="C60" s="57">
        <v>-1274.984</v>
      </c>
      <c r="D60" s="126"/>
      <c r="E60" s="127"/>
      <c r="F60" s="12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28"/>
      <c r="B61" s="129" t="s">
        <v>123</v>
      </c>
      <c r="C61" s="71"/>
      <c r="D61" s="71"/>
      <c r="E61" s="71"/>
      <c r="F61" s="72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99"/>
      <c r="B62" s="60" t="s">
        <v>106</v>
      </c>
      <c r="C62" s="26" t="s">
        <v>159</v>
      </c>
      <c r="D62" s="26">
        <v>0.34</v>
      </c>
      <c r="E62" s="26">
        <v>4.86</v>
      </c>
      <c r="F62" s="130" t="s">
        <v>108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0"/>
      <c r="B63" s="29" t="s">
        <v>154</v>
      </c>
      <c r="C63" s="30" t="s">
        <v>160</v>
      </c>
      <c r="D63" s="30">
        <v>0.38</v>
      </c>
      <c r="E63" s="30">
        <v>6.33</v>
      </c>
      <c r="F63" s="131" t="s">
        <v>108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60"/>
      <c r="B64" s="120" t="s">
        <v>126</v>
      </c>
      <c r="C64" s="36"/>
      <c r="D64" s="36"/>
      <c r="E64" s="36"/>
      <c r="F64" s="20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93"/>
      <c r="B65" s="28" t="s">
        <v>106</v>
      </c>
      <c r="C65" s="109" t="s">
        <v>161</v>
      </c>
      <c r="D65" s="109">
        <v>0.24</v>
      </c>
      <c r="E65" s="109">
        <v>4.27</v>
      </c>
      <c r="F65" s="110" t="s">
        <v>108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3"/>
      <c r="B66" s="125" t="s">
        <v>109</v>
      </c>
      <c r="C66" s="106" t="s">
        <v>162</v>
      </c>
      <c r="D66" s="26">
        <v>0.4</v>
      </c>
      <c r="E66" s="106">
        <v>7.06</v>
      </c>
      <c r="F66" s="107" t="s">
        <v>108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04" t="s">
        <v>129</v>
      </c>
      <c r="B67" s="71"/>
      <c r="C67" s="71"/>
      <c r="D67" s="71"/>
      <c r="E67" s="71"/>
      <c r="F67" s="72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60"/>
      <c r="B68" s="132" t="s">
        <v>163</v>
      </c>
      <c r="C68" s="36"/>
      <c r="D68" s="36"/>
      <c r="E68" s="36"/>
      <c r="F68" s="20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93"/>
      <c r="B69" s="108" t="s">
        <v>106</v>
      </c>
      <c r="C69" s="78" t="s">
        <v>164</v>
      </c>
      <c r="D69" s="78">
        <v>0.93</v>
      </c>
      <c r="E69" s="78">
        <v>9.75</v>
      </c>
      <c r="F69" s="78" t="s">
        <v>108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3"/>
      <c r="B70" s="105" t="s">
        <v>111</v>
      </c>
      <c r="C70" s="75">
        <v>1.01</v>
      </c>
      <c r="D70" s="75">
        <v>0.16</v>
      </c>
      <c r="E70" s="75">
        <v>0.07</v>
      </c>
      <c r="F70" s="75">
        <v>0.944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28"/>
      <c r="B71" s="133" t="s">
        <v>165</v>
      </c>
      <c r="C71" s="71"/>
      <c r="D71" s="71"/>
      <c r="E71" s="71"/>
      <c r="F71" s="72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99"/>
      <c r="B72" s="105" t="s">
        <v>106</v>
      </c>
      <c r="C72" s="106" t="s">
        <v>166</v>
      </c>
      <c r="D72" s="106" t="s">
        <v>167</v>
      </c>
      <c r="E72" s="106">
        <v>4.05</v>
      </c>
      <c r="F72" s="107" t="s">
        <v>108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0"/>
      <c r="B73" s="29" t="s">
        <v>111</v>
      </c>
      <c r="C73" s="78">
        <v>1.18</v>
      </c>
      <c r="D73" s="78">
        <v>0.16</v>
      </c>
      <c r="E73" s="78">
        <v>1.23</v>
      </c>
      <c r="F73" s="78">
        <v>0.217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34"/>
      <c r="B74" s="41"/>
      <c r="C74" s="41"/>
      <c r="D74" s="41"/>
      <c r="E74" s="41"/>
      <c r="F74" s="42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37">
    <mergeCell ref="A1:F1"/>
    <mergeCell ref="A2:B2"/>
    <mergeCell ref="A3:F3"/>
    <mergeCell ref="A4:A8"/>
    <mergeCell ref="B9:F9"/>
    <mergeCell ref="D10:F15"/>
    <mergeCell ref="B16:F16"/>
    <mergeCell ref="A22:F22"/>
    <mergeCell ref="B23:F23"/>
    <mergeCell ref="B26:F26"/>
    <mergeCell ref="A29:F29"/>
    <mergeCell ref="A38:F38"/>
    <mergeCell ref="A44:F44"/>
    <mergeCell ref="A47:F47"/>
    <mergeCell ref="A50:A53"/>
    <mergeCell ref="A55:A60"/>
    <mergeCell ref="A62:A63"/>
    <mergeCell ref="A65:A66"/>
    <mergeCell ref="A69:A70"/>
    <mergeCell ref="A72:A73"/>
    <mergeCell ref="A10:A15"/>
    <mergeCell ref="A17:A18"/>
    <mergeCell ref="A20:A21"/>
    <mergeCell ref="A24:A25"/>
    <mergeCell ref="A27:A28"/>
    <mergeCell ref="A30:A37"/>
    <mergeCell ref="A39:A43"/>
    <mergeCell ref="B68:F68"/>
    <mergeCell ref="B71:F71"/>
    <mergeCell ref="A74:F74"/>
    <mergeCell ref="A48:B48"/>
    <mergeCell ref="A49:F49"/>
    <mergeCell ref="B54:F54"/>
    <mergeCell ref="D55:F60"/>
    <mergeCell ref="B61:F61"/>
    <mergeCell ref="B64:F64"/>
    <mergeCell ref="A67:F6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43"/>
  </cols>
  <sheetData>
    <row r="1">
      <c r="A1" s="66" t="s">
        <v>168</v>
      </c>
      <c r="B1" s="2"/>
      <c r="C1" s="2"/>
      <c r="D1" s="2"/>
      <c r="E1" s="2"/>
      <c r="F1" s="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67" t="s">
        <v>100</v>
      </c>
      <c r="B2" s="20"/>
      <c r="C2" s="68" t="s">
        <v>101</v>
      </c>
      <c r="D2" s="69" t="s">
        <v>102</v>
      </c>
      <c r="E2" s="68" t="s">
        <v>103</v>
      </c>
      <c r="F2" s="68" t="s">
        <v>104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81" t="s">
        <v>105</v>
      </c>
      <c r="B3" s="71"/>
      <c r="C3" s="71"/>
      <c r="D3" s="71"/>
      <c r="E3" s="71"/>
      <c r="F3" s="72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73"/>
      <c r="B4" s="74" t="s">
        <v>106</v>
      </c>
      <c r="C4" s="75" t="s">
        <v>153</v>
      </c>
      <c r="D4" s="75">
        <v>0.26</v>
      </c>
      <c r="E4" s="75">
        <v>4.07</v>
      </c>
      <c r="F4" s="76" t="s">
        <v>108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2"/>
      <c r="B5" s="115" t="s">
        <v>154</v>
      </c>
      <c r="C5" s="78" t="s">
        <v>155</v>
      </c>
      <c r="D5" s="78">
        <v>0.42</v>
      </c>
      <c r="E5" s="78">
        <v>7.29</v>
      </c>
      <c r="F5" s="79" t="s">
        <v>108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9"/>
      <c r="B6" s="74" t="s">
        <v>111</v>
      </c>
      <c r="C6" s="75">
        <v>1.17</v>
      </c>
      <c r="D6" s="75">
        <v>0.16</v>
      </c>
      <c r="E6" s="75">
        <v>1.2</v>
      </c>
      <c r="F6" s="75">
        <v>0.229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0"/>
      <c r="B7" s="115" t="s">
        <v>156</v>
      </c>
      <c r="C7" s="78">
        <v>0.86</v>
      </c>
      <c r="D7" s="78">
        <v>0.17</v>
      </c>
      <c r="E7" s="78">
        <v>-0.76</v>
      </c>
      <c r="F7" s="78">
        <v>0.447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19"/>
      <c r="B8" s="120" t="s">
        <v>115</v>
      </c>
      <c r="C8" s="36"/>
      <c r="D8" s="36"/>
      <c r="E8" s="36"/>
      <c r="F8" s="20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21"/>
      <c r="B9" s="29" t="s">
        <v>116</v>
      </c>
      <c r="C9" s="30">
        <v>3.29</v>
      </c>
      <c r="D9" s="122"/>
      <c r="E9" s="123"/>
      <c r="F9" s="12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9"/>
      <c r="B10" s="125" t="s">
        <v>117</v>
      </c>
      <c r="C10" s="57">
        <v>0.31</v>
      </c>
      <c r="D10" s="89"/>
      <c r="F10" s="90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2"/>
      <c r="B11" s="102" t="s">
        <v>157</v>
      </c>
      <c r="C11" s="58">
        <v>125.0</v>
      </c>
      <c r="D11" s="87"/>
      <c r="F11" s="8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9"/>
      <c r="B12" s="125" t="s">
        <v>119</v>
      </c>
      <c r="C12" s="57">
        <v>2429.0</v>
      </c>
      <c r="D12" s="89"/>
      <c r="F12" s="90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2"/>
      <c r="B13" s="102" t="s">
        <v>120</v>
      </c>
      <c r="C13" s="58" t="s">
        <v>158</v>
      </c>
      <c r="D13" s="87"/>
      <c r="F13" s="8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3"/>
      <c r="B14" s="125" t="s">
        <v>122</v>
      </c>
      <c r="C14" s="57">
        <v>-1274.984</v>
      </c>
      <c r="D14" s="126"/>
      <c r="E14" s="127"/>
      <c r="F14" s="128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28"/>
      <c r="B15" s="129" t="s">
        <v>123</v>
      </c>
      <c r="C15" s="71"/>
      <c r="D15" s="71"/>
      <c r="E15" s="71"/>
      <c r="F15" s="72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99"/>
      <c r="B16" s="60" t="s">
        <v>106</v>
      </c>
      <c r="C16" s="26" t="s">
        <v>159</v>
      </c>
      <c r="D16" s="26">
        <v>0.34</v>
      </c>
      <c r="E16" s="26">
        <v>4.86</v>
      </c>
      <c r="F16" s="130" t="s">
        <v>108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0"/>
      <c r="B17" s="29" t="s">
        <v>154</v>
      </c>
      <c r="C17" s="30" t="s">
        <v>160</v>
      </c>
      <c r="D17" s="30">
        <v>0.38</v>
      </c>
      <c r="E17" s="30">
        <v>6.33</v>
      </c>
      <c r="F17" s="131" t="s">
        <v>108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60"/>
      <c r="B18" s="120" t="s">
        <v>126</v>
      </c>
      <c r="C18" s="36"/>
      <c r="D18" s="36"/>
      <c r="E18" s="36"/>
      <c r="F18" s="20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93"/>
      <c r="B19" s="28" t="s">
        <v>106</v>
      </c>
      <c r="C19" s="109" t="s">
        <v>161</v>
      </c>
      <c r="D19" s="109">
        <v>0.24</v>
      </c>
      <c r="E19" s="109">
        <v>4.27</v>
      </c>
      <c r="F19" s="110" t="s">
        <v>108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3"/>
      <c r="B20" s="125" t="s">
        <v>109</v>
      </c>
      <c r="C20" s="106" t="s">
        <v>162</v>
      </c>
      <c r="D20" s="26">
        <v>0.4</v>
      </c>
      <c r="E20" s="106">
        <v>7.06</v>
      </c>
      <c r="F20" s="107" t="s">
        <v>108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04" t="s">
        <v>129</v>
      </c>
      <c r="B21" s="71"/>
      <c r="C21" s="71"/>
      <c r="D21" s="71"/>
      <c r="E21" s="71"/>
      <c r="F21" s="72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60"/>
      <c r="B22" s="132" t="s">
        <v>163</v>
      </c>
      <c r="C22" s="36"/>
      <c r="D22" s="36"/>
      <c r="E22" s="36"/>
      <c r="F22" s="20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93"/>
      <c r="B23" s="108" t="s">
        <v>106</v>
      </c>
      <c r="C23" s="78" t="s">
        <v>164</v>
      </c>
      <c r="D23" s="78">
        <v>0.93</v>
      </c>
      <c r="E23" s="78">
        <v>9.75</v>
      </c>
      <c r="F23" s="78" t="s">
        <v>108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3"/>
      <c r="B24" s="105" t="s">
        <v>111</v>
      </c>
      <c r="C24" s="75">
        <v>1.01</v>
      </c>
      <c r="D24" s="75">
        <v>0.16</v>
      </c>
      <c r="E24" s="75">
        <v>0.07</v>
      </c>
      <c r="F24" s="75">
        <v>0.944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28"/>
      <c r="B25" s="133" t="s">
        <v>165</v>
      </c>
      <c r="C25" s="71"/>
      <c r="D25" s="71"/>
      <c r="E25" s="71"/>
      <c r="F25" s="72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99"/>
      <c r="B26" s="105" t="s">
        <v>106</v>
      </c>
      <c r="C26" s="106" t="s">
        <v>166</v>
      </c>
      <c r="D26" s="106" t="s">
        <v>167</v>
      </c>
      <c r="E26" s="106">
        <v>4.05</v>
      </c>
      <c r="F26" s="107" t="s">
        <v>108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0"/>
      <c r="B27" s="29" t="s">
        <v>111</v>
      </c>
      <c r="C27" s="78">
        <v>1.18</v>
      </c>
      <c r="D27" s="78">
        <v>0.16</v>
      </c>
      <c r="E27" s="78">
        <v>1.23</v>
      </c>
      <c r="F27" s="78">
        <v>0.217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34"/>
      <c r="B28" s="41"/>
      <c r="C28" s="41"/>
      <c r="D28" s="41"/>
      <c r="E28" s="41"/>
      <c r="F28" s="42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</sheetData>
  <mergeCells count="17">
    <mergeCell ref="A9:A14"/>
    <mergeCell ref="A16:A17"/>
    <mergeCell ref="A19:A20"/>
    <mergeCell ref="A23:A24"/>
    <mergeCell ref="A26:A27"/>
    <mergeCell ref="B18:F18"/>
    <mergeCell ref="A21:F21"/>
    <mergeCell ref="B22:F22"/>
    <mergeCell ref="B25:F25"/>
    <mergeCell ref="A28:F28"/>
    <mergeCell ref="A1:F1"/>
    <mergeCell ref="A2:B2"/>
    <mergeCell ref="A3:F3"/>
    <mergeCell ref="A4:A7"/>
    <mergeCell ref="B8:F8"/>
    <mergeCell ref="D9:F14"/>
    <mergeCell ref="B15:F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169</v>
      </c>
      <c r="B1" s="2"/>
      <c r="C1" s="2"/>
      <c r="D1" s="2"/>
      <c r="E1" s="2"/>
      <c r="F1" s="2"/>
      <c r="G1" s="3"/>
    </row>
    <row r="2">
      <c r="A2" s="135" t="s">
        <v>170</v>
      </c>
      <c r="B2" s="136">
        <v>30.0</v>
      </c>
      <c r="C2" s="136">
        <v>76.0</v>
      </c>
      <c r="D2" s="136">
        <v>20.0</v>
      </c>
      <c r="E2" s="136">
        <v>55.0</v>
      </c>
      <c r="F2" s="136">
        <v>43.0</v>
      </c>
      <c r="G2" s="136">
        <v>83.0</v>
      </c>
    </row>
    <row r="3">
      <c r="A3" s="137" t="s">
        <v>171</v>
      </c>
      <c r="B3" s="71"/>
      <c r="C3" s="71"/>
      <c r="D3" s="71"/>
      <c r="E3" s="71"/>
      <c r="F3" s="71"/>
      <c r="G3" s="72"/>
    </row>
    <row r="4">
      <c r="A4" s="135" t="s">
        <v>172</v>
      </c>
      <c r="B4" s="136">
        <v>12.38194</v>
      </c>
      <c r="C4" s="136">
        <v>12.54073</v>
      </c>
      <c r="D4" s="136">
        <v>23.6772</v>
      </c>
      <c r="E4" s="136">
        <v>23.35698</v>
      </c>
      <c r="F4" s="136">
        <v>13.28703</v>
      </c>
      <c r="G4" s="136">
        <v>14.02242</v>
      </c>
    </row>
    <row r="5">
      <c r="A5" s="138" t="s">
        <v>173</v>
      </c>
      <c r="B5" s="139">
        <v>15.44998</v>
      </c>
      <c r="C5" s="139">
        <v>15.48132</v>
      </c>
      <c r="D5" s="139">
        <v>22.43936</v>
      </c>
      <c r="E5" s="139">
        <v>23.23489</v>
      </c>
      <c r="F5" s="139">
        <v>17.05842</v>
      </c>
      <c r="G5" s="139">
        <v>17.69089</v>
      </c>
    </row>
    <row r="6">
      <c r="A6" s="135" t="s">
        <v>174</v>
      </c>
      <c r="B6" s="136">
        <v>13.9333</v>
      </c>
      <c r="C6" s="136">
        <v>18.05339</v>
      </c>
      <c r="D6" s="136">
        <v>25.99031</v>
      </c>
      <c r="E6" s="136">
        <v>25.02897</v>
      </c>
      <c r="F6" s="136">
        <v>13.13922</v>
      </c>
      <c r="G6" s="136">
        <v>13.53055</v>
      </c>
    </row>
    <row r="7">
      <c r="A7" s="138" t="s">
        <v>175</v>
      </c>
      <c r="B7" s="140" t="s">
        <v>176</v>
      </c>
      <c r="C7" s="140" t="s">
        <v>176</v>
      </c>
      <c r="D7" s="140" t="s">
        <v>177</v>
      </c>
      <c r="E7" s="140" t="s">
        <v>177</v>
      </c>
      <c r="F7" s="140" t="s">
        <v>178</v>
      </c>
      <c r="G7" s="140" t="s">
        <v>178</v>
      </c>
    </row>
    <row r="8">
      <c r="A8" s="141" t="s">
        <v>179</v>
      </c>
      <c r="B8" s="36"/>
      <c r="C8" s="36"/>
      <c r="D8" s="36"/>
      <c r="E8" s="36"/>
      <c r="F8" s="36"/>
      <c r="G8" s="20"/>
    </row>
    <row r="9">
      <c r="A9" s="138" t="s">
        <v>18</v>
      </c>
      <c r="B9" s="139">
        <v>0.75</v>
      </c>
      <c r="C9" s="139">
        <v>0.5</v>
      </c>
      <c r="D9" s="139">
        <v>1.0</v>
      </c>
      <c r="E9" s="139">
        <v>1.5</v>
      </c>
      <c r="F9" s="142" t="s">
        <v>180</v>
      </c>
      <c r="G9" s="142" t="s">
        <v>180</v>
      </c>
    </row>
    <row r="10">
      <c r="A10" s="135" t="s">
        <v>21</v>
      </c>
      <c r="B10" s="136">
        <v>0.5</v>
      </c>
      <c r="C10" s="136">
        <v>0.3</v>
      </c>
      <c r="D10" s="136">
        <v>0.9</v>
      </c>
      <c r="E10" s="136">
        <v>0.3</v>
      </c>
      <c r="F10" s="143" t="s">
        <v>180</v>
      </c>
      <c r="G10" s="143" t="s">
        <v>180</v>
      </c>
    </row>
    <row r="11">
      <c r="A11" s="138" t="s">
        <v>24</v>
      </c>
      <c r="B11" s="139">
        <v>0.3</v>
      </c>
      <c r="C11" s="139">
        <v>0.7</v>
      </c>
      <c r="D11" s="139">
        <v>0.9</v>
      </c>
      <c r="E11" s="139">
        <v>0.9</v>
      </c>
      <c r="F11" s="142" t="s">
        <v>180</v>
      </c>
      <c r="G11" s="142" t="s">
        <v>180</v>
      </c>
    </row>
    <row r="12">
      <c r="A12" s="135" t="s">
        <v>30</v>
      </c>
      <c r="B12" s="144" t="s">
        <v>180</v>
      </c>
      <c r="C12" s="144" t="s">
        <v>180</v>
      </c>
      <c r="D12" s="136">
        <v>3.6</v>
      </c>
      <c r="E12" s="136">
        <v>3.2</v>
      </c>
      <c r="F12" s="143" t="s">
        <v>180</v>
      </c>
      <c r="G12" s="143" t="s">
        <v>180</v>
      </c>
    </row>
    <row r="13">
      <c r="A13" s="138" t="s">
        <v>27</v>
      </c>
      <c r="B13" s="145" t="s">
        <v>180</v>
      </c>
      <c r="C13" s="145" t="s">
        <v>180</v>
      </c>
      <c r="D13" s="139">
        <v>1.0</v>
      </c>
      <c r="E13" s="139">
        <v>1.5</v>
      </c>
      <c r="F13" s="142" t="s">
        <v>180</v>
      </c>
      <c r="G13" s="142" t="s">
        <v>180</v>
      </c>
    </row>
    <row r="14">
      <c r="A14" s="135" t="s">
        <v>36</v>
      </c>
      <c r="B14" s="144" t="s">
        <v>180</v>
      </c>
      <c r="C14" s="144" t="s">
        <v>180</v>
      </c>
      <c r="D14" s="144" t="s">
        <v>180</v>
      </c>
      <c r="E14" s="144" t="s">
        <v>180</v>
      </c>
      <c r="F14" s="136">
        <v>0.1</v>
      </c>
      <c r="G14" s="136">
        <v>0.1</v>
      </c>
    </row>
    <row r="15">
      <c r="A15" s="138" t="s">
        <v>33</v>
      </c>
      <c r="B15" s="145" t="s">
        <v>180</v>
      </c>
      <c r="C15" s="145" t="s">
        <v>180</v>
      </c>
      <c r="D15" s="145" t="s">
        <v>180</v>
      </c>
      <c r="E15" s="145" t="s">
        <v>180</v>
      </c>
      <c r="F15" s="139">
        <v>0.9</v>
      </c>
      <c r="G15" s="139">
        <v>0.5</v>
      </c>
    </row>
    <row r="16">
      <c r="A16" s="135" t="s">
        <v>181</v>
      </c>
      <c r="B16" s="144" t="s">
        <v>180</v>
      </c>
      <c r="C16" s="144" t="s">
        <v>180</v>
      </c>
      <c r="D16" s="144" t="s">
        <v>180</v>
      </c>
      <c r="E16" s="144" t="s">
        <v>180</v>
      </c>
      <c r="F16" s="136">
        <v>0.1</v>
      </c>
      <c r="G16" s="136">
        <v>10.0</v>
      </c>
    </row>
    <row r="17">
      <c r="A17" s="138" t="s">
        <v>182</v>
      </c>
      <c r="B17" s="145" t="s">
        <v>180</v>
      </c>
      <c r="C17" s="145" t="s">
        <v>180</v>
      </c>
      <c r="D17" s="145" t="s">
        <v>180</v>
      </c>
      <c r="E17" s="145" t="s">
        <v>180</v>
      </c>
      <c r="F17" s="139">
        <v>-1.0</v>
      </c>
      <c r="G17" s="139">
        <v>-0.5</v>
      </c>
    </row>
  </sheetData>
  <mergeCells count="3">
    <mergeCell ref="A1:G1"/>
    <mergeCell ref="A3:G3"/>
    <mergeCell ref="A8:G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183</v>
      </c>
      <c r="B1" s="2"/>
      <c r="C1" s="2"/>
      <c r="D1" s="2"/>
      <c r="E1" s="2"/>
      <c r="F1" s="2"/>
      <c r="G1" s="3"/>
    </row>
    <row r="2">
      <c r="A2" s="135" t="s">
        <v>170</v>
      </c>
      <c r="B2" s="136">
        <v>74.0</v>
      </c>
      <c r="C2" s="136">
        <v>102.0</v>
      </c>
      <c r="D2" s="136">
        <v>120.0</v>
      </c>
      <c r="E2" s="136">
        <v>88.0</v>
      </c>
      <c r="F2" s="136">
        <v>25.0</v>
      </c>
      <c r="G2" s="136">
        <v>34.0</v>
      </c>
    </row>
    <row r="3">
      <c r="A3" s="137" t="s">
        <v>171</v>
      </c>
      <c r="B3" s="71"/>
      <c r="C3" s="71"/>
      <c r="D3" s="71"/>
      <c r="E3" s="71"/>
      <c r="F3" s="71"/>
      <c r="G3" s="72"/>
    </row>
    <row r="4">
      <c r="A4" s="135" t="s">
        <v>172</v>
      </c>
      <c r="B4" s="136">
        <v>12.0</v>
      </c>
      <c r="C4" s="136">
        <v>12.31</v>
      </c>
      <c r="D4" s="136">
        <v>18.62</v>
      </c>
      <c r="E4" s="136">
        <v>23.75</v>
      </c>
      <c r="F4" s="136">
        <v>15.39</v>
      </c>
      <c r="G4" s="136">
        <v>16.07</v>
      </c>
    </row>
    <row r="5">
      <c r="A5" s="138" t="s">
        <v>173</v>
      </c>
      <c r="B5" s="139">
        <v>14.93</v>
      </c>
      <c r="C5" s="139">
        <v>15.69</v>
      </c>
      <c r="D5" s="139">
        <v>16.33</v>
      </c>
      <c r="E5" s="139">
        <v>20.54</v>
      </c>
      <c r="F5" s="139">
        <v>18.68</v>
      </c>
      <c r="G5" s="139">
        <v>20.22</v>
      </c>
    </row>
    <row r="6">
      <c r="A6" s="135" t="s">
        <v>174</v>
      </c>
      <c r="B6" s="136">
        <v>13.83</v>
      </c>
      <c r="C6" s="136">
        <v>13.44</v>
      </c>
      <c r="D6" s="136">
        <v>24.06</v>
      </c>
      <c r="E6" s="136">
        <v>26.59</v>
      </c>
      <c r="F6" s="136">
        <v>13.6</v>
      </c>
      <c r="G6" s="136">
        <v>15.34</v>
      </c>
    </row>
    <row r="7">
      <c r="A7" s="137" t="s">
        <v>179</v>
      </c>
      <c r="B7" s="71"/>
      <c r="C7" s="71"/>
      <c r="D7" s="71"/>
      <c r="E7" s="71"/>
      <c r="F7" s="71"/>
      <c r="G7" s="72"/>
    </row>
    <row r="8">
      <c r="A8" s="135" t="s">
        <v>18</v>
      </c>
      <c r="B8" s="136">
        <v>0.75</v>
      </c>
      <c r="C8" s="136">
        <v>1.5</v>
      </c>
      <c r="D8" s="136">
        <v>1.5</v>
      </c>
      <c r="E8" s="136">
        <v>1.0</v>
      </c>
      <c r="F8" s="144" t="s">
        <v>180</v>
      </c>
      <c r="G8" s="144" t="s">
        <v>180</v>
      </c>
    </row>
    <row r="9">
      <c r="A9" s="138" t="s">
        <v>21</v>
      </c>
      <c r="B9" s="139">
        <v>0.5</v>
      </c>
      <c r="C9" s="139">
        <v>0.1</v>
      </c>
      <c r="D9" s="139">
        <v>0.9</v>
      </c>
      <c r="E9" s="139">
        <v>0.1</v>
      </c>
      <c r="F9" s="145" t="s">
        <v>180</v>
      </c>
      <c r="G9" s="145" t="s">
        <v>180</v>
      </c>
    </row>
    <row r="10">
      <c r="A10" s="135" t="s">
        <v>24</v>
      </c>
      <c r="B10" s="136">
        <v>0.3</v>
      </c>
      <c r="C10" s="136">
        <v>0.3</v>
      </c>
      <c r="D10" s="136">
        <v>1.0</v>
      </c>
      <c r="E10" s="136">
        <v>0.7</v>
      </c>
      <c r="F10" s="144" t="s">
        <v>180</v>
      </c>
      <c r="G10" s="144" t="s">
        <v>180</v>
      </c>
    </row>
    <row r="11">
      <c r="A11" s="138" t="s">
        <v>30</v>
      </c>
      <c r="B11" s="145" t="s">
        <v>180</v>
      </c>
      <c r="C11" s="145" t="s">
        <v>180</v>
      </c>
      <c r="D11" s="139">
        <v>3.6</v>
      </c>
      <c r="E11" s="139">
        <v>3.6</v>
      </c>
      <c r="F11" s="145" t="s">
        <v>180</v>
      </c>
      <c r="G11" s="145" t="s">
        <v>180</v>
      </c>
    </row>
    <row r="12">
      <c r="A12" s="135" t="s">
        <v>27</v>
      </c>
      <c r="B12" s="144" t="s">
        <v>180</v>
      </c>
      <c r="C12" s="144" t="s">
        <v>180</v>
      </c>
      <c r="D12" s="136">
        <v>2.0</v>
      </c>
      <c r="E12" s="136">
        <v>2.0</v>
      </c>
      <c r="F12" s="144" t="s">
        <v>180</v>
      </c>
      <c r="G12" s="144" t="s">
        <v>180</v>
      </c>
    </row>
    <row r="13">
      <c r="A13" s="138" t="s">
        <v>36</v>
      </c>
      <c r="B13" s="145" t="s">
        <v>180</v>
      </c>
      <c r="C13" s="145" t="s">
        <v>180</v>
      </c>
      <c r="D13" s="145" t="s">
        <v>180</v>
      </c>
      <c r="E13" s="145" t="s">
        <v>180</v>
      </c>
      <c r="F13" s="139">
        <v>0.1</v>
      </c>
      <c r="G13" s="139">
        <v>0.1</v>
      </c>
    </row>
    <row r="14">
      <c r="A14" s="135" t="s">
        <v>33</v>
      </c>
      <c r="B14" s="144" t="s">
        <v>180</v>
      </c>
      <c r="C14" s="144" t="s">
        <v>180</v>
      </c>
      <c r="D14" s="144" t="s">
        <v>180</v>
      </c>
      <c r="E14" s="144" t="s">
        <v>180</v>
      </c>
      <c r="F14" s="136">
        <v>0.9</v>
      </c>
      <c r="G14" s="136">
        <v>0.5</v>
      </c>
    </row>
    <row r="15">
      <c r="A15" s="138" t="s">
        <v>181</v>
      </c>
      <c r="B15" s="145" t="s">
        <v>180</v>
      </c>
      <c r="C15" s="145" t="s">
        <v>180</v>
      </c>
      <c r="D15" s="145" t="s">
        <v>180</v>
      </c>
      <c r="E15" s="145" t="s">
        <v>180</v>
      </c>
      <c r="F15" s="139">
        <v>10.0</v>
      </c>
      <c r="G15" s="139">
        <v>10.0</v>
      </c>
    </row>
    <row r="16">
      <c r="A16" s="135" t="s">
        <v>182</v>
      </c>
      <c r="B16" s="144" t="s">
        <v>180</v>
      </c>
      <c r="C16" s="144" t="s">
        <v>180</v>
      </c>
      <c r="D16" s="144" t="s">
        <v>180</v>
      </c>
      <c r="E16" s="144" t="s">
        <v>180</v>
      </c>
      <c r="F16" s="136">
        <v>-5.0</v>
      </c>
      <c r="G16" s="136">
        <v>0.0</v>
      </c>
    </row>
  </sheetData>
  <mergeCells count="3">
    <mergeCell ref="A1:G1"/>
    <mergeCell ref="A3:G3"/>
    <mergeCell ref="A7:G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23.86"/>
  </cols>
  <sheetData>
    <row r="1">
      <c r="A1" s="146" t="s">
        <v>184</v>
      </c>
      <c r="B1" s="2"/>
      <c r="C1" s="2"/>
      <c r="D1" s="2"/>
      <c r="E1" s="3"/>
      <c r="F1" s="15"/>
      <c r="G1" s="14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48"/>
      <c r="B2" s="149" t="s">
        <v>185</v>
      </c>
      <c r="C2" s="149" t="s">
        <v>186</v>
      </c>
      <c r="D2" s="149" t="s">
        <v>187</v>
      </c>
      <c r="E2" s="149" t="s">
        <v>188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0" t="s">
        <v>189</v>
      </c>
      <c r="B3" s="151">
        <v>-1277.3051</v>
      </c>
      <c r="C3" s="152">
        <v>1.0</v>
      </c>
      <c r="D3" s="153">
        <v>1.251E-26</v>
      </c>
      <c r="E3" s="153">
        <v>2.481E-10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4" t="s">
        <v>190</v>
      </c>
      <c r="B4" s="155">
        <v>-1217.6619</v>
      </c>
      <c r="C4" s="156">
        <v>7.993E25</v>
      </c>
      <c r="D4" s="157">
        <v>1.0</v>
      </c>
      <c r="E4" s="156">
        <v>1.983E16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0" t="s">
        <v>191</v>
      </c>
      <c r="B5" s="151">
        <v>-1255.1879</v>
      </c>
      <c r="C5" s="153">
        <v>4.03E9</v>
      </c>
      <c r="D5" s="153">
        <v>5.042E-17</v>
      </c>
      <c r="E5" s="152">
        <v>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8"/>
      <c r="B6" s="159"/>
      <c r="C6" s="160"/>
      <c r="D6" s="159"/>
      <c r="E6" s="160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1" t="s">
        <v>192</v>
      </c>
      <c r="B8" s="2"/>
      <c r="C8" s="2"/>
      <c r="D8" s="2"/>
      <c r="E8" s="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2"/>
      <c r="B9" s="163" t="s">
        <v>185</v>
      </c>
      <c r="C9" s="163" t="s">
        <v>186</v>
      </c>
      <c r="D9" s="163" t="s">
        <v>187</v>
      </c>
      <c r="E9" s="163" t="s">
        <v>188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4" t="s">
        <v>189</v>
      </c>
      <c r="B10" s="165">
        <v>-1433.2874</v>
      </c>
      <c r="C10" s="166">
        <v>1.0</v>
      </c>
      <c r="D10" s="167">
        <v>9.161E-26</v>
      </c>
      <c r="E10" s="167">
        <v>2.047E-25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8" t="s">
        <v>190</v>
      </c>
      <c r="B11" s="169">
        <v>-1375.6352</v>
      </c>
      <c r="C11" s="170">
        <v>1.092E25</v>
      </c>
      <c r="D11" s="171">
        <v>1.0</v>
      </c>
      <c r="E11" s="170">
        <v>2.235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4" t="s">
        <v>191</v>
      </c>
      <c r="B12" s="165">
        <v>-1376.4394</v>
      </c>
      <c r="C12" s="167">
        <v>4.884E24</v>
      </c>
      <c r="D12" s="167">
        <v>0.4475</v>
      </c>
      <c r="E12" s="166">
        <v>1.0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</sheetData>
  <mergeCells count="2">
    <mergeCell ref="A1:E1"/>
    <mergeCell ref="A8:E8"/>
  </mergeCells>
  <drawing r:id="rId1"/>
</worksheet>
</file>