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da/Desktop/Work /Experiments/SARS-CoV-2/09. VOCs/03. NT assay (Fizer)/Summary/NT50/"/>
    </mc:Choice>
  </mc:AlternateContent>
  <xr:revisionPtr revIDLastSave="0" documentId="13_ncr:1_{5558B76A-8B9C-7947-9B09-C94E5625909C}" xr6:coauthVersionLast="47" xr6:coauthVersionMax="47" xr10:uidLastSave="{00000000-0000-0000-0000-000000000000}"/>
  <bookViews>
    <workbookView xWindow="-36140" yWindow="1640" windowWidth="32500" windowHeight="19260" xr2:uid="{4104D825-2C13-554F-A134-9B39355FD5D9}"/>
  </bookViews>
  <sheets>
    <sheet name="Resul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2" l="1"/>
  <c r="B35" i="2"/>
  <c r="B33" i="2"/>
  <c r="Q40" i="2" l="1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Q37" i="2"/>
  <c r="Q43" i="2" s="1"/>
  <c r="P37" i="2"/>
  <c r="P43" i="2" s="1"/>
  <c r="O37" i="2"/>
  <c r="O43" i="2" s="1"/>
  <c r="N37" i="2"/>
  <c r="N43" i="2" s="1"/>
  <c r="M37" i="2"/>
  <c r="M43" i="2" s="1"/>
  <c r="L37" i="2"/>
  <c r="L43" i="2" s="1"/>
  <c r="K37" i="2"/>
  <c r="K43" i="2" s="1"/>
  <c r="J37" i="2"/>
  <c r="J43" i="2" s="1"/>
  <c r="I37" i="2"/>
  <c r="I43" i="2" s="1"/>
  <c r="H37" i="2"/>
  <c r="H43" i="2" s="1"/>
  <c r="G37" i="2"/>
  <c r="G43" i="2" s="1"/>
  <c r="F37" i="2"/>
  <c r="F43" i="2" s="1"/>
  <c r="E37" i="2"/>
  <c r="E43" i="2" s="1"/>
  <c r="D37" i="2"/>
  <c r="D43" i="2" s="1"/>
  <c r="C37" i="2"/>
  <c r="C43" i="2" s="1"/>
  <c r="B37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B42" i="2" l="1"/>
  <c r="B43" i="2"/>
  <c r="P42" i="2"/>
  <c r="C42" i="2"/>
  <c r="N42" i="2"/>
  <c r="D42" i="2"/>
  <c r="Q42" i="2"/>
  <c r="E42" i="2"/>
  <c r="I42" i="2"/>
  <c r="G42" i="2"/>
  <c r="F42" i="2"/>
  <c r="H42" i="2"/>
  <c r="O42" i="2"/>
  <c r="J42" i="2"/>
  <c r="K42" i="2"/>
  <c r="L42" i="2"/>
  <c r="M42" i="2"/>
</calcChain>
</file>

<file path=xl/sharedStrings.xml><?xml version="1.0" encoding="utf-8"?>
<sst xmlns="http://schemas.openxmlformats.org/spreadsheetml/2006/main" count="72" uniqueCount="38">
  <si>
    <t>NT50</t>
  </si>
  <si>
    <t>Relative to D614G</t>
  </si>
  <si>
    <t>VOC #1</t>
  </si>
  <si>
    <t>VOC #2</t>
  </si>
  <si>
    <t>VOC #3</t>
  </si>
  <si>
    <t>VOC #4</t>
  </si>
  <si>
    <t>VOC #5</t>
  </si>
  <si>
    <t>VOC #6</t>
  </si>
  <si>
    <t>VOC #7</t>
  </si>
  <si>
    <t>VOC #8</t>
  </si>
  <si>
    <t>VOC #9</t>
  </si>
  <si>
    <t>VOC #10</t>
  </si>
  <si>
    <t>VOC #11</t>
  </si>
  <si>
    <t>VOC #12</t>
  </si>
  <si>
    <t>VOC #13</t>
  </si>
  <si>
    <t>VOC #14</t>
  </si>
  <si>
    <t>VOC #15</t>
  </si>
  <si>
    <t>VOC #0</t>
  </si>
  <si>
    <t>#97-03</t>
    <phoneticPr fontId="1"/>
  </si>
  <si>
    <t>#98-03</t>
    <phoneticPr fontId="1"/>
  </si>
  <si>
    <t>#100-03</t>
    <phoneticPr fontId="1"/>
  </si>
  <si>
    <t>#101-03</t>
    <phoneticPr fontId="1"/>
  </si>
  <si>
    <t>#102-03</t>
    <phoneticPr fontId="1"/>
  </si>
  <si>
    <t>#104-03</t>
    <phoneticPr fontId="1"/>
  </si>
  <si>
    <t>#105-03</t>
    <phoneticPr fontId="1"/>
  </si>
  <si>
    <t>#109-03</t>
  </si>
  <si>
    <t>#110-03</t>
  </si>
  <si>
    <t>#111-03</t>
  </si>
  <si>
    <t>#112-03</t>
  </si>
  <si>
    <t>#113-03</t>
  </si>
  <si>
    <t>#114-03</t>
  </si>
  <si>
    <t>#115-03</t>
  </si>
  <si>
    <t>#116-03</t>
  </si>
  <si>
    <t>#118-03</t>
  </si>
  <si>
    <t>#121-03</t>
  </si>
  <si>
    <t>#122-03</t>
  </si>
  <si>
    <t>Average</t>
    <phoneticPr fontId="2"/>
  </si>
  <si>
    <t>Geo mean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</si>
</sst>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9"/>
      <name val="Arial"/>
      <family val="2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/>
    <xf numFmtId="0" fontId="6" fillId="0" borderId="1" xfId="0" applyFont="1" applyFill="1" applyBorder="1" applyAlignment="1"/>
    <xf numFmtId="0" fontId="6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2" fontId="4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2" fontId="4" fillId="0" borderId="1" xfId="0" applyNumberFormat="1" applyFont="1" applyBorder="1" applyAlignment="1"/>
    <xf numFmtId="2" fontId="6" fillId="0" borderId="1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902C-6565-0B43-BA76-F0C979D57F0F}">
  <dimension ref="A1:S43"/>
  <sheetViews>
    <sheetView tabSelected="1" zoomScaleNormal="100" workbookViewId="0">
      <selection activeCell="S37" sqref="S37"/>
    </sheetView>
  </sheetViews>
  <sheetFormatPr baseColWidth="10" defaultRowHeight="16"/>
  <cols>
    <col min="1" max="1" width="16.85546875" style="1" bestFit="1" customWidth="1"/>
    <col min="2" max="18" width="10.7109375" style="1"/>
    <col min="19" max="19" width="13.42578125" style="1" bestFit="1" customWidth="1"/>
    <col min="20" max="16384" width="10.7109375" style="1"/>
  </cols>
  <sheetData>
    <row r="1" spans="1:19">
      <c r="A1" s="6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9" t="s">
        <v>16</v>
      </c>
      <c r="Q1" s="8" t="s">
        <v>17</v>
      </c>
    </row>
    <row r="2" spans="1:19" s="2" customFormat="1">
      <c r="A2" s="10" t="s">
        <v>18</v>
      </c>
      <c r="B2" s="11">
        <v>68.849999999999994</v>
      </c>
      <c r="C2" s="11">
        <v>57.44</v>
      </c>
      <c r="D2" s="12">
        <v>40</v>
      </c>
      <c r="E2" s="12">
        <v>40</v>
      </c>
      <c r="F2" s="12">
        <v>40</v>
      </c>
      <c r="G2" s="11">
        <v>106.2</v>
      </c>
      <c r="H2" s="11">
        <v>62.32</v>
      </c>
      <c r="I2" s="12">
        <v>40</v>
      </c>
      <c r="J2" s="11">
        <v>140.19999999999999</v>
      </c>
      <c r="K2" s="12">
        <v>40</v>
      </c>
      <c r="L2" s="12">
        <v>40</v>
      </c>
      <c r="M2" s="11">
        <v>78.08</v>
      </c>
      <c r="N2" s="12">
        <v>40</v>
      </c>
      <c r="O2" s="12">
        <v>40</v>
      </c>
      <c r="P2" s="13">
        <v>40</v>
      </c>
      <c r="Q2" s="11">
        <v>115.9</v>
      </c>
      <c r="S2" s="1"/>
    </row>
    <row r="3" spans="1:19" s="2" customFormat="1">
      <c r="A3" s="10" t="s">
        <v>19</v>
      </c>
      <c r="B3" s="12">
        <v>40</v>
      </c>
      <c r="C3" s="12">
        <v>40</v>
      </c>
      <c r="D3" s="12">
        <v>40</v>
      </c>
      <c r="E3" s="12">
        <v>40</v>
      </c>
      <c r="F3" s="12">
        <v>40</v>
      </c>
      <c r="G3" s="12">
        <v>40</v>
      </c>
      <c r="H3" s="12">
        <v>40</v>
      </c>
      <c r="I3" s="12">
        <v>40</v>
      </c>
      <c r="J3" s="12">
        <v>40</v>
      </c>
      <c r="K3" s="12">
        <v>40</v>
      </c>
      <c r="L3" s="12">
        <v>40</v>
      </c>
      <c r="M3" s="12">
        <v>40</v>
      </c>
      <c r="N3" s="12">
        <v>40</v>
      </c>
      <c r="O3" s="12">
        <v>40</v>
      </c>
      <c r="P3" s="13">
        <v>40</v>
      </c>
      <c r="Q3" s="14">
        <v>55.73</v>
      </c>
    </row>
    <row r="4" spans="1:19">
      <c r="A4" s="15" t="s">
        <v>20</v>
      </c>
      <c r="B4" s="11">
        <v>393</v>
      </c>
      <c r="C4" s="11">
        <v>202.9</v>
      </c>
      <c r="D4" s="11">
        <v>125.8</v>
      </c>
      <c r="E4" s="11">
        <v>197.9</v>
      </c>
      <c r="F4" s="11">
        <v>290.8</v>
      </c>
      <c r="G4" s="11">
        <v>168.5</v>
      </c>
      <c r="H4" s="11">
        <v>107.7</v>
      </c>
      <c r="I4" s="11">
        <v>158.1</v>
      </c>
      <c r="J4" s="11">
        <v>256.60000000000002</v>
      </c>
      <c r="K4" s="12">
        <v>40</v>
      </c>
      <c r="L4" s="11">
        <v>168.3</v>
      </c>
      <c r="M4" s="11">
        <v>199.2</v>
      </c>
      <c r="N4" s="11">
        <v>99.85</v>
      </c>
      <c r="O4" s="11">
        <v>59.26</v>
      </c>
      <c r="P4" s="11">
        <v>92.39</v>
      </c>
      <c r="Q4" s="11">
        <v>228.2</v>
      </c>
      <c r="R4" s="3"/>
      <c r="S4" s="5"/>
    </row>
    <row r="5" spans="1:19" s="2" customFormat="1">
      <c r="A5" s="10" t="s">
        <v>21</v>
      </c>
      <c r="B5" s="11">
        <v>64.930000000000007</v>
      </c>
      <c r="C5" s="11">
        <v>340.9</v>
      </c>
      <c r="D5" s="11">
        <v>239.9</v>
      </c>
      <c r="E5" s="11">
        <v>61.49</v>
      </c>
      <c r="F5" s="11">
        <v>340.5</v>
      </c>
      <c r="G5" s="11">
        <v>43.93</v>
      </c>
      <c r="H5" s="12">
        <v>40</v>
      </c>
      <c r="I5" s="12">
        <v>40</v>
      </c>
      <c r="J5" s="11">
        <v>116.6</v>
      </c>
      <c r="K5" s="11">
        <v>42.85</v>
      </c>
      <c r="L5" s="12">
        <v>40</v>
      </c>
      <c r="M5" s="16">
        <v>141.4</v>
      </c>
      <c r="N5" s="11">
        <v>61.86</v>
      </c>
      <c r="O5" s="16">
        <v>134.30000000000001</v>
      </c>
      <c r="P5" s="12">
        <v>40</v>
      </c>
      <c r="Q5" s="16">
        <v>234.5</v>
      </c>
    </row>
    <row r="6" spans="1:19">
      <c r="A6" s="17" t="s">
        <v>22</v>
      </c>
      <c r="B6" s="18">
        <v>286.5</v>
      </c>
      <c r="C6" s="18">
        <v>199.1</v>
      </c>
      <c r="D6" s="18">
        <v>108.9</v>
      </c>
      <c r="E6" s="18">
        <v>190.1</v>
      </c>
      <c r="F6" s="18">
        <v>236.6</v>
      </c>
      <c r="G6" s="18">
        <v>139.69999999999999</v>
      </c>
      <c r="H6" s="18">
        <v>94.66</v>
      </c>
      <c r="I6" s="18">
        <v>60.26</v>
      </c>
      <c r="J6" s="18">
        <v>181.8</v>
      </c>
      <c r="K6" s="9">
        <v>191.5</v>
      </c>
      <c r="L6" s="18">
        <v>112.1</v>
      </c>
      <c r="M6" s="9">
        <v>369.5</v>
      </c>
      <c r="N6" s="9">
        <v>50.67</v>
      </c>
      <c r="O6" s="9">
        <v>82.74</v>
      </c>
      <c r="P6" s="19">
        <v>40</v>
      </c>
      <c r="Q6" s="9">
        <v>334.7</v>
      </c>
    </row>
    <row r="7" spans="1:19">
      <c r="A7" s="17" t="s">
        <v>23</v>
      </c>
      <c r="B7" s="18">
        <v>69.290000000000006</v>
      </c>
      <c r="C7" s="18">
        <v>237.8</v>
      </c>
      <c r="D7" s="18">
        <v>70.650000000000006</v>
      </c>
      <c r="E7" s="18">
        <v>150.6</v>
      </c>
      <c r="F7" s="18">
        <v>115.5</v>
      </c>
      <c r="G7" s="18">
        <v>90.46</v>
      </c>
      <c r="H7" s="18">
        <v>124.2</v>
      </c>
      <c r="I7" s="18">
        <v>81</v>
      </c>
      <c r="J7" s="18">
        <v>87.82</v>
      </c>
      <c r="K7" s="9">
        <v>109.1</v>
      </c>
      <c r="L7" s="18">
        <v>99.15</v>
      </c>
      <c r="M7" s="9">
        <v>246.9</v>
      </c>
      <c r="N7" s="19">
        <v>40</v>
      </c>
      <c r="O7" s="9">
        <v>80.66</v>
      </c>
      <c r="P7" s="9">
        <v>95.59</v>
      </c>
      <c r="Q7" s="9">
        <v>161.69999999999999</v>
      </c>
    </row>
    <row r="8" spans="1:19">
      <c r="A8" s="17" t="s">
        <v>24</v>
      </c>
      <c r="B8" s="18">
        <v>319.8</v>
      </c>
      <c r="C8" s="18">
        <v>644.1</v>
      </c>
      <c r="D8" s="18">
        <v>256.10000000000002</v>
      </c>
      <c r="E8" s="18">
        <v>208.5</v>
      </c>
      <c r="F8" s="18">
        <v>214.4</v>
      </c>
      <c r="G8" s="18">
        <v>301.60000000000002</v>
      </c>
      <c r="H8" s="18">
        <v>260</v>
      </c>
      <c r="I8" s="18">
        <v>256.3</v>
      </c>
      <c r="J8" s="18">
        <v>263.60000000000002</v>
      </c>
      <c r="K8" s="18">
        <v>65.66</v>
      </c>
      <c r="L8" s="18">
        <v>220.1</v>
      </c>
      <c r="M8" s="18">
        <v>140.5</v>
      </c>
      <c r="N8" s="18">
        <v>147.4</v>
      </c>
      <c r="O8" s="18">
        <v>107.2</v>
      </c>
      <c r="P8" s="18">
        <v>112.1</v>
      </c>
      <c r="Q8" s="18">
        <v>583.4</v>
      </c>
    </row>
    <row r="9" spans="1:19">
      <c r="A9" s="17" t="s">
        <v>25</v>
      </c>
      <c r="B9" s="11">
        <v>1118</v>
      </c>
      <c r="C9" s="11">
        <v>1220</v>
      </c>
      <c r="D9" s="11">
        <v>978.2</v>
      </c>
      <c r="E9" s="11">
        <v>927.8</v>
      </c>
      <c r="F9" s="11">
        <v>963.9</v>
      </c>
      <c r="G9" s="11">
        <v>679.5</v>
      </c>
      <c r="H9" s="11">
        <v>817.5</v>
      </c>
      <c r="I9" s="11">
        <v>593.20000000000005</v>
      </c>
      <c r="J9" s="11">
        <v>989.8</v>
      </c>
      <c r="K9" s="11">
        <v>282.5</v>
      </c>
      <c r="L9" s="11">
        <v>581.4</v>
      </c>
      <c r="M9" s="11">
        <v>805.3</v>
      </c>
      <c r="N9" s="11">
        <v>714.2</v>
      </c>
      <c r="O9" s="11">
        <v>552.4</v>
      </c>
      <c r="P9" s="11">
        <v>468.4</v>
      </c>
      <c r="Q9" s="11">
        <v>1011</v>
      </c>
    </row>
    <row r="10" spans="1:19">
      <c r="A10" s="17" t="s">
        <v>26</v>
      </c>
      <c r="B10" s="18">
        <v>663.9</v>
      </c>
      <c r="C10" s="18">
        <v>917.6</v>
      </c>
      <c r="D10" s="18">
        <v>471</v>
      </c>
      <c r="E10" s="18">
        <v>1081</v>
      </c>
      <c r="F10" s="18">
        <v>474.7</v>
      </c>
      <c r="G10" s="18">
        <v>405</v>
      </c>
      <c r="H10" s="18">
        <v>373.2</v>
      </c>
      <c r="I10" s="18">
        <v>304</v>
      </c>
      <c r="J10" s="18">
        <v>1070</v>
      </c>
      <c r="K10" s="18">
        <v>415</v>
      </c>
      <c r="L10" s="18">
        <v>297.5</v>
      </c>
      <c r="M10" s="18">
        <v>490.3</v>
      </c>
      <c r="N10" s="18">
        <v>283.60000000000002</v>
      </c>
      <c r="O10" s="18">
        <v>462</v>
      </c>
      <c r="P10" s="18">
        <v>331.2</v>
      </c>
      <c r="Q10" s="18">
        <v>1002</v>
      </c>
    </row>
    <row r="11" spans="1:19">
      <c r="A11" s="17" t="s">
        <v>27</v>
      </c>
      <c r="B11" s="11">
        <v>1296</v>
      </c>
      <c r="C11" s="11">
        <v>1060</v>
      </c>
      <c r="D11" s="11">
        <v>420</v>
      </c>
      <c r="E11" s="11">
        <v>839.7</v>
      </c>
      <c r="F11" s="11">
        <v>1224</v>
      </c>
      <c r="G11" s="11">
        <v>1005</v>
      </c>
      <c r="H11" s="11">
        <v>544.20000000000005</v>
      </c>
      <c r="I11" s="11">
        <v>597.5</v>
      </c>
      <c r="J11" s="11">
        <v>1249</v>
      </c>
      <c r="K11" s="11">
        <v>533.5</v>
      </c>
      <c r="L11" s="11">
        <v>455</v>
      </c>
      <c r="M11" s="11">
        <v>1037</v>
      </c>
      <c r="N11" s="11">
        <v>289.2</v>
      </c>
      <c r="O11" s="11">
        <v>433.4</v>
      </c>
      <c r="P11" s="11">
        <v>640</v>
      </c>
      <c r="Q11" s="11">
        <v>1354</v>
      </c>
    </row>
    <row r="12" spans="1:19">
      <c r="A12" s="17" t="s">
        <v>28</v>
      </c>
      <c r="B12" s="9">
        <v>416.6</v>
      </c>
      <c r="C12" s="9">
        <v>1492</v>
      </c>
      <c r="D12" s="9">
        <v>44.02</v>
      </c>
      <c r="E12" s="9">
        <v>492.2</v>
      </c>
      <c r="F12" s="9">
        <v>248.8</v>
      </c>
      <c r="G12" s="9">
        <v>241</v>
      </c>
      <c r="H12" s="9">
        <v>152.69999999999999</v>
      </c>
      <c r="I12" s="9">
        <v>47.85</v>
      </c>
      <c r="J12" s="9">
        <v>1075</v>
      </c>
      <c r="K12" s="9">
        <v>217.6</v>
      </c>
      <c r="L12" s="9">
        <v>70.84</v>
      </c>
      <c r="M12" s="9">
        <v>364.8</v>
      </c>
      <c r="N12" s="9">
        <v>125.5</v>
      </c>
      <c r="O12" s="9">
        <v>62.09</v>
      </c>
      <c r="P12" s="20">
        <v>153.80000000000001</v>
      </c>
      <c r="Q12" s="20">
        <v>510.8</v>
      </c>
    </row>
    <row r="13" spans="1:19">
      <c r="A13" s="17" t="s">
        <v>29</v>
      </c>
      <c r="B13" s="11">
        <v>941.5</v>
      </c>
      <c r="C13" s="11">
        <v>2019</v>
      </c>
      <c r="D13" s="11">
        <v>160.5</v>
      </c>
      <c r="E13" s="11">
        <v>1423</v>
      </c>
      <c r="F13" s="11">
        <v>2162</v>
      </c>
      <c r="G13" s="11">
        <v>98.91</v>
      </c>
      <c r="H13" s="11">
        <v>1117</v>
      </c>
      <c r="I13" s="11">
        <v>470</v>
      </c>
      <c r="J13" s="11">
        <v>3233</v>
      </c>
      <c r="K13" s="11">
        <v>280.10000000000002</v>
      </c>
      <c r="L13" s="11">
        <v>177.9</v>
      </c>
      <c r="M13" s="11">
        <v>1120</v>
      </c>
      <c r="N13" s="11">
        <v>354.9</v>
      </c>
      <c r="O13" s="11">
        <v>280.60000000000002</v>
      </c>
      <c r="P13" s="11">
        <v>225.9</v>
      </c>
      <c r="Q13" s="11">
        <v>1230</v>
      </c>
    </row>
    <row r="14" spans="1:19">
      <c r="A14" s="17" t="s">
        <v>30</v>
      </c>
      <c r="B14" s="16">
        <v>268.60000000000002</v>
      </c>
      <c r="C14" s="16">
        <v>355.2</v>
      </c>
      <c r="D14" s="16">
        <v>187.6</v>
      </c>
      <c r="E14" s="16">
        <v>290.5</v>
      </c>
      <c r="F14" s="16">
        <v>346.7</v>
      </c>
      <c r="G14" s="16">
        <v>82.52</v>
      </c>
      <c r="H14" s="16">
        <v>230.9</v>
      </c>
      <c r="I14" s="16">
        <v>219</v>
      </c>
      <c r="J14" s="16">
        <v>253.4</v>
      </c>
      <c r="K14" s="16">
        <v>97.51</v>
      </c>
      <c r="L14" s="16">
        <v>371.7</v>
      </c>
      <c r="M14" s="16">
        <v>475</v>
      </c>
      <c r="N14" s="16">
        <v>147.5</v>
      </c>
      <c r="O14" s="16">
        <v>391.1</v>
      </c>
      <c r="P14" s="14">
        <v>55.41</v>
      </c>
      <c r="Q14" s="14">
        <v>429</v>
      </c>
    </row>
    <row r="15" spans="1:19">
      <c r="A15" s="17" t="s">
        <v>31</v>
      </c>
      <c r="B15" s="11">
        <v>579.29999999999995</v>
      </c>
      <c r="C15" s="11">
        <v>935.2</v>
      </c>
      <c r="D15" s="11">
        <v>721</v>
      </c>
      <c r="E15" s="11">
        <v>1208</v>
      </c>
      <c r="F15" s="11">
        <v>680.8</v>
      </c>
      <c r="G15" s="11">
        <v>330.9</v>
      </c>
      <c r="H15" s="11">
        <v>853.2</v>
      </c>
      <c r="I15" s="11">
        <v>590.6</v>
      </c>
      <c r="J15" s="11">
        <v>428.4</v>
      </c>
      <c r="K15" s="11">
        <v>935.6</v>
      </c>
      <c r="L15" s="11">
        <v>611.70000000000005</v>
      </c>
      <c r="M15" s="11">
        <v>709.2</v>
      </c>
      <c r="N15" s="11">
        <v>483.1</v>
      </c>
      <c r="O15" s="11">
        <v>1138</v>
      </c>
      <c r="P15" s="11">
        <v>417.4</v>
      </c>
      <c r="Q15" s="11">
        <v>1023</v>
      </c>
    </row>
    <row r="16" spans="1:19" s="2" customFormat="1">
      <c r="A16" s="10" t="s">
        <v>32</v>
      </c>
      <c r="B16" s="11">
        <v>238</v>
      </c>
      <c r="C16" s="11">
        <v>350.6</v>
      </c>
      <c r="D16" s="11">
        <v>210.3</v>
      </c>
      <c r="E16" s="11">
        <v>210.2</v>
      </c>
      <c r="F16" s="11">
        <v>210.5</v>
      </c>
      <c r="G16" s="11">
        <v>322.2</v>
      </c>
      <c r="H16" s="11">
        <v>493.6</v>
      </c>
      <c r="I16" s="11">
        <v>155</v>
      </c>
      <c r="J16" s="11">
        <v>324.39999999999998</v>
      </c>
      <c r="K16" s="11">
        <v>386.7</v>
      </c>
      <c r="L16" s="11">
        <v>156.4</v>
      </c>
      <c r="M16" s="11">
        <v>227.8</v>
      </c>
      <c r="N16" s="11">
        <v>299.10000000000002</v>
      </c>
      <c r="O16" s="11">
        <v>159.30000000000001</v>
      </c>
      <c r="P16" s="11">
        <v>105</v>
      </c>
      <c r="Q16" s="11">
        <v>386.5</v>
      </c>
    </row>
    <row r="17" spans="1:19">
      <c r="A17" s="17" t="s">
        <v>33</v>
      </c>
      <c r="B17" s="11">
        <v>1292</v>
      </c>
      <c r="C17" s="11">
        <v>1090</v>
      </c>
      <c r="D17" s="11">
        <v>834.7</v>
      </c>
      <c r="E17" s="11">
        <v>1264</v>
      </c>
      <c r="F17" s="11">
        <v>919.1</v>
      </c>
      <c r="G17" s="11">
        <v>782.6</v>
      </c>
      <c r="H17" s="11">
        <v>974.1</v>
      </c>
      <c r="I17" s="11">
        <v>812.3</v>
      </c>
      <c r="J17" s="11">
        <v>995.3</v>
      </c>
      <c r="K17" s="11">
        <v>1224</v>
      </c>
      <c r="L17" s="11">
        <v>677.9</v>
      </c>
      <c r="M17" s="11">
        <v>804.4</v>
      </c>
      <c r="N17" s="11">
        <v>759.5</v>
      </c>
      <c r="O17" s="11">
        <v>810.6</v>
      </c>
      <c r="P17" s="11">
        <v>876</v>
      </c>
      <c r="Q17" s="11">
        <v>1121</v>
      </c>
    </row>
    <row r="18" spans="1:19">
      <c r="A18" s="17" t="s">
        <v>34</v>
      </c>
      <c r="B18" s="18">
        <v>102.6</v>
      </c>
      <c r="C18" s="18">
        <v>127.1</v>
      </c>
      <c r="D18" s="19">
        <v>40</v>
      </c>
      <c r="E18" s="18">
        <v>91.85</v>
      </c>
      <c r="F18" s="18">
        <v>105.5</v>
      </c>
      <c r="G18" s="19">
        <v>40</v>
      </c>
      <c r="H18" s="18">
        <v>107.7</v>
      </c>
      <c r="I18" s="9">
        <v>99.59</v>
      </c>
      <c r="J18" s="9">
        <v>243</v>
      </c>
      <c r="K18" s="9">
        <v>117.4</v>
      </c>
      <c r="L18" s="9">
        <v>57.96</v>
      </c>
      <c r="M18" s="9">
        <v>163.80000000000001</v>
      </c>
      <c r="N18" s="19">
        <v>40</v>
      </c>
      <c r="O18" s="19">
        <v>40</v>
      </c>
      <c r="P18" s="21">
        <v>40</v>
      </c>
      <c r="Q18" s="20">
        <v>147</v>
      </c>
    </row>
    <row r="19" spans="1:19">
      <c r="A19" s="17" t="s">
        <v>35</v>
      </c>
      <c r="B19" s="18">
        <v>582.20000000000005</v>
      </c>
      <c r="C19" s="18">
        <v>310.5</v>
      </c>
      <c r="D19" s="18">
        <v>204.8</v>
      </c>
      <c r="E19" s="18">
        <v>313.8</v>
      </c>
      <c r="F19" s="18">
        <v>293.89999999999998</v>
      </c>
      <c r="G19" s="18">
        <v>217.4</v>
      </c>
      <c r="H19" s="18">
        <v>107.7</v>
      </c>
      <c r="I19" s="18">
        <v>307.2</v>
      </c>
      <c r="J19" s="18">
        <v>330.8</v>
      </c>
      <c r="K19" s="18">
        <v>111.2</v>
      </c>
      <c r="L19" s="18">
        <v>216.8</v>
      </c>
      <c r="M19" s="18">
        <v>183.8</v>
      </c>
      <c r="N19" s="18">
        <v>107.6</v>
      </c>
      <c r="O19" s="18">
        <v>187.1</v>
      </c>
      <c r="P19" s="22">
        <v>154.1</v>
      </c>
      <c r="Q19" s="22">
        <v>420.8</v>
      </c>
    </row>
    <row r="20" spans="1:19">
      <c r="A20" s="23"/>
      <c r="B20" s="24"/>
      <c r="C20" s="25"/>
      <c r="D20" s="24"/>
      <c r="E20" s="25"/>
      <c r="F20" s="24"/>
      <c r="G20" s="26"/>
      <c r="H20" s="24"/>
      <c r="I20" s="26"/>
      <c r="J20" s="26"/>
      <c r="K20" s="26"/>
      <c r="L20" s="26"/>
      <c r="M20" s="26"/>
      <c r="N20" s="24"/>
      <c r="O20" s="25"/>
    </row>
    <row r="22" spans="1:19">
      <c r="A22" s="6" t="s">
        <v>1</v>
      </c>
      <c r="B22" s="7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</row>
    <row r="23" spans="1:19" s="2" customFormat="1">
      <c r="A23" s="10" t="s">
        <v>18</v>
      </c>
      <c r="B23" s="27">
        <f t="shared" ref="B23:Q23" si="0">$Q2/B2</f>
        <v>1.6833696441539581</v>
      </c>
      <c r="C23" s="27">
        <f t="shared" si="0"/>
        <v>2.0177576601671312</v>
      </c>
      <c r="D23" s="28">
        <f t="shared" si="0"/>
        <v>2.8975</v>
      </c>
      <c r="E23" s="28">
        <f t="shared" si="0"/>
        <v>2.8975</v>
      </c>
      <c r="F23" s="28">
        <f t="shared" si="0"/>
        <v>2.8975</v>
      </c>
      <c r="G23" s="28">
        <f t="shared" si="0"/>
        <v>1.091337099811676</v>
      </c>
      <c r="H23" s="28">
        <f t="shared" si="0"/>
        <v>1.8597560975609757</v>
      </c>
      <c r="I23" s="28">
        <f t="shared" si="0"/>
        <v>2.8975</v>
      </c>
      <c r="J23" s="27">
        <f t="shared" si="0"/>
        <v>0.82667617689015704</v>
      </c>
      <c r="K23" s="28">
        <f t="shared" si="0"/>
        <v>2.8975</v>
      </c>
      <c r="L23" s="28">
        <f t="shared" si="0"/>
        <v>2.8975</v>
      </c>
      <c r="M23" s="27">
        <f t="shared" si="0"/>
        <v>1.484375</v>
      </c>
      <c r="N23" s="28">
        <f t="shared" si="0"/>
        <v>2.8975</v>
      </c>
      <c r="O23" s="28">
        <f t="shared" si="0"/>
        <v>2.8975</v>
      </c>
      <c r="P23" s="28">
        <f t="shared" si="0"/>
        <v>2.8975</v>
      </c>
      <c r="Q23" s="27">
        <f t="shared" si="0"/>
        <v>1</v>
      </c>
    </row>
    <row r="24" spans="1:19" s="2" customFormat="1">
      <c r="A24" s="10" t="s">
        <v>19</v>
      </c>
      <c r="B24" s="28">
        <f t="shared" ref="B24:Q24" si="1">$Q3/B3</f>
        <v>1.3932499999999999</v>
      </c>
      <c r="C24" s="28">
        <f t="shared" si="1"/>
        <v>1.3932499999999999</v>
      </c>
      <c r="D24" s="28">
        <f t="shared" si="1"/>
        <v>1.3932499999999999</v>
      </c>
      <c r="E24" s="28">
        <f t="shared" si="1"/>
        <v>1.3932499999999999</v>
      </c>
      <c r="F24" s="28">
        <f t="shared" si="1"/>
        <v>1.3932499999999999</v>
      </c>
      <c r="G24" s="28">
        <f t="shared" si="1"/>
        <v>1.3932499999999999</v>
      </c>
      <c r="H24" s="28">
        <f t="shared" si="1"/>
        <v>1.3932499999999999</v>
      </c>
      <c r="I24" s="28">
        <f t="shared" si="1"/>
        <v>1.3932499999999999</v>
      </c>
      <c r="J24" s="28">
        <f t="shared" si="1"/>
        <v>1.3932499999999999</v>
      </c>
      <c r="K24" s="28">
        <f t="shared" si="1"/>
        <v>1.3932499999999999</v>
      </c>
      <c r="L24" s="28">
        <f t="shared" si="1"/>
        <v>1.3932499999999999</v>
      </c>
      <c r="M24" s="28">
        <f t="shared" si="1"/>
        <v>1.3932499999999999</v>
      </c>
      <c r="N24" s="28">
        <f t="shared" si="1"/>
        <v>1.3932499999999999</v>
      </c>
      <c r="O24" s="28">
        <f t="shared" si="1"/>
        <v>1.3932499999999999</v>
      </c>
      <c r="P24" s="28">
        <f t="shared" si="1"/>
        <v>1.3932499999999999</v>
      </c>
      <c r="Q24" s="27">
        <f t="shared" si="1"/>
        <v>1</v>
      </c>
    </row>
    <row r="25" spans="1:19" s="2" customFormat="1">
      <c r="A25" s="10" t="s">
        <v>20</v>
      </c>
      <c r="B25" s="27">
        <f t="shared" ref="B25:Q25" si="2">$Q4/B4</f>
        <v>0.58066157760814241</v>
      </c>
      <c r="C25" s="27">
        <f t="shared" si="2"/>
        <v>1.1246919664859536</v>
      </c>
      <c r="D25" s="27">
        <f t="shared" si="2"/>
        <v>1.8139904610492845</v>
      </c>
      <c r="E25" s="27">
        <f t="shared" si="2"/>
        <v>1.1531076301162202</v>
      </c>
      <c r="F25" s="27">
        <f t="shared" si="2"/>
        <v>0.78473177441540576</v>
      </c>
      <c r="G25" s="27">
        <f t="shared" si="2"/>
        <v>1.3543026706231454</v>
      </c>
      <c r="H25" s="27">
        <f t="shared" si="2"/>
        <v>2.118848653667595</v>
      </c>
      <c r="I25" s="27">
        <f t="shared" si="2"/>
        <v>1.4433902593295382</v>
      </c>
      <c r="J25" s="27">
        <f t="shared" si="2"/>
        <v>0.88932190179267334</v>
      </c>
      <c r="K25" s="28">
        <f t="shared" si="2"/>
        <v>5.7050000000000001</v>
      </c>
      <c r="L25" s="27">
        <f t="shared" si="2"/>
        <v>1.3559120617944145</v>
      </c>
      <c r="M25" s="27">
        <f t="shared" si="2"/>
        <v>1.1455823293172691</v>
      </c>
      <c r="N25" s="27">
        <f t="shared" si="2"/>
        <v>2.2854281422133198</v>
      </c>
      <c r="O25" s="28">
        <f t="shared" si="2"/>
        <v>3.8508268646641914</v>
      </c>
      <c r="P25" s="27">
        <f t="shared" si="2"/>
        <v>2.4699642818486849</v>
      </c>
      <c r="Q25" s="27">
        <f t="shared" si="2"/>
        <v>1</v>
      </c>
      <c r="S25" s="1"/>
    </row>
    <row r="26" spans="1:19" s="2" customFormat="1">
      <c r="A26" s="10" t="s">
        <v>21</v>
      </c>
      <c r="B26" s="27">
        <f t="shared" ref="B26:Q26" si="3">$Q5/B5</f>
        <v>3.6115817033728628</v>
      </c>
      <c r="C26" s="27">
        <f t="shared" si="3"/>
        <v>0.68788501026694049</v>
      </c>
      <c r="D26" s="27">
        <f t="shared" si="3"/>
        <v>0.9774906210921217</v>
      </c>
      <c r="E26" s="27">
        <f t="shared" si="3"/>
        <v>3.8136282322328832</v>
      </c>
      <c r="F26" s="27">
        <f t="shared" si="3"/>
        <v>0.68869309838472836</v>
      </c>
      <c r="G26" s="27">
        <f t="shared" si="3"/>
        <v>5.3380377873890277</v>
      </c>
      <c r="H26" s="28">
        <f t="shared" si="3"/>
        <v>5.8624999999999998</v>
      </c>
      <c r="I26" s="28">
        <f t="shared" si="3"/>
        <v>5.8624999999999998</v>
      </c>
      <c r="J26" s="27">
        <f t="shared" si="3"/>
        <v>2.0111492281303605</v>
      </c>
      <c r="K26" s="27">
        <f t="shared" si="3"/>
        <v>5.4725787631271876</v>
      </c>
      <c r="L26" s="28">
        <f t="shared" si="3"/>
        <v>5.8624999999999998</v>
      </c>
      <c r="M26" s="27">
        <f t="shared" si="3"/>
        <v>1.6584158415841583</v>
      </c>
      <c r="N26" s="27">
        <f t="shared" si="3"/>
        <v>3.790817976075008</v>
      </c>
      <c r="O26" s="27">
        <f t="shared" si="3"/>
        <v>1.7460908413998508</v>
      </c>
      <c r="P26" s="28">
        <f t="shared" si="3"/>
        <v>5.8624999999999998</v>
      </c>
      <c r="Q26" s="27">
        <f t="shared" si="3"/>
        <v>1</v>
      </c>
    </row>
    <row r="27" spans="1:19">
      <c r="A27" s="17" t="s">
        <v>22</v>
      </c>
      <c r="B27" s="29">
        <f t="shared" ref="B27:Q27" si="4">$Q6/B6</f>
        <v>1.1682373472949388</v>
      </c>
      <c r="C27" s="29">
        <f t="shared" si="4"/>
        <v>1.6810647915620291</v>
      </c>
      <c r="D27" s="29">
        <f t="shared" si="4"/>
        <v>3.0734618916437095</v>
      </c>
      <c r="E27" s="29">
        <f t="shared" si="4"/>
        <v>1.7606522882693318</v>
      </c>
      <c r="F27" s="29">
        <f t="shared" si="4"/>
        <v>1.4146238377007607</v>
      </c>
      <c r="G27" s="29">
        <f t="shared" si="4"/>
        <v>2.3958482462419473</v>
      </c>
      <c r="H27" s="29">
        <f t="shared" si="4"/>
        <v>3.5358123811536024</v>
      </c>
      <c r="I27" s="29">
        <f t="shared" si="4"/>
        <v>5.5542648523066713</v>
      </c>
      <c r="J27" s="29">
        <f t="shared" si="4"/>
        <v>1.8410341034103408</v>
      </c>
      <c r="K27" s="29">
        <f t="shared" si="4"/>
        <v>1.7477806788511749</v>
      </c>
      <c r="L27" s="29">
        <f t="shared" si="4"/>
        <v>2.9857270294380021</v>
      </c>
      <c r="M27" s="29">
        <f t="shared" si="4"/>
        <v>0.90581867388362647</v>
      </c>
      <c r="N27" s="29">
        <f t="shared" si="4"/>
        <v>6.6054864811525551</v>
      </c>
      <c r="O27" s="29">
        <f t="shared" si="4"/>
        <v>4.0452018370800094</v>
      </c>
      <c r="P27" s="30">
        <f t="shared" si="4"/>
        <v>8.3674999999999997</v>
      </c>
      <c r="Q27" s="29">
        <f t="shared" si="4"/>
        <v>1</v>
      </c>
    </row>
    <row r="28" spans="1:19">
      <c r="A28" s="17" t="s">
        <v>23</v>
      </c>
      <c r="B28" s="29">
        <f t="shared" ref="B28:Q28" si="5">$Q7/B7</f>
        <v>2.3336700822629526</v>
      </c>
      <c r="C28" s="29">
        <f t="shared" si="5"/>
        <v>0.67998317914213613</v>
      </c>
      <c r="D28" s="29">
        <f t="shared" si="5"/>
        <v>2.2887473460721863</v>
      </c>
      <c r="E28" s="29">
        <f t="shared" si="5"/>
        <v>1.0737051792828685</v>
      </c>
      <c r="F28" s="29">
        <f t="shared" si="5"/>
        <v>1.4</v>
      </c>
      <c r="G28" s="29">
        <f t="shared" si="5"/>
        <v>1.7875304001768737</v>
      </c>
      <c r="H28" s="29">
        <f t="shared" si="5"/>
        <v>1.3019323671497582</v>
      </c>
      <c r="I28" s="29">
        <f t="shared" si="5"/>
        <v>1.9962962962962962</v>
      </c>
      <c r="J28" s="29">
        <f t="shared" si="5"/>
        <v>1.8412662263721249</v>
      </c>
      <c r="K28" s="29">
        <f t="shared" si="5"/>
        <v>1.4821264894592117</v>
      </c>
      <c r="L28" s="29">
        <f t="shared" si="5"/>
        <v>1.630862329803328</v>
      </c>
      <c r="M28" s="29">
        <f t="shared" si="5"/>
        <v>0.654921020656136</v>
      </c>
      <c r="N28" s="30">
        <f t="shared" si="5"/>
        <v>4.0424999999999995</v>
      </c>
      <c r="O28" s="29">
        <f t="shared" si="5"/>
        <v>2.0047111331515</v>
      </c>
      <c r="P28" s="29">
        <f t="shared" si="5"/>
        <v>1.6915995397008055</v>
      </c>
      <c r="Q28" s="29">
        <f t="shared" si="5"/>
        <v>1</v>
      </c>
    </row>
    <row r="29" spans="1:19">
      <c r="A29" s="17" t="s">
        <v>24</v>
      </c>
      <c r="B29" s="29">
        <f t="shared" ref="B29:Q29" si="6">$Q8/B8</f>
        <v>1.8242651657285802</v>
      </c>
      <c r="C29" s="29">
        <f t="shared" si="6"/>
        <v>0.90575997515913675</v>
      </c>
      <c r="D29" s="29">
        <f t="shared" si="6"/>
        <v>2.2780163998438105</v>
      </c>
      <c r="E29" s="29">
        <f t="shared" si="6"/>
        <v>2.7980815347721824</v>
      </c>
      <c r="F29" s="29">
        <f t="shared" si="6"/>
        <v>2.7210820895522385</v>
      </c>
      <c r="G29" s="29">
        <f t="shared" si="6"/>
        <v>1.9343501326259944</v>
      </c>
      <c r="H29" s="29">
        <f t="shared" si="6"/>
        <v>2.2438461538461536</v>
      </c>
      <c r="I29" s="29">
        <f t="shared" si="6"/>
        <v>2.2762387826765509</v>
      </c>
      <c r="J29" s="29">
        <f t="shared" si="6"/>
        <v>2.2132018209408191</v>
      </c>
      <c r="K29" s="29">
        <f t="shared" si="6"/>
        <v>8.8851660067011888</v>
      </c>
      <c r="L29" s="29">
        <f t="shared" si="6"/>
        <v>2.6506133575647435</v>
      </c>
      <c r="M29" s="29">
        <f t="shared" si="6"/>
        <v>4.1523131672597859</v>
      </c>
      <c r="N29" s="29">
        <f t="shared" si="6"/>
        <v>3.9579375848032563</v>
      </c>
      <c r="O29" s="29">
        <f t="shared" si="6"/>
        <v>5.442164179104477</v>
      </c>
      <c r="P29" s="29">
        <f t="shared" si="6"/>
        <v>5.2042818911685993</v>
      </c>
      <c r="Q29" s="29">
        <f t="shared" si="6"/>
        <v>1</v>
      </c>
    </row>
    <row r="30" spans="1:19">
      <c r="A30" s="17" t="s">
        <v>25</v>
      </c>
      <c r="B30" s="27">
        <f t="shared" ref="B30:Q30" si="7">$Q9/B9</f>
        <v>0.90429338103756707</v>
      </c>
      <c r="C30" s="27">
        <f t="shared" si="7"/>
        <v>0.82868852459016396</v>
      </c>
      <c r="D30" s="27">
        <f t="shared" si="7"/>
        <v>1.0335309752606829</v>
      </c>
      <c r="E30" s="27">
        <f t="shared" si="7"/>
        <v>1.0896744988143998</v>
      </c>
      <c r="F30" s="27">
        <f t="shared" si="7"/>
        <v>1.0488639900404606</v>
      </c>
      <c r="G30" s="27">
        <f t="shared" si="7"/>
        <v>1.4878587196467992</v>
      </c>
      <c r="H30" s="27">
        <f t="shared" si="7"/>
        <v>1.236697247706422</v>
      </c>
      <c r="I30" s="27">
        <f t="shared" si="7"/>
        <v>1.7043155765340525</v>
      </c>
      <c r="J30" s="27">
        <f t="shared" si="7"/>
        <v>1.0214184683774501</v>
      </c>
      <c r="K30" s="27">
        <f t="shared" si="7"/>
        <v>3.5787610619469028</v>
      </c>
      <c r="L30" s="27">
        <f t="shared" si="7"/>
        <v>1.7389060887512902</v>
      </c>
      <c r="M30" s="27">
        <f t="shared" si="7"/>
        <v>1.2554327579783933</v>
      </c>
      <c r="N30" s="27">
        <f t="shared" si="7"/>
        <v>1.415569868384206</v>
      </c>
      <c r="O30" s="27">
        <f t="shared" si="7"/>
        <v>1.8301955104996379</v>
      </c>
      <c r="P30" s="27">
        <f t="shared" si="7"/>
        <v>2.1584116140051237</v>
      </c>
      <c r="Q30" s="27">
        <f t="shared" si="7"/>
        <v>1</v>
      </c>
    </row>
    <row r="31" spans="1:19">
      <c r="A31" s="17" t="s">
        <v>26</v>
      </c>
      <c r="B31" s="27">
        <f t="shared" ref="B31:Q31" si="8">$Q10/B10</f>
        <v>1.5092634432896521</v>
      </c>
      <c r="C31" s="27">
        <f t="shared" si="8"/>
        <v>1.0919790758500436</v>
      </c>
      <c r="D31" s="27">
        <f t="shared" si="8"/>
        <v>2.1273885350318471</v>
      </c>
      <c r="E31" s="27">
        <f t="shared" si="8"/>
        <v>0.92691951896392233</v>
      </c>
      <c r="F31" s="27">
        <f t="shared" si="8"/>
        <v>2.1108068253633876</v>
      </c>
      <c r="G31" s="27">
        <f t="shared" si="8"/>
        <v>2.4740740740740739</v>
      </c>
      <c r="H31" s="27">
        <f t="shared" si="8"/>
        <v>2.684887459807074</v>
      </c>
      <c r="I31" s="27">
        <f t="shared" si="8"/>
        <v>3.2960526315789473</v>
      </c>
      <c r="J31" s="27">
        <f t="shared" si="8"/>
        <v>0.93644859813084114</v>
      </c>
      <c r="K31" s="27">
        <f t="shared" si="8"/>
        <v>2.4144578313253011</v>
      </c>
      <c r="L31" s="27">
        <f t="shared" si="8"/>
        <v>3.3680672268907563</v>
      </c>
      <c r="M31" s="27">
        <f t="shared" si="8"/>
        <v>2.0436467468896593</v>
      </c>
      <c r="N31" s="27">
        <f t="shared" si="8"/>
        <v>3.5331452750352605</v>
      </c>
      <c r="O31" s="27">
        <f t="shared" si="8"/>
        <v>2.168831168831169</v>
      </c>
      <c r="P31" s="27">
        <f t="shared" si="8"/>
        <v>3.0253623188405796</v>
      </c>
      <c r="Q31" s="27">
        <f t="shared" si="8"/>
        <v>1</v>
      </c>
    </row>
    <row r="32" spans="1:19">
      <c r="A32" s="17" t="s">
        <v>27</v>
      </c>
      <c r="B32" s="27">
        <f t="shared" ref="B32:Q32" si="9">$Q11/B11</f>
        <v>1.0447530864197532</v>
      </c>
      <c r="C32" s="27">
        <f t="shared" si="9"/>
        <v>1.2773584905660378</v>
      </c>
      <c r="D32" s="27">
        <f t="shared" si="9"/>
        <v>3.2238095238095239</v>
      </c>
      <c r="E32" s="27">
        <f t="shared" si="9"/>
        <v>1.6124806478504228</v>
      </c>
      <c r="F32" s="27">
        <f t="shared" si="9"/>
        <v>1.1062091503267975</v>
      </c>
      <c r="G32" s="27">
        <f t="shared" si="9"/>
        <v>1.3472636815920398</v>
      </c>
      <c r="H32" s="27">
        <f t="shared" si="9"/>
        <v>2.4880558618155089</v>
      </c>
      <c r="I32" s="27">
        <f t="shared" si="9"/>
        <v>2.2661087866108787</v>
      </c>
      <c r="J32" s="27">
        <f t="shared" si="9"/>
        <v>1.0840672538030425</v>
      </c>
      <c r="K32" s="27">
        <f t="shared" si="9"/>
        <v>2.5379568884723525</v>
      </c>
      <c r="L32" s="27">
        <f t="shared" si="9"/>
        <v>2.9758241758241759</v>
      </c>
      <c r="M32" s="27">
        <f t="shared" si="9"/>
        <v>1.3056894889103183</v>
      </c>
      <c r="N32" s="27">
        <f t="shared" si="9"/>
        <v>4.6818810511756572</v>
      </c>
      <c r="O32" s="27">
        <f t="shared" si="9"/>
        <v>3.1241347485002309</v>
      </c>
      <c r="P32" s="27">
        <f t="shared" si="9"/>
        <v>2.1156250000000001</v>
      </c>
      <c r="Q32" s="27">
        <f t="shared" si="9"/>
        <v>1</v>
      </c>
    </row>
    <row r="33" spans="1:17">
      <c r="A33" s="17" t="s">
        <v>28</v>
      </c>
      <c r="B33" s="27">
        <f t="shared" ref="B33:Q33" si="10">$Q12/B12</f>
        <v>1.2261161785885741</v>
      </c>
      <c r="C33" s="27">
        <f t="shared" si="10"/>
        <v>0.3423592493297587</v>
      </c>
      <c r="D33" s="27">
        <f t="shared" si="10"/>
        <v>11.603816447069514</v>
      </c>
      <c r="E33" s="27">
        <f t="shared" si="10"/>
        <v>1.037789516456725</v>
      </c>
      <c r="F33" s="27">
        <f t="shared" si="10"/>
        <v>2.053054662379421</v>
      </c>
      <c r="G33" s="27">
        <f t="shared" si="10"/>
        <v>2.1195020746887967</v>
      </c>
      <c r="H33" s="27">
        <f t="shared" si="10"/>
        <v>3.3451211525867719</v>
      </c>
      <c r="I33" s="27">
        <f t="shared" si="10"/>
        <v>10.675026123301985</v>
      </c>
      <c r="J33" s="27">
        <f t="shared" si="10"/>
        <v>0.47516279069767442</v>
      </c>
      <c r="K33" s="27">
        <f t="shared" si="10"/>
        <v>2.3474264705882355</v>
      </c>
      <c r="L33" s="27">
        <f t="shared" si="10"/>
        <v>7.2106154714850366</v>
      </c>
      <c r="M33" s="27">
        <f t="shared" si="10"/>
        <v>1.4002192982456141</v>
      </c>
      <c r="N33" s="27">
        <f t="shared" si="10"/>
        <v>4.0701195219123507</v>
      </c>
      <c r="O33" s="27">
        <f t="shared" si="10"/>
        <v>8.2267675954259936</v>
      </c>
      <c r="P33" s="27">
        <f t="shared" si="10"/>
        <v>3.3211963589076721</v>
      </c>
      <c r="Q33" s="27">
        <f t="shared" si="10"/>
        <v>1</v>
      </c>
    </row>
    <row r="34" spans="1:17">
      <c r="A34" s="17" t="s">
        <v>29</v>
      </c>
      <c r="B34" s="27">
        <f t="shared" ref="B34:Q34" si="11">$Q13/B13</f>
        <v>1.3064259160913436</v>
      </c>
      <c r="C34" s="27">
        <f t="shared" si="11"/>
        <v>0.60921248142644868</v>
      </c>
      <c r="D34" s="27">
        <f t="shared" si="11"/>
        <v>7.6635514018691593</v>
      </c>
      <c r="E34" s="27">
        <f t="shared" si="11"/>
        <v>0.86437104708362611</v>
      </c>
      <c r="F34" s="27">
        <f t="shared" si="11"/>
        <v>0.56891766882516193</v>
      </c>
      <c r="G34" s="27">
        <f t="shared" si="11"/>
        <v>12.435547467394601</v>
      </c>
      <c r="H34" s="27">
        <f t="shared" si="11"/>
        <v>1.1011638316920322</v>
      </c>
      <c r="I34" s="27">
        <f t="shared" si="11"/>
        <v>2.6170212765957448</v>
      </c>
      <c r="J34" s="27">
        <f t="shared" si="11"/>
        <v>0.38045159294772657</v>
      </c>
      <c r="K34" s="27">
        <f t="shared" si="11"/>
        <v>4.3912888254194931</v>
      </c>
      <c r="L34" s="27">
        <f t="shared" si="11"/>
        <v>6.9139966273187179</v>
      </c>
      <c r="M34" s="27">
        <f t="shared" si="11"/>
        <v>1.0982142857142858</v>
      </c>
      <c r="N34" s="27">
        <f t="shared" si="11"/>
        <v>3.4657650042265429</v>
      </c>
      <c r="O34" s="27">
        <f t="shared" si="11"/>
        <v>4.3834640057020664</v>
      </c>
      <c r="P34" s="27">
        <f t="shared" si="11"/>
        <v>5.4448871181938907</v>
      </c>
      <c r="Q34" s="27">
        <f t="shared" si="11"/>
        <v>1</v>
      </c>
    </row>
    <row r="35" spans="1:17">
      <c r="A35" s="17" t="s">
        <v>30</v>
      </c>
      <c r="B35" s="27">
        <f t="shared" ref="B35:Q35" si="12">$Q14/B14</f>
        <v>1.5971705137751302</v>
      </c>
      <c r="C35" s="27">
        <f t="shared" si="12"/>
        <v>1.2077702702702704</v>
      </c>
      <c r="D35" s="27">
        <f t="shared" si="12"/>
        <v>2.2867803837953091</v>
      </c>
      <c r="E35" s="27">
        <f t="shared" si="12"/>
        <v>1.4767641996557659</v>
      </c>
      <c r="F35" s="27">
        <f t="shared" si="12"/>
        <v>1.2373810210556677</v>
      </c>
      <c r="G35" s="27">
        <f t="shared" si="12"/>
        <v>5.1987396994667963</v>
      </c>
      <c r="H35" s="27">
        <f t="shared" si="12"/>
        <v>1.8579471632741447</v>
      </c>
      <c r="I35" s="27">
        <f t="shared" si="12"/>
        <v>1.9589041095890412</v>
      </c>
      <c r="J35" s="27">
        <f t="shared" si="12"/>
        <v>1.6929755327545382</v>
      </c>
      <c r="K35" s="27">
        <f t="shared" si="12"/>
        <v>4.3995487642293094</v>
      </c>
      <c r="L35" s="27">
        <f t="shared" si="12"/>
        <v>1.1541565778853915</v>
      </c>
      <c r="M35" s="27">
        <f t="shared" si="12"/>
        <v>0.90315789473684216</v>
      </c>
      <c r="N35" s="27">
        <f t="shared" si="12"/>
        <v>2.9084745762711863</v>
      </c>
      <c r="O35" s="27">
        <f t="shared" si="12"/>
        <v>1.0969061621068781</v>
      </c>
      <c r="P35" s="27">
        <f t="shared" si="12"/>
        <v>7.7422847861396864</v>
      </c>
      <c r="Q35" s="27">
        <f t="shared" si="12"/>
        <v>1</v>
      </c>
    </row>
    <row r="36" spans="1:17">
      <c r="A36" s="17" t="s">
        <v>31</v>
      </c>
      <c r="B36" s="27">
        <f t="shared" ref="B36:Q36" si="13">$Q15/B15</f>
        <v>1.7659243915069913</v>
      </c>
      <c r="C36" s="27">
        <f t="shared" si="13"/>
        <v>1.0938836612489307</v>
      </c>
      <c r="D36" s="27">
        <f t="shared" si="13"/>
        <v>1.4188626907073509</v>
      </c>
      <c r="E36" s="27">
        <f t="shared" si="13"/>
        <v>0.84685430463576161</v>
      </c>
      <c r="F36" s="27">
        <f t="shared" si="13"/>
        <v>1.5026439482961222</v>
      </c>
      <c r="G36" s="27">
        <f t="shared" si="13"/>
        <v>3.0915684496826836</v>
      </c>
      <c r="H36" s="27">
        <f t="shared" si="13"/>
        <v>1.1990154711673697</v>
      </c>
      <c r="I36" s="27">
        <f t="shared" si="13"/>
        <v>1.7321368100237047</v>
      </c>
      <c r="J36" s="27">
        <f t="shared" si="13"/>
        <v>2.3879551820728291</v>
      </c>
      <c r="K36" s="27">
        <f t="shared" si="13"/>
        <v>1.0934159897392048</v>
      </c>
      <c r="L36" s="27">
        <f t="shared" si="13"/>
        <v>1.6723884256988719</v>
      </c>
      <c r="M36" s="27">
        <f t="shared" si="13"/>
        <v>1.4424703891708968</v>
      </c>
      <c r="N36" s="27">
        <f t="shared" si="13"/>
        <v>2.1175740012419788</v>
      </c>
      <c r="O36" s="27">
        <f t="shared" si="13"/>
        <v>0.89894551845342707</v>
      </c>
      <c r="P36" s="27">
        <f t="shared" si="13"/>
        <v>2.4508864398658363</v>
      </c>
      <c r="Q36" s="27">
        <f t="shared" si="13"/>
        <v>1</v>
      </c>
    </row>
    <row r="37" spans="1:17" s="2" customFormat="1">
      <c r="A37" s="10" t="s">
        <v>32</v>
      </c>
      <c r="B37" s="27">
        <f t="shared" ref="B37:Q37" si="14">$Q16/B16</f>
        <v>1.6239495798319328</v>
      </c>
      <c r="C37" s="27">
        <f t="shared" si="14"/>
        <v>1.1023958927552766</v>
      </c>
      <c r="D37" s="27">
        <f t="shared" si="14"/>
        <v>1.837850689491203</v>
      </c>
      <c r="E37" s="27">
        <f t="shared" si="14"/>
        <v>1.8387250237868697</v>
      </c>
      <c r="F37" s="27">
        <f t="shared" si="14"/>
        <v>1.8361045130641329</v>
      </c>
      <c r="G37" s="27">
        <f t="shared" si="14"/>
        <v>1.1995654872749846</v>
      </c>
      <c r="H37" s="27">
        <f t="shared" si="14"/>
        <v>0.78302269043760131</v>
      </c>
      <c r="I37" s="27">
        <f t="shared" si="14"/>
        <v>2.4935483870967743</v>
      </c>
      <c r="J37" s="27">
        <f t="shared" si="14"/>
        <v>1.1914303329223181</v>
      </c>
      <c r="K37" s="27">
        <f t="shared" si="14"/>
        <v>0.9994828032066202</v>
      </c>
      <c r="L37" s="27">
        <f t="shared" si="14"/>
        <v>2.4712276214833757</v>
      </c>
      <c r="M37" s="27">
        <f t="shared" si="14"/>
        <v>1.6966637401229148</v>
      </c>
      <c r="N37" s="27">
        <f t="shared" si="14"/>
        <v>1.2922099632230022</v>
      </c>
      <c r="O37" s="27">
        <f t="shared" si="14"/>
        <v>2.4262397991211548</v>
      </c>
      <c r="P37" s="27">
        <f t="shared" si="14"/>
        <v>3.6809523809523808</v>
      </c>
      <c r="Q37" s="27">
        <f t="shared" si="14"/>
        <v>1</v>
      </c>
    </row>
    <row r="38" spans="1:17">
      <c r="A38" s="17" t="s">
        <v>33</v>
      </c>
      <c r="B38" s="29">
        <f t="shared" ref="B38:Q38" si="15">$Q17/B17</f>
        <v>0.86764705882352944</v>
      </c>
      <c r="C38" s="29">
        <f t="shared" si="15"/>
        <v>1.0284403669724771</v>
      </c>
      <c r="D38" s="29">
        <f t="shared" si="15"/>
        <v>1.3429974841260333</v>
      </c>
      <c r="E38" s="29">
        <f t="shared" si="15"/>
        <v>0.88686708860759489</v>
      </c>
      <c r="F38" s="29">
        <f t="shared" si="15"/>
        <v>1.2196714176912196</v>
      </c>
      <c r="G38" s="29">
        <f t="shared" si="15"/>
        <v>1.4324048044978277</v>
      </c>
      <c r="H38" s="29">
        <f t="shared" si="15"/>
        <v>1.1508058720870546</v>
      </c>
      <c r="I38" s="29">
        <f t="shared" si="15"/>
        <v>1.3800320078788626</v>
      </c>
      <c r="J38" s="29">
        <f t="shared" si="15"/>
        <v>1.1262935798251783</v>
      </c>
      <c r="K38" s="29">
        <f t="shared" si="15"/>
        <v>0.91584967320261434</v>
      </c>
      <c r="L38" s="29">
        <f t="shared" si="15"/>
        <v>1.6536362295323794</v>
      </c>
      <c r="M38" s="29">
        <f t="shared" si="15"/>
        <v>1.3935852809547489</v>
      </c>
      <c r="N38" s="29">
        <f t="shared" si="15"/>
        <v>1.4759710335747203</v>
      </c>
      <c r="O38" s="29">
        <f t="shared" si="15"/>
        <v>1.382926227485813</v>
      </c>
      <c r="P38" s="29">
        <f t="shared" si="15"/>
        <v>1.2796803652968036</v>
      </c>
      <c r="Q38" s="29">
        <f t="shared" si="15"/>
        <v>1</v>
      </c>
    </row>
    <row r="39" spans="1:17">
      <c r="A39" s="17" t="s">
        <v>34</v>
      </c>
      <c r="B39" s="29">
        <f t="shared" ref="B39:Q39" si="16">$Q18/B18</f>
        <v>1.432748538011696</v>
      </c>
      <c r="C39" s="29">
        <f t="shared" si="16"/>
        <v>1.1565696302124313</v>
      </c>
      <c r="D39" s="30">
        <f t="shared" si="16"/>
        <v>3.6749999999999998</v>
      </c>
      <c r="E39" s="29">
        <f t="shared" si="16"/>
        <v>1.6004354926510616</v>
      </c>
      <c r="F39" s="29">
        <f t="shared" si="16"/>
        <v>1.3933649289099526</v>
      </c>
      <c r="G39" s="30">
        <f t="shared" si="16"/>
        <v>3.6749999999999998</v>
      </c>
      <c r="H39" s="29">
        <f t="shared" si="16"/>
        <v>1.3649025069637883</v>
      </c>
      <c r="I39" s="29">
        <f t="shared" si="16"/>
        <v>1.4760518124309669</v>
      </c>
      <c r="J39" s="29">
        <f t="shared" si="16"/>
        <v>0.60493827160493829</v>
      </c>
      <c r="K39" s="29">
        <f t="shared" si="16"/>
        <v>1.252129471890971</v>
      </c>
      <c r="L39" s="29">
        <f t="shared" si="16"/>
        <v>2.5362318840579712</v>
      </c>
      <c r="M39" s="29">
        <f t="shared" si="16"/>
        <v>0.89743589743589736</v>
      </c>
      <c r="N39" s="30">
        <f t="shared" si="16"/>
        <v>3.6749999999999998</v>
      </c>
      <c r="O39" s="30">
        <f t="shared" si="16"/>
        <v>3.6749999999999998</v>
      </c>
      <c r="P39" s="30">
        <f t="shared" si="16"/>
        <v>3.6749999999999998</v>
      </c>
      <c r="Q39" s="29">
        <f t="shared" si="16"/>
        <v>1</v>
      </c>
    </row>
    <row r="40" spans="1:17">
      <c r="A40" s="17" t="s">
        <v>35</v>
      </c>
      <c r="B40" s="29">
        <f t="shared" ref="B40:Q40" si="17">$Q19/B19</f>
        <v>0.72277567846100987</v>
      </c>
      <c r="C40" s="29">
        <f t="shared" si="17"/>
        <v>1.3552334943639293</v>
      </c>
      <c r="D40" s="29">
        <f t="shared" si="17"/>
        <v>2.0546875</v>
      </c>
      <c r="E40" s="29">
        <f t="shared" si="17"/>
        <v>1.3409815168897388</v>
      </c>
      <c r="F40" s="29">
        <f t="shared" si="17"/>
        <v>1.4317795168424636</v>
      </c>
      <c r="G40" s="29">
        <f t="shared" si="17"/>
        <v>1.9356025758969642</v>
      </c>
      <c r="H40" s="29">
        <f t="shared" si="17"/>
        <v>3.9071494893221912</v>
      </c>
      <c r="I40" s="29">
        <f t="shared" si="17"/>
        <v>1.3697916666666667</v>
      </c>
      <c r="J40" s="29">
        <f t="shared" si="17"/>
        <v>1.2720677146311972</v>
      </c>
      <c r="K40" s="29">
        <f t="shared" si="17"/>
        <v>3.7841726618705036</v>
      </c>
      <c r="L40" s="29">
        <f t="shared" si="17"/>
        <v>1.9409594095940959</v>
      </c>
      <c r="M40" s="29">
        <f t="shared" si="17"/>
        <v>2.2894450489662677</v>
      </c>
      <c r="N40" s="29">
        <f t="shared" si="17"/>
        <v>3.9107806691449816</v>
      </c>
      <c r="O40" s="29">
        <f t="shared" si="17"/>
        <v>2.249064671298771</v>
      </c>
      <c r="P40" s="29">
        <f t="shared" si="17"/>
        <v>2.7306943543153799</v>
      </c>
      <c r="Q40" s="29">
        <f t="shared" si="17"/>
        <v>1</v>
      </c>
    </row>
    <row r="42" spans="1:17">
      <c r="A42" s="1" t="s">
        <v>36</v>
      </c>
      <c r="B42" s="4">
        <f>AVERAGE(B23:B40)</f>
        <v>1.4775612936810338</v>
      </c>
      <c r="C42" s="4">
        <f t="shared" ref="C42:Q42" si="18">AVERAGE(C23:C40)</f>
        <v>1.0880157622427273</v>
      </c>
      <c r="D42" s="4">
        <f t="shared" si="18"/>
        <v>2.943929575047874</v>
      </c>
      <c r="E42" s="4">
        <f t="shared" si="18"/>
        <v>1.5784326511149651</v>
      </c>
      <c r="F42" s="4">
        <f t="shared" si="18"/>
        <v>1.4893710246026624</v>
      </c>
      <c r="G42" s="4">
        <f t="shared" si="18"/>
        <v>2.8717657428380132</v>
      </c>
      <c r="H42" s="4">
        <f t="shared" si="18"/>
        <v>2.1908174666798912</v>
      </c>
      <c r="I42" s="4">
        <f t="shared" si="18"/>
        <v>2.9106905210509262</v>
      </c>
      <c r="J42" s="4">
        <f t="shared" si="18"/>
        <v>1.2882838208502341</v>
      </c>
      <c r="K42" s="4">
        <f t="shared" si="18"/>
        <v>3.0721051322239048</v>
      </c>
      <c r="L42" s="4">
        <f t="shared" si="18"/>
        <v>2.9117985842845862</v>
      </c>
      <c r="M42" s="4">
        <f t="shared" si="18"/>
        <v>1.5067020478792674</v>
      </c>
      <c r="N42" s="4">
        <f t="shared" si="18"/>
        <v>3.1955228415796681</v>
      </c>
      <c r="O42" s="4">
        <f t="shared" si="18"/>
        <v>2.9356789034902868</v>
      </c>
      <c r="P42" s="4">
        <f t="shared" si="18"/>
        <v>3.639532024957524</v>
      </c>
      <c r="Q42" s="4">
        <f t="shared" si="18"/>
        <v>1</v>
      </c>
    </row>
    <row r="43" spans="1:17">
      <c r="A43" s="1" t="s">
        <v>37</v>
      </c>
      <c r="B43" s="4">
        <f>GEOMEAN(B23:B40)</f>
        <v>1.3526961546462861</v>
      </c>
      <c r="C43" s="4">
        <f t="shared" ref="C43:Q43" si="19">GEOMEAN(C23:C40)</f>
        <v>1.0135704105131689</v>
      </c>
      <c r="D43" s="4">
        <f t="shared" si="19"/>
        <v>2.3384503052758849</v>
      </c>
      <c r="E43" s="4">
        <f t="shared" si="19"/>
        <v>1.4267895702317461</v>
      </c>
      <c r="F43" s="4">
        <f t="shared" si="19"/>
        <v>1.3674149389966765</v>
      </c>
      <c r="G43" s="4">
        <f t="shared" si="19"/>
        <v>2.2585397048118074</v>
      </c>
      <c r="H43" s="4">
        <f t="shared" si="19"/>
        <v>1.9041566597042745</v>
      </c>
      <c r="I43" s="4">
        <f t="shared" si="19"/>
        <v>2.404869753347274</v>
      </c>
      <c r="J43" s="4">
        <f t="shared" si="19"/>
        <v>1.1485313408567139</v>
      </c>
      <c r="K43" s="4">
        <f t="shared" si="19"/>
        <v>2.4914603828119204</v>
      </c>
      <c r="L43" s="4">
        <f t="shared" si="19"/>
        <v>2.4943733783329542</v>
      </c>
      <c r="M43" s="4">
        <f t="shared" si="19"/>
        <v>1.3766931359246282</v>
      </c>
      <c r="N43" s="4">
        <f t="shared" si="19"/>
        <v>2.8966512637581632</v>
      </c>
      <c r="O43" s="4">
        <f t="shared" si="19"/>
        <v>2.5009312294849733</v>
      </c>
      <c r="P43" s="4">
        <f t="shared" si="19"/>
        <v>3.1560131104249782</v>
      </c>
      <c r="Q43" s="4">
        <f t="shared" si="19"/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</dc:creator>
  <cp:lastModifiedBy>Teru</cp:lastModifiedBy>
  <dcterms:created xsi:type="dcterms:W3CDTF">2021-10-22T14:56:50Z</dcterms:created>
  <dcterms:modified xsi:type="dcterms:W3CDTF">2021-12-21T12:47:46Z</dcterms:modified>
</cp:coreProperties>
</file>