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alyan/Documents/SMG/heritage-connector/demos/"/>
    </mc:Choice>
  </mc:AlternateContent>
  <xr:revisionPtr revIDLastSave="0" documentId="13_ncr:1_{BAB09930-ACEE-1341-83DA-BBBD4B7A5F8D}" xr6:coauthVersionLast="45" xr6:coauthVersionMax="45" xr10:uidLastSave="{00000000-0000-0000-0000-000000000000}"/>
  <bookViews>
    <workbookView xWindow="3360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2" i="1"/>
  <c r="X62" i="1"/>
  <c r="Y62" i="1"/>
  <c r="Z62" i="1"/>
  <c r="W6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" i="1"/>
  <c r="W5" i="1"/>
  <c r="W6" i="1"/>
  <c r="W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2" i="1"/>
  <c r="W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U3" i="1"/>
  <c r="U2" i="1"/>
  <c r="P62" i="1"/>
  <c r="Q62" i="1"/>
  <c r="R62" i="1"/>
  <c r="O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tc={82B66572-31A0-284B-B6F5-B3714D4D0EB0}</author>
  </authors>
  <commentList>
    <comment ref="M32" authorId="0" shapeId="0" xr:uid="{82B66572-31A0-284B-B6F5-B3714D4D0EB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Unchecked from here but irrelevant</t>
      </text>
    </comment>
  </commentList>
</comments>
</file>

<file path=xl/sharedStrings.xml><?xml version="1.0" encoding="utf-8"?>
<sst xmlns="http://schemas.openxmlformats.org/spreadsheetml/2006/main" count="169" uniqueCount="142">
  <si>
    <t>internal_id</t>
  </si>
  <si>
    <t>wikidata_id</t>
  </si>
  <si>
    <t>is_type</t>
  </si>
  <si>
    <t>y_pred</t>
  </si>
  <si>
    <t>y_pred_proba</t>
  </si>
  <si>
    <t>https://collection.sciencemuseumgroup.org.uk/objects/co523254</t>
  </si>
  <si>
    <t>https://www.wikidata.org/entity/Q5297</t>
  </si>
  <si>
    <t>https://collection.sciencemuseumgroup.org.uk/objects/co537295</t>
  </si>
  <si>
    <t>https://www.wikidata.org/entity/Q4048863</t>
  </si>
  <si>
    <t>https://collection.sciencemuseumgroup.org.uk/objects/co439914</t>
  </si>
  <si>
    <t>https://www.wikidata.org/entity/Q1141670</t>
  </si>
  <si>
    <t>https://collection.sciencemuseumgroup.org.uk/objects/co8664618</t>
  </si>
  <si>
    <t>https://www.wikidata.org/entity/Q791480</t>
  </si>
  <si>
    <t>https://collection.sciencemuseumgroup.org.uk/objects/co8186730</t>
  </si>
  <si>
    <t>https://www.wikidata.org/entity/Q12855</t>
  </si>
  <si>
    <t>https://collection.sciencemuseumgroup.org.uk/objects/co64143</t>
  </si>
  <si>
    <t>https://www.wikidata.org/entity/Q202712</t>
  </si>
  <si>
    <t>https://collection.sciencemuseumgroup.org.uk/objects/co39985</t>
  </si>
  <si>
    <t>https://www.wikidata.org/entity/Q6498959</t>
  </si>
  <si>
    <t>https://collection.sciencemuseumgroup.org.uk/objects/co526480</t>
  </si>
  <si>
    <t>https://www.wikidata.org/entity/Q1578699</t>
  </si>
  <si>
    <t>https://collection.sciencemuseumgroup.org.uk/objects/co8372010</t>
  </si>
  <si>
    <t>https://www.wikidata.org/entity/Q5178133</t>
  </si>
  <si>
    <t>https://collection.sciencemuseumgroup.org.uk/objects/co8103446</t>
  </si>
  <si>
    <t>https://www.wikidata.org/entity/Q942988</t>
  </si>
  <si>
    <t>https://collection.sciencemuseumgroup.org.uk/objects/co62777</t>
  </si>
  <si>
    <t>https://www.wikidata.org/entity/Q97353760</t>
  </si>
  <si>
    <t>https://collection.sciencemuseumgroup.org.uk/objects/co8065333</t>
  </si>
  <si>
    <t>https://www.wikidata.org/entity/Q4223073</t>
  </si>
  <si>
    <t>https://collection.sciencemuseumgroup.org.uk/objects/co63235</t>
  </si>
  <si>
    <t>https://www.wikidata.org/entity/Q31087</t>
  </si>
  <si>
    <t>https://collection.sciencemuseumgroup.org.uk/objects/co440038</t>
  </si>
  <si>
    <t>https://www.wikidata.org/entity/Q93184</t>
  </si>
  <si>
    <t>https://collection.sciencemuseumgroup.org.uk/objects/co40538</t>
  </si>
  <si>
    <t>https://www.wikidata.org/entity/Q335225</t>
  </si>
  <si>
    <t>https://collection.sciencemuseumgroup.org.uk/objects/co422892</t>
  </si>
  <si>
    <t>https://www.wikidata.org/entity/Q65051847</t>
  </si>
  <si>
    <t>https://collection.sciencemuseumgroup.org.uk/objects/co8183219</t>
  </si>
  <si>
    <t>https://www.wikidata.org/entity/Q21400349</t>
  </si>
  <si>
    <t>https://collection.sciencemuseumgroup.org.uk/objects/co63198</t>
  </si>
  <si>
    <t>https://www.wikidata.org/entity/Q2514145</t>
  </si>
  <si>
    <t>https://collection.sciencemuseumgroup.org.uk/objects/co64141</t>
  </si>
  <si>
    <t>https://www.wikidata.org/entity/Q80031078</t>
  </si>
  <si>
    <t>https://collection.sciencemuseumgroup.org.uk/objects/co8231742</t>
  </si>
  <si>
    <t>https://www.wikidata.org/entity/Q75687</t>
  </si>
  <si>
    <t>https://collection.sciencemuseumgroup.org.uk/objects/co8401306</t>
  </si>
  <si>
    <t>https://www.wikidata.org/entity/Q7889</t>
  </si>
  <si>
    <t>https://collection.sciencemuseumgroup.org.uk/objects/co447786</t>
  </si>
  <si>
    <t>https://www.wikidata.org/entity/Q32738</t>
  </si>
  <si>
    <t>https://collection.sciencemuseumgroup.org.uk/objects/co409516</t>
  </si>
  <si>
    <t>https://www.wikidata.org/entity/Q16338</t>
  </si>
  <si>
    <t>https://collection.sciencemuseumgroup.org.uk/objects/co63322</t>
  </si>
  <si>
    <t>https://www.wikidata.org/entity/Q4925872</t>
  </si>
  <si>
    <t>https://collection.sciencemuseumgroup.org.uk/objects/co8647094</t>
  </si>
  <si>
    <t>https://www.wikidata.org/entity/Q4134229</t>
  </si>
  <si>
    <t>https://collection.sciencemuseumgroup.org.uk/objects/co8639700</t>
  </si>
  <si>
    <t>https://www.wikidata.org/entity/Q602406</t>
  </si>
  <si>
    <t>https://collection.sciencemuseumgroup.org.uk/objects/co410433</t>
  </si>
  <si>
    <t>https://www.wikidata.org/entity/Q185131</t>
  </si>
  <si>
    <t>https://collection.sciencemuseumgroup.org.uk/objects/co8183284</t>
  </si>
  <si>
    <t>https://collection.sciencemuseumgroup.org.uk/objects/co40172</t>
  </si>
  <si>
    <t>https://www.wikidata.org/entity/Q152312</t>
  </si>
  <si>
    <t>https://collection.sciencemuseumgroup.org.uk/objects/co62678</t>
  </si>
  <si>
    <t>https://www.wikidata.org/entity/Q1406750</t>
  </si>
  <si>
    <t>https://collection.sciencemuseumgroup.org.uk/objects/co63293</t>
  </si>
  <si>
    <t>https://www.wikidata.org/entity/Q16247103</t>
  </si>
  <si>
    <t>https://collection.sciencemuseumgroup.org.uk/objects/co8401299</t>
  </si>
  <si>
    <t>https://www.wikidata.org/entity/Q3959803</t>
  </si>
  <si>
    <t>https://collection.sciencemuseumgroup.org.uk/objects/co525957</t>
  </si>
  <si>
    <t>https://www.wikidata.org/entity/Q39070408</t>
  </si>
  <si>
    <t>https://collection.sciencemuseumgroup.org.uk/objects/co8103480</t>
  </si>
  <si>
    <t>https://www.wikidata.org/entity/Q80856724</t>
  </si>
  <si>
    <t>https://collection.sciencemuseumgroup.org.uk/objects/co523258</t>
  </si>
  <si>
    <t>https://www.wikidata.org/entity/Q4588123</t>
  </si>
  <si>
    <t>https://collection.sciencemuseumgroup.org.uk/objects/co62366</t>
  </si>
  <si>
    <t>https://www.wikidata.org/entity/Q5445238</t>
  </si>
  <si>
    <t>https://collection.sciencemuseumgroup.org.uk/objects/co8074068</t>
  </si>
  <si>
    <t>https://www.wikidata.org/entity/Q217338</t>
  </si>
  <si>
    <t>https://www.wikidata.org/entity/Q77932098</t>
  </si>
  <si>
    <t>https://collection.sciencemuseumgroup.org.uk/objects/co8074085</t>
  </si>
  <si>
    <t>https://www.wikidata.org/entity/Q29474875</t>
  </si>
  <si>
    <t>https://collection.sciencemuseumgroup.org.uk/objects/co413028</t>
  </si>
  <si>
    <t>https://www.wikidata.org/entity/Q8529934</t>
  </si>
  <si>
    <t>https://collection.sciencemuseumgroup.org.uk/objects/co40099</t>
  </si>
  <si>
    <t>https://www.wikidata.org/entity/Q20196922</t>
  </si>
  <si>
    <t>https://collection.sciencemuseumgroup.org.uk/objects/co410411</t>
  </si>
  <si>
    <t>https://www.wikidata.org/entity/Q10370980</t>
  </si>
  <si>
    <t>https://collection.sciencemuseumgroup.org.uk/objects/co64014</t>
  </si>
  <si>
    <t>https://www.wikidata.org/entity/Q8661329</t>
  </si>
  <si>
    <t>https://collection.sciencemuseumgroup.org.uk/objects/co518882</t>
  </si>
  <si>
    <t>https://www.wikidata.org/entity/Q7426805</t>
  </si>
  <si>
    <t>https://collection.sciencemuseumgroup.org.uk/objects/co64112</t>
  </si>
  <si>
    <t>https://www.wikidata.org/entity/Q30338715</t>
  </si>
  <si>
    <t>https://collection.sciencemuseumgroup.org.uk/objects/co8065729</t>
  </si>
  <si>
    <t>https://www.wikidata.org/entity/Q25052565</t>
  </si>
  <si>
    <t>https://collection.sciencemuseumgroup.org.uk/objects/co8664621</t>
  </si>
  <si>
    <t>https://www.wikidata.org/entity/Q100262</t>
  </si>
  <si>
    <t>https://collection.sciencemuseumgroup.org.uk/objects/co8210536</t>
  </si>
  <si>
    <t>https://www.wikidata.org/entity/Q16154008</t>
  </si>
  <si>
    <t>https://collection.sciencemuseumgroup.org.uk/objects/co8103373</t>
  </si>
  <si>
    <t>https://www.wikidata.org/entity/Q1903068</t>
  </si>
  <si>
    <t>https://collection.sciencemuseumgroup.org.uk/objects/co434471</t>
  </si>
  <si>
    <t>https://www.wikidata.org/entity/Q17513991</t>
  </si>
  <si>
    <t>https://collection.sciencemuseumgroup.org.uk/objects/co8399490</t>
  </si>
  <si>
    <t>https://www.wikidata.org/entity/Q8166596</t>
  </si>
  <si>
    <t>https://collection.sciencemuseumgroup.org.uk/objects/co63257</t>
  </si>
  <si>
    <t>https://www.wikidata.org/entity/Q30254561</t>
  </si>
  <si>
    <t>https://collection.sciencemuseumgroup.org.uk/objects/co445832</t>
  </si>
  <si>
    <t>https://www.wikidata.org/entity/Q16927982</t>
  </si>
  <si>
    <t>https://collection.sciencemuseumgroup.org.uk/objects/co8035886</t>
  </si>
  <si>
    <t>https://www.wikidata.org/entity/Q83068534</t>
  </si>
  <si>
    <t>https://www.wikidata.org/entity/Q29123852</t>
  </si>
  <si>
    <t>https://collection.sciencemuseumgroup.org.uk/objects/co8384623</t>
  </si>
  <si>
    <t>https://www.wikidata.org/entity/Q168739</t>
  </si>
  <si>
    <t>https://collection.sciencemuseumgroup.org.uk/objects/co40168</t>
  </si>
  <si>
    <t>https://www.wikidata.org/entity/Q3270434</t>
  </si>
  <si>
    <t>https://collection.sciencemuseumgroup.org.uk/objects/co423089</t>
  </si>
  <si>
    <t>https://www.wikidata.org/entity/Q1759510</t>
  </si>
  <si>
    <t>https://collection.sciencemuseumgroup.org.uk/objects/co523247</t>
  </si>
  <si>
    <t>https://www.wikidata.org/entity/Q277482</t>
  </si>
  <si>
    <t>https://collection.sciencemuseumgroup.org.uk/objects/co64022</t>
  </si>
  <si>
    <t>https://www.wikidata.org/entity/Q8788577</t>
  </si>
  <si>
    <t>y_true</t>
  </si>
  <si>
    <t>lowercase</t>
  </si>
  <si>
    <t>comment</t>
  </si>
  <si>
    <t>model</t>
  </si>
  <si>
    <t>satellite/car</t>
  </si>
  <si>
    <t>wikidata page is empty</t>
  </si>
  <si>
    <t>computer-book, but wikidata book has no type</t>
  </si>
  <si>
    <t>generic term (Data processing system) but not lowercase</t>
  </si>
  <si>
    <t>smg is a part of wikidata item</t>
  </si>
  <si>
    <t>TP</t>
  </si>
  <si>
    <t>FP</t>
  </si>
  <si>
    <t>TN</t>
  </si>
  <si>
    <t>FN</t>
  </si>
  <si>
    <t>Precision</t>
  </si>
  <si>
    <t>Recall</t>
  </si>
  <si>
    <t>wd_has_type</t>
  </si>
  <si>
    <t>wd_claims</t>
  </si>
  <si>
    <t>y_pred_adj_lowercase</t>
  </si>
  <si>
    <t>y_pred_adj_lowercase_claims</t>
  </si>
  <si>
    <t>After claims filter: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</si>
</sst>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3" fillId="0" borderId="0" xfId="2"/>
    <xf numFmtId="0" fontId="4" fillId="0" borderId="0" xfId="0" applyFont="1"/>
    <xf numFmtId="9" fontId="0" fillId="0" borderId="0" xfId="1" applyFont="1"/>
    <xf numFmtId="0" fontId="5" fillId="0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Per 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yan Dutia" id="{033A9683-3568-F04A-BF35-AFC6FCA287F7}" userId="cd6ad2298ac32dc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2" dT="2020-11-17T11:17:17.13" personId="{033A9683-3568-F04A-BF35-AFC6FCA287F7}" id="{82B66572-31A0-284B-B6F5-B3714D4D0EB0}">
    <text>Unchecked from here but irrelevant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topLeftCell="H1" zoomScale="112" workbookViewId="0">
      <selection activeCell="W11" sqref="W11"/>
    </sheetView>
  </sheetViews>
  <sheetFormatPr baseColWidth="10" defaultColWidth="8.83203125" defaultRowHeight="15" x14ac:dyDescent="0.2"/>
  <cols>
    <col min="2" max="2" width="54" hidden="1" customWidth="1"/>
    <col min="3" max="3" width="54" customWidth="1"/>
    <col min="4" max="4" width="36.6640625" hidden="1" customWidth="1"/>
    <col min="5" max="5" width="36.6640625" customWidth="1"/>
    <col min="6" max="6" width="11.5" customWidth="1"/>
    <col min="8" max="8" width="18.5" bestFit="1" customWidth="1"/>
    <col min="9" max="9" width="24.33203125" bestFit="1" customWidth="1"/>
    <col min="10" max="10" width="12.1640625" bestFit="1" customWidth="1"/>
    <col min="12" max="12" width="11.1640625" bestFit="1" customWidth="1"/>
    <col min="13" max="13" width="9.1640625" bestFit="1" customWidth="1"/>
    <col min="14" max="14" width="50.1640625" customWidth="1"/>
    <col min="22" max="22" width="14.6640625" bestFit="1" customWidth="1"/>
  </cols>
  <sheetData>
    <row r="1" spans="1:29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3</v>
      </c>
      <c r="H1" s="8" t="s">
        <v>139</v>
      </c>
      <c r="I1" s="8" t="s">
        <v>140</v>
      </c>
      <c r="J1" s="1" t="s">
        <v>4</v>
      </c>
      <c r="K1" s="2" t="s">
        <v>122</v>
      </c>
      <c r="L1" s="7" t="s">
        <v>137</v>
      </c>
      <c r="M1" s="7" t="s">
        <v>138</v>
      </c>
      <c r="N1" s="2" t="s">
        <v>124</v>
      </c>
      <c r="O1" s="2" t="s">
        <v>131</v>
      </c>
      <c r="P1" s="2" t="s">
        <v>132</v>
      </c>
      <c r="Q1" s="2" t="s">
        <v>133</v>
      </c>
      <c r="R1" s="2" t="s">
        <v>134</v>
      </c>
      <c r="V1" t="s">
        <v>141</v>
      </c>
      <c r="W1" s="5" t="s">
        <v>131</v>
      </c>
      <c r="X1" s="5" t="s">
        <v>132</v>
      </c>
      <c r="Y1" s="5" t="s">
        <v>133</v>
      </c>
      <c r="Z1" s="5" t="s">
        <v>134</v>
      </c>
    </row>
    <row r="2" spans="1:29" x14ac:dyDescent="0.2">
      <c r="A2" s="1">
        <v>4200</v>
      </c>
      <c r="B2" t="s">
        <v>5</v>
      </c>
      <c r="C2" s="4" t="str">
        <f>HYPERLINK(B2)</f>
        <v>https://collection.sciencemuseumgroup.org.uk/objects/co523254</v>
      </c>
      <c r="D2" t="s">
        <v>6</v>
      </c>
      <c r="E2" s="4" t="str">
        <f>HYPERLINK(D2)</f>
        <v>https://www.wikidata.org/entity/Q5297</v>
      </c>
      <c r="F2" t="b">
        <v>1</v>
      </c>
      <c r="G2" t="b">
        <v>1</v>
      </c>
      <c r="H2" t="b">
        <f>IF(N2="lowercase", FALSE, G2)</f>
        <v>0</v>
      </c>
      <c r="I2" t="b">
        <f>IF(M2=0,FALSE,H2)</f>
        <v>0</v>
      </c>
      <c r="J2">
        <v>0.96625766871165653</v>
      </c>
      <c r="K2" t="b">
        <v>0</v>
      </c>
      <c r="L2" t="b">
        <v>1</v>
      </c>
      <c r="M2">
        <v>99</v>
      </c>
      <c r="N2" t="s">
        <v>123</v>
      </c>
      <c r="O2">
        <f>1*AND(H2=TRUE,K2=TRUE)</f>
        <v>0</v>
      </c>
      <c r="P2">
        <f>1*AND(H2=TRUE,K2=FALSE)</f>
        <v>0</v>
      </c>
      <c r="Q2">
        <f>1*AND(H2=FALSE,K2=FALSE)</f>
        <v>1</v>
      </c>
      <c r="R2">
        <f>1*AND(H2=FALSE,K2=TRUE)</f>
        <v>0</v>
      </c>
      <c r="T2" s="5" t="s">
        <v>135</v>
      </c>
      <c r="U2" s="6">
        <f>O62/(O62+P62)</f>
        <v>0.66666666666666663</v>
      </c>
      <c r="W2">
        <f>1*AND(I2=TRUE,K2=TRUE)</f>
        <v>0</v>
      </c>
      <c r="X2">
        <f>1*AND(I2=TRUE,K2=FALSE)</f>
        <v>0</v>
      </c>
      <c r="Y2">
        <f>1*AND(I2=FALSE,K2=FALSE)</f>
        <v>1</v>
      </c>
      <c r="Z2">
        <f>1*AND(I2=FALSE,K2=TRUE)</f>
        <v>0</v>
      </c>
      <c r="AB2" s="5" t="s">
        <v>135</v>
      </c>
      <c r="AC2" s="6">
        <f>W62/(W62+X62)</f>
        <v>1</v>
      </c>
    </row>
    <row r="3" spans="1:29" x14ac:dyDescent="0.2">
      <c r="A3" s="1">
        <v>9305</v>
      </c>
      <c r="B3" t="s">
        <v>7</v>
      </c>
      <c r="C3" s="4" t="str">
        <f t="shared" ref="C3:C61" si="0">HYPERLINK(B3)</f>
        <v>https://collection.sciencemuseumgroup.org.uk/objects/co537295</v>
      </c>
      <c r="D3" t="s">
        <v>8</v>
      </c>
      <c r="E3" s="4" t="str">
        <f t="shared" ref="E3:E61" si="1">HYPERLINK(D3)</f>
        <v>https://www.wikidata.org/entity/Q4048863</v>
      </c>
      <c r="F3" t="b">
        <v>0</v>
      </c>
      <c r="G3" t="b">
        <v>1</v>
      </c>
      <c r="H3" t="b">
        <f t="shared" ref="H3:H61" si="2">IF(N3="lowercase", FALSE, G3)</f>
        <v>1</v>
      </c>
      <c r="I3" t="b">
        <f t="shared" ref="I3:I61" si="3">IF(M3=0,FALSE,H3)</f>
        <v>1</v>
      </c>
      <c r="J3">
        <v>0.89743589743589747</v>
      </c>
      <c r="K3" t="b">
        <v>1</v>
      </c>
      <c r="L3" t="b">
        <v>0</v>
      </c>
      <c r="M3">
        <v>99</v>
      </c>
      <c r="O3">
        <f t="shared" ref="O3:O61" si="4">1*AND(H3=TRUE,K3=TRUE)</f>
        <v>1</v>
      </c>
      <c r="P3">
        <f t="shared" ref="P3:P61" si="5">1*AND(H3=TRUE,K3=FALSE)</f>
        <v>0</v>
      </c>
      <c r="Q3">
        <f t="shared" ref="Q3:Q61" si="6">1*AND(H3=FALSE,K3=FALSE)</f>
        <v>0</v>
      </c>
      <c r="R3">
        <f t="shared" ref="R3:R61" si="7">1*AND(H3=FALSE,K3=TRUE)</f>
        <v>0</v>
      </c>
      <c r="T3" s="5" t="s">
        <v>136</v>
      </c>
      <c r="U3" s="6">
        <f>O62/(O62+R62)</f>
        <v>1</v>
      </c>
      <c r="W3">
        <f>1*AND(I3=TRUE,K3=TRUE)</f>
        <v>1</v>
      </c>
      <c r="X3">
        <f t="shared" ref="X3:X61" si="8">1*AND(I3=TRUE,K3=FALSE)</f>
        <v>0</v>
      </c>
      <c r="Y3">
        <f t="shared" ref="Y3:Y61" si="9">1*AND(I3=FALSE,K3=FALSE)</f>
        <v>0</v>
      </c>
      <c r="Z3">
        <f t="shared" ref="Z3:Z61" si="10">1*AND(I3=FALSE,K3=TRUE)</f>
        <v>0</v>
      </c>
      <c r="AB3" s="5" t="s">
        <v>136</v>
      </c>
      <c r="AC3" s="6">
        <f>W62/(W62+Z62)</f>
        <v>0.9</v>
      </c>
    </row>
    <row r="4" spans="1:29" x14ac:dyDescent="0.2">
      <c r="A4" s="1">
        <v>15522</v>
      </c>
      <c r="B4" t="s">
        <v>9</v>
      </c>
      <c r="C4" s="4" t="str">
        <f t="shared" si="0"/>
        <v>https://collection.sciencemuseumgroup.org.uk/objects/co439914</v>
      </c>
      <c r="D4" t="s">
        <v>10</v>
      </c>
      <c r="E4" s="4" t="str">
        <f t="shared" si="1"/>
        <v>https://www.wikidata.org/entity/Q1141670</v>
      </c>
      <c r="F4" t="b">
        <v>1</v>
      </c>
      <c r="G4" t="b">
        <v>1</v>
      </c>
      <c r="H4" t="b">
        <f t="shared" si="2"/>
        <v>1</v>
      </c>
      <c r="I4" t="b">
        <f t="shared" si="3"/>
        <v>1</v>
      </c>
      <c r="J4">
        <v>0.96625766871165653</v>
      </c>
      <c r="K4" t="b">
        <v>1</v>
      </c>
      <c r="L4" t="b">
        <v>1</v>
      </c>
      <c r="M4">
        <v>99</v>
      </c>
      <c r="O4">
        <f t="shared" si="4"/>
        <v>1</v>
      </c>
      <c r="P4">
        <f t="shared" si="5"/>
        <v>0</v>
      </c>
      <c r="Q4">
        <f t="shared" si="6"/>
        <v>0</v>
      </c>
      <c r="R4">
        <f t="shared" si="7"/>
        <v>0</v>
      </c>
      <c r="W4">
        <f t="shared" ref="W4:W61" si="11">1*AND(I4=TRUE,K4=TRUE)</f>
        <v>1</v>
      </c>
      <c r="X4">
        <f t="shared" si="8"/>
        <v>0</v>
      </c>
      <c r="Y4">
        <f t="shared" si="9"/>
        <v>0</v>
      </c>
      <c r="Z4">
        <f t="shared" si="10"/>
        <v>0</v>
      </c>
    </row>
    <row r="5" spans="1:29" x14ac:dyDescent="0.2">
      <c r="A5" s="1">
        <v>16868</v>
      </c>
      <c r="B5" t="s">
        <v>11</v>
      </c>
      <c r="C5" s="4" t="str">
        <f t="shared" si="0"/>
        <v>https://collection.sciencemuseumgroup.org.uk/objects/co8664618</v>
      </c>
      <c r="D5" t="s">
        <v>12</v>
      </c>
      <c r="E5" s="4" t="str">
        <f t="shared" si="1"/>
        <v>https://www.wikidata.org/entity/Q791480</v>
      </c>
      <c r="F5" t="b">
        <v>0</v>
      </c>
      <c r="G5" t="b">
        <v>1</v>
      </c>
      <c r="H5" t="b">
        <f t="shared" si="2"/>
        <v>1</v>
      </c>
      <c r="I5" t="b">
        <f t="shared" si="3"/>
        <v>1</v>
      </c>
      <c r="J5">
        <v>0.89743589743589747</v>
      </c>
      <c r="K5" s="3" t="b">
        <v>1</v>
      </c>
      <c r="L5" s="3" t="b">
        <v>0</v>
      </c>
      <c r="M5">
        <v>99</v>
      </c>
      <c r="N5" t="s">
        <v>125</v>
      </c>
      <c r="O5">
        <f t="shared" si="4"/>
        <v>1</v>
      </c>
      <c r="P5">
        <f t="shared" si="5"/>
        <v>0</v>
      </c>
      <c r="Q5">
        <f t="shared" si="6"/>
        <v>0</v>
      </c>
      <c r="R5">
        <f t="shared" si="7"/>
        <v>0</v>
      </c>
      <c r="W5">
        <f t="shared" si="11"/>
        <v>1</v>
      </c>
      <c r="X5">
        <f t="shared" si="8"/>
        <v>0</v>
      </c>
      <c r="Y5">
        <f t="shared" si="9"/>
        <v>0</v>
      </c>
      <c r="Z5">
        <f t="shared" si="10"/>
        <v>0</v>
      </c>
    </row>
    <row r="6" spans="1:29" x14ac:dyDescent="0.2">
      <c r="A6" s="1">
        <v>11383</v>
      </c>
      <c r="B6" t="s">
        <v>13</v>
      </c>
      <c r="C6" s="4" t="str">
        <f t="shared" si="0"/>
        <v>https://collection.sciencemuseumgroup.org.uk/objects/co8186730</v>
      </c>
      <c r="D6" t="s">
        <v>14</v>
      </c>
      <c r="E6" s="4" t="str">
        <f t="shared" si="1"/>
        <v>https://www.wikidata.org/entity/Q12855</v>
      </c>
      <c r="F6" t="b">
        <v>1</v>
      </c>
      <c r="G6" t="b">
        <v>1</v>
      </c>
      <c r="H6" t="b">
        <f t="shared" si="2"/>
        <v>0</v>
      </c>
      <c r="I6" t="b">
        <f t="shared" si="3"/>
        <v>0</v>
      </c>
      <c r="J6">
        <v>0.96625766871165653</v>
      </c>
      <c r="K6" s="3" t="b">
        <v>0</v>
      </c>
      <c r="L6" s="3" t="b">
        <v>1</v>
      </c>
      <c r="M6">
        <v>99</v>
      </c>
      <c r="N6" s="3" t="s">
        <v>123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0</v>
      </c>
      <c r="W6">
        <f t="shared" si="11"/>
        <v>0</v>
      </c>
      <c r="X6">
        <f t="shared" si="8"/>
        <v>0</v>
      </c>
      <c r="Y6">
        <f t="shared" si="9"/>
        <v>1</v>
      </c>
      <c r="Z6">
        <f t="shared" si="10"/>
        <v>0</v>
      </c>
    </row>
    <row r="7" spans="1:29" x14ac:dyDescent="0.2">
      <c r="A7" s="1">
        <v>13566</v>
      </c>
      <c r="B7" t="s">
        <v>15</v>
      </c>
      <c r="C7" s="4" t="str">
        <f t="shared" si="0"/>
        <v>https://collection.sciencemuseumgroup.org.uk/objects/co64143</v>
      </c>
      <c r="D7" t="s">
        <v>16</v>
      </c>
      <c r="E7" s="4" t="str">
        <f t="shared" si="1"/>
        <v>https://www.wikidata.org/entity/Q202712</v>
      </c>
      <c r="F7" t="b">
        <v>1</v>
      </c>
      <c r="G7" t="b">
        <v>1</v>
      </c>
      <c r="H7" t="b">
        <f t="shared" si="2"/>
        <v>1</v>
      </c>
      <c r="I7" t="b">
        <f t="shared" si="3"/>
        <v>1</v>
      </c>
      <c r="J7">
        <v>0.96625766871165653</v>
      </c>
      <c r="K7" s="3" t="b">
        <v>1</v>
      </c>
      <c r="L7" s="3" t="b">
        <v>1</v>
      </c>
      <c r="M7">
        <v>99</v>
      </c>
      <c r="O7">
        <f t="shared" si="4"/>
        <v>1</v>
      </c>
      <c r="P7">
        <f t="shared" si="5"/>
        <v>0</v>
      </c>
      <c r="Q7">
        <f t="shared" si="6"/>
        <v>0</v>
      </c>
      <c r="R7">
        <f t="shared" si="7"/>
        <v>0</v>
      </c>
      <c r="W7">
        <f t="shared" si="11"/>
        <v>1</v>
      </c>
      <c r="X7">
        <f t="shared" si="8"/>
        <v>0</v>
      </c>
      <c r="Y7">
        <f t="shared" si="9"/>
        <v>0</v>
      </c>
      <c r="Z7">
        <f t="shared" si="10"/>
        <v>0</v>
      </c>
    </row>
    <row r="8" spans="1:29" x14ac:dyDescent="0.2">
      <c r="A8" s="1">
        <v>18338</v>
      </c>
      <c r="B8" t="s">
        <v>17</v>
      </c>
      <c r="C8" s="4" t="str">
        <f t="shared" si="0"/>
        <v>https://collection.sciencemuseumgroup.org.uk/objects/co39985</v>
      </c>
      <c r="D8" t="s">
        <v>18</v>
      </c>
      <c r="E8" s="4" t="str">
        <f t="shared" si="1"/>
        <v>https://www.wikidata.org/entity/Q6498959</v>
      </c>
      <c r="F8" t="b">
        <v>1</v>
      </c>
      <c r="G8" t="b">
        <v>1</v>
      </c>
      <c r="H8" t="b">
        <f t="shared" si="2"/>
        <v>0</v>
      </c>
      <c r="I8" t="b">
        <f t="shared" si="3"/>
        <v>0</v>
      </c>
      <c r="J8">
        <v>0.97222222222222232</v>
      </c>
      <c r="K8" s="3" t="b">
        <v>0</v>
      </c>
      <c r="L8" s="3" t="b">
        <v>1</v>
      </c>
      <c r="M8">
        <v>99</v>
      </c>
      <c r="N8" t="s">
        <v>123</v>
      </c>
      <c r="O8">
        <f t="shared" si="4"/>
        <v>0</v>
      </c>
      <c r="P8">
        <f t="shared" si="5"/>
        <v>0</v>
      </c>
      <c r="Q8">
        <f t="shared" si="6"/>
        <v>1</v>
      </c>
      <c r="R8">
        <f t="shared" si="7"/>
        <v>0</v>
      </c>
      <c r="W8">
        <f t="shared" si="11"/>
        <v>0</v>
      </c>
      <c r="X8">
        <f t="shared" si="8"/>
        <v>0</v>
      </c>
      <c r="Y8">
        <f t="shared" si="9"/>
        <v>1</v>
      </c>
      <c r="Z8">
        <f t="shared" si="10"/>
        <v>0</v>
      </c>
    </row>
    <row r="9" spans="1:29" x14ac:dyDescent="0.2">
      <c r="A9" s="1">
        <v>11843</v>
      </c>
      <c r="B9" t="s">
        <v>19</v>
      </c>
      <c r="C9" s="4" t="str">
        <f t="shared" si="0"/>
        <v>https://collection.sciencemuseumgroup.org.uk/objects/co526480</v>
      </c>
      <c r="D9" t="s">
        <v>20</v>
      </c>
      <c r="E9" s="4" t="str">
        <f t="shared" si="1"/>
        <v>https://www.wikidata.org/entity/Q1578699</v>
      </c>
      <c r="F9" t="b">
        <v>1</v>
      </c>
      <c r="G9" t="b">
        <v>1</v>
      </c>
      <c r="H9" t="b">
        <f t="shared" si="2"/>
        <v>1</v>
      </c>
      <c r="I9" t="b">
        <f t="shared" si="3"/>
        <v>1</v>
      </c>
      <c r="J9">
        <v>0.97222222222222232</v>
      </c>
      <c r="K9" s="3" t="b">
        <v>1</v>
      </c>
      <c r="L9" s="3" t="b">
        <v>1</v>
      </c>
      <c r="M9">
        <v>99</v>
      </c>
      <c r="O9">
        <f t="shared" si="4"/>
        <v>1</v>
      </c>
      <c r="P9">
        <f t="shared" si="5"/>
        <v>0</v>
      </c>
      <c r="Q9">
        <f t="shared" si="6"/>
        <v>0</v>
      </c>
      <c r="R9">
        <f t="shared" si="7"/>
        <v>0</v>
      </c>
      <c r="W9">
        <f t="shared" si="11"/>
        <v>1</v>
      </c>
      <c r="X9">
        <f t="shared" si="8"/>
        <v>0</v>
      </c>
      <c r="Y9">
        <f t="shared" si="9"/>
        <v>0</v>
      </c>
      <c r="Z9">
        <f t="shared" si="10"/>
        <v>0</v>
      </c>
    </row>
    <row r="10" spans="1:29" x14ac:dyDescent="0.2">
      <c r="A10" s="1">
        <v>20701</v>
      </c>
      <c r="B10" t="s">
        <v>21</v>
      </c>
      <c r="C10" s="4" t="str">
        <f t="shared" si="0"/>
        <v>https://collection.sciencemuseumgroup.org.uk/objects/co8372010</v>
      </c>
      <c r="D10" t="s">
        <v>22</v>
      </c>
      <c r="E10" s="4" t="str">
        <f t="shared" si="1"/>
        <v>https://www.wikidata.org/entity/Q5178133</v>
      </c>
      <c r="F10" t="b">
        <v>0</v>
      </c>
      <c r="G10" t="b">
        <v>1</v>
      </c>
      <c r="H10" t="b">
        <f t="shared" si="2"/>
        <v>1</v>
      </c>
      <c r="I10" t="b">
        <f t="shared" si="3"/>
        <v>0</v>
      </c>
      <c r="J10">
        <v>0.89743589743589747</v>
      </c>
      <c r="K10" t="b">
        <v>0</v>
      </c>
      <c r="L10" s="3" t="b">
        <v>0</v>
      </c>
      <c r="M10" s="3">
        <v>0</v>
      </c>
      <c r="N10" t="s">
        <v>126</v>
      </c>
      <c r="O10">
        <f t="shared" si="4"/>
        <v>0</v>
      </c>
      <c r="P10">
        <f t="shared" si="5"/>
        <v>1</v>
      </c>
      <c r="Q10">
        <f t="shared" si="6"/>
        <v>0</v>
      </c>
      <c r="R10">
        <f t="shared" si="7"/>
        <v>0</v>
      </c>
      <c r="W10">
        <f t="shared" si="11"/>
        <v>0</v>
      </c>
      <c r="X10">
        <f t="shared" si="8"/>
        <v>0</v>
      </c>
      <c r="Y10">
        <f t="shared" si="9"/>
        <v>1</v>
      </c>
      <c r="Z10">
        <f t="shared" si="10"/>
        <v>0</v>
      </c>
    </row>
    <row r="11" spans="1:29" x14ac:dyDescent="0.2">
      <c r="A11" s="1">
        <v>3664</v>
      </c>
      <c r="B11" t="s">
        <v>23</v>
      </c>
      <c r="C11" s="4" t="str">
        <f t="shared" si="0"/>
        <v>https://collection.sciencemuseumgroup.org.uk/objects/co8103446</v>
      </c>
      <c r="D11" t="s">
        <v>24</v>
      </c>
      <c r="E11" s="4" t="str">
        <f t="shared" si="1"/>
        <v>https://www.wikidata.org/entity/Q942988</v>
      </c>
      <c r="F11" t="b">
        <v>0</v>
      </c>
      <c r="G11" t="b">
        <v>1</v>
      </c>
      <c r="H11" t="b">
        <f t="shared" si="2"/>
        <v>0</v>
      </c>
      <c r="I11" t="b">
        <f t="shared" si="3"/>
        <v>0</v>
      </c>
      <c r="J11">
        <v>0.89743589743589747</v>
      </c>
      <c r="K11" t="b">
        <v>0</v>
      </c>
      <c r="L11" s="3" t="b">
        <v>0</v>
      </c>
      <c r="M11">
        <v>0</v>
      </c>
      <c r="N11" t="s">
        <v>123</v>
      </c>
      <c r="O11">
        <f t="shared" si="4"/>
        <v>0</v>
      </c>
      <c r="P11">
        <f t="shared" si="5"/>
        <v>0</v>
      </c>
      <c r="Q11">
        <f t="shared" si="6"/>
        <v>1</v>
      </c>
      <c r="R11">
        <f t="shared" si="7"/>
        <v>0</v>
      </c>
      <c r="W11">
        <f t="shared" si="11"/>
        <v>0</v>
      </c>
      <c r="X11">
        <f t="shared" si="8"/>
        <v>0</v>
      </c>
      <c r="Y11">
        <f t="shared" si="9"/>
        <v>1</v>
      </c>
      <c r="Z11">
        <f t="shared" si="10"/>
        <v>0</v>
      </c>
    </row>
    <row r="12" spans="1:29" x14ac:dyDescent="0.2">
      <c r="A12" s="1">
        <v>4455</v>
      </c>
      <c r="B12" t="s">
        <v>25</v>
      </c>
      <c r="C12" s="4" t="str">
        <f t="shared" si="0"/>
        <v>https://collection.sciencemuseumgroup.org.uk/objects/co62777</v>
      </c>
      <c r="D12" t="s">
        <v>26</v>
      </c>
      <c r="E12" s="4" t="str">
        <f t="shared" si="1"/>
        <v>https://www.wikidata.org/entity/Q97353760</v>
      </c>
      <c r="F12" t="b">
        <v>0</v>
      </c>
      <c r="G12" t="b">
        <v>1</v>
      </c>
      <c r="H12" t="b">
        <f t="shared" si="2"/>
        <v>1</v>
      </c>
      <c r="I12" t="b">
        <f t="shared" si="3"/>
        <v>0</v>
      </c>
      <c r="J12">
        <v>0.89743589743589747</v>
      </c>
      <c r="K12" t="b">
        <v>0</v>
      </c>
      <c r="L12" s="3" t="b">
        <v>0</v>
      </c>
      <c r="M12">
        <v>0</v>
      </c>
      <c r="N12" t="s">
        <v>127</v>
      </c>
      <c r="O12">
        <f t="shared" si="4"/>
        <v>0</v>
      </c>
      <c r="P12">
        <f t="shared" si="5"/>
        <v>1</v>
      </c>
      <c r="Q12">
        <f t="shared" si="6"/>
        <v>0</v>
      </c>
      <c r="R12">
        <f t="shared" si="7"/>
        <v>0</v>
      </c>
      <c r="W12">
        <f t="shared" si="11"/>
        <v>0</v>
      </c>
      <c r="X12">
        <f t="shared" si="8"/>
        <v>0</v>
      </c>
      <c r="Y12">
        <f t="shared" si="9"/>
        <v>1</v>
      </c>
      <c r="Z12">
        <f t="shared" si="10"/>
        <v>0</v>
      </c>
    </row>
    <row r="13" spans="1:29" x14ac:dyDescent="0.2">
      <c r="A13" s="1">
        <v>20093</v>
      </c>
      <c r="B13" t="s">
        <v>27</v>
      </c>
      <c r="C13" s="4" t="str">
        <f t="shared" si="0"/>
        <v>https://collection.sciencemuseumgroup.org.uk/objects/co8065333</v>
      </c>
      <c r="D13" t="s">
        <v>28</v>
      </c>
      <c r="E13" s="4" t="str">
        <f t="shared" si="1"/>
        <v>https://www.wikidata.org/entity/Q4223073</v>
      </c>
      <c r="F13" t="b">
        <v>0</v>
      </c>
      <c r="G13" t="b">
        <v>1</v>
      </c>
      <c r="H13" t="b">
        <f t="shared" si="2"/>
        <v>0</v>
      </c>
      <c r="I13" t="b">
        <f t="shared" si="3"/>
        <v>0</v>
      </c>
      <c r="J13">
        <v>0.89743589743589747</v>
      </c>
      <c r="K13" t="b">
        <v>0</v>
      </c>
      <c r="L13" s="3" t="b">
        <v>0</v>
      </c>
      <c r="M13">
        <v>1</v>
      </c>
      <c r="N13" t="s">
        <v>123</v>
      </c>
      <c r="O13">
        <f t="shared" si="4"/>
        <v>0</v>
      </c>
      <c r="P13">
        <f t="shared" si="5"/>
        <v>0</v>
      </c>
      <c r="Q13">
        <f t="shared" si="6"/>
        <v>1</v>
      </c>
      <c r="R13">
        <f t="shared" si="7"/>
        <v>0</v>
      </c>
      <c r="W13">
        <f t="shared" si="11"/>
        <v>0</v>
      </c>
      <c r="X13">
        <f t="shared" si="8"/>
        <v>0</v>
      </c>
      <c r="Y13">
        <f t="shared" si="9"/>
        <v>1</v>
      </c>
      <c r="Z13">
        <f t="shared" si="10"/>
        <v>0</v>
      </c>
    </row>
    <row r="14" spans="1:29" x14ac:dyDescent="0.2">
      <c r="A14" s="1">
        <v>980</v>
      </c>
      <c r="B14" t="s">
        <v>29</v>
      </c>
      <c r="C14" s="4" t="str">
        <f t="shared" si="0"/>
        <v>https://collection.sciencemuseumgroup.org.uk/objects/co63235</v>
      </c>
      <c r="D14" t="s">
        <v>30</v>
      </c>
      <c r="E14" s="4" t="str">
        <f t="shared" si="1"/>
        <v>https://www.wikidata.org/entity/Q31087</v>
      </c>
      <c r="F14" t="b">
        <v>1</v>
      </c>
      <c r="G14" t="b">
        <v>1</v>
      </c>
      <c r="H14" t="b">
        <f t="shared" si="2"/>
        <v>0</v>
      </c>
      <c r="I14" t="b">
        <f t="shared" si="3"/>
        <v>0</v>
      </c>
      <c r="J14">
        <v>0.96625766871165653</v>
      </c>
      <c r="K14" t="b">
        <v>0</v>
      </c>
      <c r="L14" s="3" t="b">
        <v>1</v>
      </c>
      <c r="M14">
        <v>99</v>
      </c>
      <c r="N14" t="s">
        <v>123</v>
      </c>
      <c r="O14">
        <f t="shared" si="4"/>
        <v>0</v>
      </c>
      <c r="P14">
        <f t="shared" si="5"/>
        <v>0</v>
      </c>
      <c r="Q14">
        <f t="shared" si="6"/>
        <v>1</v>
      </c>
      <c r="R14">
        <f t="shared" si="7"/>
        <v>0</v>
      </c>
      <c r="W14">
        <f t="shared" si="11"/>
        <v>0</v>
      </c>
      <c r="X14">
        <f t="shared" si="8"/>
        <v>0</v>
      </c>
      <c r="Y14">
        <f t="shared" si="9"/>
        <v>1</v>
      </c>
      <c r="Z14">
        <f t="shared" si="10"/>
        <v>0</v>
      </c>
    </row>
    <row r="15" spans="1:29" x14ac:dyDescent="0.2">
      <c r="A15" s="1">
        <v>17453</v>
      </c>
      <c r="B15" t="s">
        <v>31</v>
      </c>
      <c r="C15" s="4" t="str">
        <f t="shared" si="0"/>
        <v>https://collection.sciencemuseumgroup.org.uk/objects/co440038</v>
      </c>
      <c r="D15" t="s">
        <v>32</v>
      </c>
      <c r="E15" s="4" t="str">
        <f t="shared" si="1"/>
        <v>https://www.wikidata.org/entity/Q93184</v>
      </c>
      <c r="F15" t="b">
        <v>1</v>
      </c>
      <c r="G15" t="b">
        <v>1</v>
      </c>
      <c r="H15" t="b">
        <f t="shared" si="2"/>
        <v>0</v>
      </c>
      <c r="I15" t="b">
        <f t="shared" si="3"/>
        <v>0</v>
      </c>
      <c r="J15">
        <v>0.96625766871165653</v>
      </c>
      <c r="K15" t="b">
        <v>0</v>
      </c>
      <c r="L15" s="3" t="b">
        <v>1</v>
      </c>
      <c r="M15">
        <v>99</v>
      </c>
      <c r="N15" t="s">
        <v>123</v>
      </c>
      <c r="O15">
        <f t="shared" si="4"/>
        <v>0</v>
      </c>
      <c r="P15">
        <f t="shared" si="5"/>
        <v>0</v>
      </c>
      <c r="Q15">
        <f t="shared" si="6"/>
        <v>1</v>
      </c>
      <c r="R15">
        <f t="shared" si="7"/>
        <v>0</v>
      </c>
      <c r="W15">
        <f t="shared" si="11"/>
        <v>0</v>
      </c>
      <c r="X15">
        <f t="shared" si="8"/>
        <v>0</v>
      </c>
      <c r="Y15">
        <f t="shared" si="9"/>
        <v>1</v>
      </c>
      <c r="Z15">
        <f t="shared" si="10"/>
        <v>0</v>
      </c>
    </row>
    <row r="16" spans="1:29" x14ac:dyDescent="0.2">
      <c r="A16" s="1">
        <v>19260</v>
      </c>
      <c r="B16" t="s">
        <v>33</v>
      </c>
      <c r="C16" s="4" t="str">
        <f t="shared" si="0"/>
        <v>https://collection.sciencemuseumgroup.org.uk/objects/co40538</v>
      </c>
      <c r="D16" t="s">
        <v>34</v>
      </c>
      <c r="E16" s="4" t="str">
        <f t="shared" si="1"/>
        <v>https://www.wikidata.org/entity/Q335225</v>
      </c>
      <c r="F16" t="b">
        <v>1</v>
      </c>
      <c r="G16" t="b">
        <v>1</v>
      </c>
      <c r="H16" t="b">
        <f t="shared" si="2"/>
        <v>0</v>
      </c>
      <c r="I16" t="b">
        <f t="shared" si="3"/>
        <v>0</v>
      </c>
      <c r="J16">
        <v>0.96625766871165653</v>
      </c>
      <c r="K16" t="b">
        <v>0</v>
      </c>
      <c r="L16" s="3" t="b">
        <v>1</v>
      </c>
      <c r="M16">
        <v>99</v>
      </c>
      <c r="N16" t="s">
        <v>123</v>
      </c>
      <c r="O16">
        <f t="shared" si="4"/>
        <v>0</v>
      </c>
      <c r="P16">
        <f t="shared" si="5"/>
        <v>0</v>
      </c>
      <c r="Q16">
        <f t="shared" si="6"/>
        <v>1</v>
      </c>
      <c r="R16">
        <f t="shared" si="7"/>
        <v>0</v>
      </c>
      <c r="W16">
        <f t="shared" si="11"/>
        <v>0</v>
      </c>
      <c r="X16">
        <f t="shared" si="8"/>
        <v>0</v>
      </c>
      <c r="Y16">
        <f t="shared" si="9"/>
        <v>1</v>
      </c>
      <c r="Z16">
        <f t="shared" si="10"/>
        <v>0</v>
      </c>
    </row>
    <row r="17" spans="1:26" x14ac:dyDescent="0.2">
      <c r="A17" s="1">
        <v>1440</v>
      </c>
      <c r="B17" t="s">
        <v>35</v>
      </c>
      <c r="C17" s="4" t="str">
        <f t="shared" si="0"/>
        <v>https://collection.sciencemuseumgroup.org.uk/objects/co422892</v>
      </c>
      <c r="D17" t="s">
        <v>36</v>
      </c>
      <c r="E17" s="4" t="str">
        <f t="shared" si="1"/>
        <v>https://www.wikidata.org/entity/Q65051847</v>
      </c>
      <c r="F17" t="b">
        <v>0</v>
      </c>
      <c r="G17" t="b">
        <v>1</v>
      </c>
      <c r="H17" t="b">
        <f t="shared" si="2"/>
        <v>1</v>
      </c>
      <c r="I17" t="b">
        <f t="shared" si="3"/>
        <v>0</v>
      </c>
      <c r="J17">
        <v>0.89743589743589747</v>
      </c>
      <c r="K17" t="b">
        <v>0</v>
      </c>
      <c r="L17" s="3" t="b">
        <v>0</v>
      </c>
      <c r="M17">
        <v>0</v>
      </c>
      <c r="N17" t="s">
        <v>128</v>
      </c>
      <c r="O17">
        <f t="shared" si="4"/>
        <v>0</v>
      </c>
      <c r="P17">
        <f t="shared" si="5"/>
        <v>1</v>
      </c>
      <c r="Q17">
        <f t="shared" si="6"/>
        <v>0</v>
      </c>
      <c r="R17">
        <f t="shared" si="7"/>
        <v>0</v>
      </c>
      <c r="W17">
        <f t="shared" si="11"/>
        <v>0</v>
      </c>
      <c r="X17">
        <f t="shared" si="8"/>
        <v>0</v>
      </c>
      <c r="Y17">
        <f t="shared" si="9"/>
        <v>1</v>
      </c>
      <c r="Z17">
        <f t="shared" si="10"/>
        <v>0</v>
      </c>
    </row>
    <row r="18" spans="1:26" x14ac:dyDescent="0.2">
      <c r="A18" s="1">
        <v>6790</v>
      </c>
      <c r="B18" t="s">
        <v>37</v>
      </c>
      <c r="C18" s="4" t="str">
        <f t="shared" si="0"/>
        <v>https://collection.sciencemuseumgroup.org.uk/objects/co8183219</v>
      </c>
      <c r="D18" t="s">
        <v>38</v>
      </c>
      <c r="E18" s="4" t="str">
        <f t="shared" si="1"/>
        <v>https://www.wikidata.org/entity/Q21400349</v>
      </c>
      <c r="F18" t="b">
        <v>0</v>
      </c>
      <c r="G18" t="b">
        <v>1</v>
      </c>
      <c r="H18" t="b">
        <f t="shared" si="2"/>
        <v>0</v>
      </c>
      <c r="I18" t="b">
        <f t="shared" si="3"/>
        <v>0</v>
      </c>
      <c r="J18">
        <v>0.89743589743589747</v>
      </c>
      <c r="K18" t="b">
        <v>0</v>
      </c>
      <c r="L18" s="3" t="b">
        <v>0</v>
      </c>
      <c r="M18">
        <v>0</v>
      </c>
      <c r="N18" t="s">
        <v>123</v>
      </c>
      <c r="O18">
        <f t="shared" si="4"/>
        <v>0</v>
      </c>
      <c r="P18">
        <f t="shared" si="5"/>
        <v>0</v>
      </c>
      <c r="Q18">
        <f t="shared" si="6"/>
        <v>1</v>
      </c>
      <c r="R18">
        <f t="shared" si="7"/>
        <v>0</v>
      </c>
      <c r="W18">
        <f t="shared" si="11"/>
        <v>0</v>
      </c>
      <c r="X18">
        <f t="shared" si="8"/>
        <v>0</v>
      </c>
      <c r="Y18">
        <f t="shared" si="9"/>
        <v>1</v>
      </c>
      <c r="Z18">
        <f t="shared" si="10"/>
        <v>0</v>
      </c>
    </row>
    <row r="19" spans="1:26" x14ac:dyDescent="0.2">
      <c r="A19" s="1">
        <v>7762</v>
      </c>
      <c r="B19" t="s">
        <v>39</v>
      </c>
      <c r="C19" s="4" t="str">
        <f t="shared" si="0"/>
        <v>https://collection.sciencemuseumgroup.org.uk/objects/co63198</v>
      </c>
      <c r="D19" t="s">
        <v>40</v>
      </c>
      <c r="E19" s="4" t="str">
        <f t="shared" si="1"/>
        <v>https://www.wikidata.org/entity/Q2514145</v>
      </c>
      <c r="F19" t="b">
        <v>0</v>
      </c>
      <c r="G19" t="b">
        <v>1</v>
      </c>
      <c r="H19" t="b">
        <f t="shared" si="2"/>
        <v>0</v>
      </c>
      <c r="I19" t="b">
        <f t="shared" si="3"/>
        <v>0</v>
      </c>
      <c r="J19">
        <v>0.89743589743589747</v>
      </c>
      <c r="K19" t="b">
        <v>0</v>
      </c>
      <c r="L19" s="3" t="b">
        <v>0</v>
      </c>
      <c r="M19">
        <v>0</v>
      </c>
      <c r="N19" t="s">
        <v>123</v>
      </c>
      <c r="O19">
        <f t="shared" si="4"/>
        <v>0</v>
      </c>
      <c r="P19">
        <f t="shared" si="5"/>
        <v>0</v>
      </c>
      <c r="Q19">
        <f t="shared" si="6"/>
        <v>1</v>
      </c>
      <c r="R19">
        <f t="shared" si="7"/>
        <v>0</v>
      </c>
      <c r="W19">
        <f t="shared" si="11"/>
        <v>0</v>
      </c>
      <c r="X19">
        <f t="shared" si="8"/>
        <v>0</v>
      </c>
      <c r="Y19">
        <f t="shared" si="9"/>
        <v>1</v>
      </c>
      <c r="Z19">
        <f t="shared" si="10"/>
        <v>0</v>
      </c>
    </row>
    <row r="20" spans="1:26" x14ac:dyDescent="0.2">
      <c r="A20" s="1">
        <v>2156</v>
      </c>
      <c r="B20" t="s">
        <v>41</v>
      </c>
      <c r="C20" s="4" t="str">
        <f t="shared" si="0"/>
        <v>https://collection.sciencemuseumgroup.org.uk/objects/co64141</v>
      </c>
      <c r="D20" t="s">
        <v>42</v>
      </c>
      <c r="E20" s="4" t="str">
        <f t="shared" si="1"/>
        <v>https://www.wikidata.org/entity/Q80031078</v>
      </c>
      <c r="F20" t="b">
        <v>1</v>
      </c>
      <c r="G20" t="b">
        <v>1</v>
      </c>
      <c r="H20" t="b">
        <f t="shared" si="2"/>
        <v>1</v>
      </c>
      <c r="I20" t="b">
        <f t="shared" si="3"/>
        <v>1</v>
      </c>
      <c r="J20">
        <v>0.96625766871165653</v>
      </c>
      <c r="K20" t="b">
        <v>1</v>
      </c>
      <c r="L20" s="3" t="b">
        <v>1</v>
      </c>
      <c r="M20">
        <v>99</v>
      </c>
      <c r="O20">
        <f t="shared" si="4"/>
        <v>1</v>
      </c>
      <c r="P20">
        <f t="shared" si="5"/>
        <v>0</v>
      </c>
      <c r="Q20">
        <f t="shared" si="6"/>
        <v>0</v>
      </c>
      <c r="R20">
        <f t="shared" si="7"/>
        <v>0</v>
      </c>
      <c r="W20">
        <f t="shared" si="11"/>
        <v>1</v>
      </c>
      <c r="X20">
        <f t="shared" si="8"/>
        <v>0</v>
      </c>
      <c r="Y20">
        <f t="shared" si="9"/>
        <v>0</v>
      </c>
      <c r="Z20">
        <f t="shared" si="10"/>
        <v>0</v>
      </c>
    </row>
    <row r="21" spans="1:26" x14ac:dyDescent="0.2">
      <c r="A21" s="1">
        <v>9155</v>
      </c>
      <c r="B21" t="s">
        <v>43</v>
      </c>
      <c r="C21" s="4" t="str">
        <f t="shared" si="0"/>
        <v>https://collection.sciencemuseumgroup.org.uk/objects/co8231742</v>
      </c>
      <c r="D21" t="s">
        <v>44</v>
      </c>
      <c r="E21" s="4" t="str">
        <f t="shared" si="1"/>
        <v>https://www.wikidata.org/entity/Q75687</v>
      </c>
      <c r="F21" t="b">
        <v>1</v>
      </c>
      <c r="G21" t="b">
        <v>1</v>
      </c>
      <c r="H21" t="b">
        <f t="shared" si="2"/>
        <v>1</v>
      </c>
      <c r="I21" t="b">
        <f t="shared" si="3"/>
        <v>1</v>
      </c>
      <c r="J21">
        <v>0.97222222222222232</v>
      </c>
      <c r="K21" t="b">
        <v>1</v>
      </c>
      <c r="L21" s="3" t="b">
        <v>1</v>
      </c>
      <c r="M21">
        <v>99</v>
      </c>
      <c r="O21">
        <f t="shared" si="4"/>
        <v>1</v>
      </c>
      <c r="P21">
        <f t="shared" si="5"/>
        <v>0</v>
      </c>
      <c r="Q21">
        <f t="shared" si="6"/>
        <v>0</v>
      </c>
      <c r="R21">
        <f t="shared" si="7"/>
        <v>0</v>
      </c>
      <c r="W21">
        <f t="shared" si="11"/>
        <v>1</v>
      </c>
      <c r="X21">
        <f t="shared" si="8"/>
        <v>0</v>
      </c>
      <c r="Y21">
        <f t="shared" si="9"/>
        <v>0</v>
      </c>
      <c r="Z21">
        <f t="shared" si="10"/>
        <v>0</v>
      </c>
    </row>
    <row r="22" spans="1:26" x14ac:dyDescent="0.2">
      <c r="A22" s="1">
        <v>10166</v>
      </c>
      <c r="B22" t="s">
        <v>45</v>
      </c>
      <c r="C22" s="4" t="str">
        <f t="shared" si="0"/>
        <v>https://collection.sciencemuseumgroup.org.uk/objects/co8401306</v>
      </c>
      <c r="D22" t="s">
        <v>46</v>
      </c>
      <c r="E22" s="4" t="str">
        <f t="shared" si="1"/>
        <v>https://www.wikidata.org/entity/Q7889</v>
      </c>
      <c r="F22" t="b">
        <v>1</v>
      </c>
      <c r="G22" t="b">
        <v>1</v>
      </c>
      <c r="H22" t="b">
        <f t="shared" si="2"/>
        <v>0</v>
      </c>
      <c r="I22" t="b">
        <f t="shared" si="3"/>
        <v>0</v>
      </c>
      <c r="J22">
        <v>0.96625766871165653</v>
      </c>
      <c r="K22" t="b">
        <v>0</v>
      </c>
      <c r="L22" s="3" t="b">
        <v>1</v>
      </c>
      <c r="M22">
        <v>99</v>
      </c>
      <c r="N22" t="s">
        <v>123</v>
      </c>
      <c r="O22">
        <f t="shared" si="4"/>
        <v>0</v>
      </c>
      <c r="P22">
        <f t="shared" si="5"/>
        <v>0</v>
      </c>
      <c r="Q22">
        <f t="shared" si="6"/>
        <v>1</v>
      </c>
      <c r="R22">
        <f t="shared" si="7"/>
        <v>0</v>
      </c>
      <c r="W22">
        <f t="shared" si="11"/>
        <v>0</v>
      </c>
      <c r="X22">
        <f t="shared" si="8"/>
        <v>0</v>
      </c>
      <c r="Y22">
        <f t="shared" si="9"/>
        <v>1</v>
      </c>
      <c r="Z22">
        <f t="shared" si="10"/>
        <v>0</v>
      </c>
    </row>
    <row r="23" spans="1:26" x14ac:dyDescent="0.2">
      <c r="A23" s="1">
        <v>10894</v>
      </c>
      <c r="B23" t="s">
        <v>47</v>
      </c>
      <c r="C23" s="4" t="str">
        <f t="shared" si="0"/>
        <v>https://collection.sciencemuseumgroup.org.uk/objects/co447786</v>
      </c>
      <c r="D23" t="s">
        <v>48</v>
      </c>
      <c r="E23" s="4" t="str">
        <f t="shared" si="1"/>
        <v>https://www.wikidata.org/entity/Q32738</v>
      </c>
      <c r="F23" t="b">
        <v>1</v>
      </c>
      <c r="G23" t="b">
        <v>1</v>
      </c>
      <c r="H23" t="b">
        <f t="shared" si="2"/>
        <v>0</v>
      </c>
      <c r="I23" t="b">
        <f t="shared" si="3"/>
        <v>0</v>
      </c>
      <c r="J23">
        <v>0.96625766871165653</v>
      </c>
      <c r="K23" t="b">
        <v>0</v>
      </c>
      <c r="L23" s="3" t="b">
        <v>1</v>
      </c>
      <c r="M23">
        <v>99</v>
      </c>
      <c r="N23" t="s">
        <v>123</v>
      </c>
      <c r="O23">
        <f t="shared" si="4"/>
        <v>0</v>
      </c>
      <c r="P23">
        <f t="shared" si="5"/>
        <v>0</v>
      </c>
      <c r="Q23">
        <f t="shared" si="6"/>
        <v>1</v>
      </c>
      <c r="R23">
        <f t="shared" si="7"/>
        <v>0</v>
      </c>
      <c r="W23">
        <f t="shared" si="11"/>
        <v>0</v>
      </c>
      <c r="X23">
        <f t="shared" si="8"/>
        <v>0</v>
      </c>
      <c r="Y23">
        <f t="shared" si="9"/>
        <v>1</v>
      </c>
      <c r="Z23">
        <f t="shared" si="10"/>
        <v>0</v>
      </c>
    </row>
    <row r="24" spans="1:26" x14ac:dyDescent="0.2">
      <c r="A24" s="1">
        <v>9710</v>
      </c>
      <c r="B24" t="s">
        <v>49</v>
      </c>
      <c r="C24" s="4" t="str">
        <f t="shared" si="0"/>
        <v>https://collection.sciencemuseumgroup.org.uk/objects/co409516</v>
      </c>
      <c r="D24" t="s">
        <v>50</v>
      </c>
      <c r="E24" s="4" t="str">
        <f t="shared" si="1"/>
        <v>https://www.wikidata.org/entity/Q16338</v>
      </c>
      <c r="F24" t="b">
        <v>1</v>
      </c>
      <c r="G24" t="b">
        <v>1</v>
      </c>
      <c r="H24" t="b">
        <f t="shared" si="2"/>
        <v>0</v>
      </c>
      <c r="I24" t="b">
        <f t="shared" si="3"/>
        <v>0</v>
      </c>
      <c r="J24">
        <v>0.96625766871165653</v>
      </c>
      <c r="K24" t="b">
        <v>0</v>
      </c>
      <c r="L24" s="3" t="b">
        <v>1</v>
      </c>
      <c r="M24">
        <v>99</v>
      </c>
      <c r="N24" t="s">
        <v>123</v>
      </c>
      <c r="O24">
        <f t="shared" si="4"/>
        <v>0</v>
      </c>
      <c r="P24">
        <f t="shared" si="5"/>
        <v>0</v>
      </c>
      <c r="Q24">
        <f t="shared" si="6"/>
        <v>1</v>
      </c>
      <c r="R24">
        <f t="shared" si="7"/>
        <v>0</v>
      </c>
      <c r="W24">
        <f t="shared" si="11"/>
        <v>0</v>
      </c>
      <c r="X24">
        <f t="shared" si="8"/>
        <v>0</v>
      </c>
      <c r="Y24">
        <f t="shared" si="9"/>
        <v>1</v>
      </c>
      <c r="Z24">
        <f t="shared" si="10"/>
        <v>0</v>
      </c>
    </row>
    <row r="25" spans="1:26" x14ac:dyDescent="0.2">
      <c r="A25" s="1">
        <v>10581</v>
      </c>
      <c r="B25" t="s">
        <v>51</v>
      </c>
      <c r="C25" s="4" t="str">
        <f t="shared" si="0"/>
        <v>https://collection.sciencemuseumgroup.org.uk/objects/co63322</v>
      </c>
      <c r="D25" t="s">
        <v>52</v>
      </c>
      <c r="E25" s="4" t="str">
        <f t="shared" si="1"/>
        <v>https://www.wikidata.org/entity/Q4925872</v>
      </c>
      <c r="F25" t="b">
        <v>0</v>
      </c>
      <c r="G25" t="b">
        <v>1</v>
      </c>
      <c r="H25" t="b">
        <f t="shared" si="2"/>
        <v>1</v>
      </c>
      <c r="I25" t="b">
        <f t="shared" si="3"/>
        <v>0</v>
      </c>
      <c r="J25">
        <v>0.89743589743589747</v>
      </c>
      <c r="K25" t="b">
        <v>0</v>
      </c>
      <c r="L25" s="3" t="b">
        <v>0</v>
      </c>
      <c r="M25">
        <v>0</v>
      </c>
      <c r="N25" t="s">
        <v>129</v>
      </c>
      <c r="O25">
        <f t="shared" si="4"/>
        <v>0</v>
      </c>
      <c r="P25">
        <f t="shared" si="5"/>
        <v>1</v>
      </c>
      <c r="Q25">
        <f t="shared" si="6"/>
        <v>0</v>
      </c>
      <c r="R25">
        <f t="shared" si="7"/>
        <v>0</v>
      </c>
      <c r="W25">
        <f t="shared" si="11"/>
        <v>0</v>
      </c>
      <c r="X25">
        <f t="shared" si="8"/>
        <v>0</v>
      </c>
      <c r="Y25">
        <f t="shared" si="9"/>
        <v>1</v>
      </c>
      <c r="Z25">
        <f t="shared" si="10"/>
        <v>0</v>
      </c>
    </row>
    <row r="26" spans="1:26" x14ac:dyDescent="0.2">
      <c r="A26" s="1">
        <v>513</v>
      </c>
      <c r="B26" t="s">
        <v>53</v>
      </c>
      <c r="C26" s="4" t="str">
        <f t="shared" si="0"/>
        <v>https://collection.sciencemuseumgroup.org.uk/objects/co8647094</v>
      </c>
      <c r="D26" t="s">
        <v>54</v>
      </c>
      <c r="E26" s="4" t="str">
        <f t="shared" si="1"/>
        <v>https://www.wikidata.org/entity/Q4134229</v>
      </c>
      <c r="F26" t="b">
        <v>0</v>
      </c>
      <c r="G26" t="b">
        <v>1</v>
      </c>
      <c r="H26" t="b">
        <f t="shared" si="2"/>
        <v>1</v>
      </c>
      <c r="I26" t="b">
        <f t="shared" si="3"/>
        <v>0</v>
      </c>
      <c r="J26">
        <v>0.89743589743589747</v>
      </c>
      <c r="K26" t="b">
        <v>1</v>
      </c>
      <c r="L26" s="3" t="b">
        <v>0</v>
      </c>
      <c r="M26">
        <v>0</v>
      </c>
      <c r="N26" t="s">
        <v>130</v>
      </c>
      <c r="O26">
        <f t="shared" si="4"/>
        <v>1</v>
      </c>
      <c r="P26">
        <f t="shared" si="5"/>
        <v>0</v>
      </c>
      <c r="Q26">
        <f t="shared" si="6"/>
        <v>0</v>
      </c>
      <c r="R26">
        <f t="shared" si="7"/>
        <v>0</v>
      </c>
      <c r="W26">
        <f t="shared" si="11"/>
        <v>0</v>
      </c>
      <c r="X26">
        <f t="shared" si="8"/>
        <v>0</v>
      </c>
      <c r="Y26">
        <f t="shared" si="9"/>
        <v>0</v>
      </c>
      <c r="Z26">
        <f t="shared" si="10"/>
        <v>1</v>
      </c>
    </row>
    <row r="27" spans="1:26" x14ac:dyDescent="0.2">
      <c r="A27" s="1">
        <v>8543</v>
      </c>
      <c r="B27" t="s">
        <v>55</v>
      </c>
      <c r="C27" s="4" t="str">
        <f t="shared" si="0"/>
        <v>https://collection.sciencemuseumgroup.org.uk/objects/co8639700</v>
      </c>
      <c r="D27" t="s">
        <v>56</v>
      </c>
      <c r="E27" s="4" t="str">
        <f t="shared" si="1"/>
        <v>https://www.wikidata.org/entity/Q602406</v>
      </c>
      <c r="F27" t="b">
        <v>1</v>
      </c>
      <c r="G27" t="b">
        <v>1</v>
      </c>
      <c r="H27" t="b">
        <f t="shared" si="2"/>
        <v>1</v>
      </c>
      <c r="I27" t="b">
        <f t="shared" si="3"/>
        <v>1</v>
      </c>
      <c r="J27">
        <v>0.96625766871165653</v>
      </c>
      <c r="K27" t="b">
        <v>1</v>
      </c>
      <c r="L27" s="3" t="b">
        <v>1</v>
      </c>
      <c r="M27">
        <v>99</v>
      </c>
      <c r="O27">
        <f t="shared" si="4"/>
        <v>1</v>
      </c>
      <c r="P27">
        <f t="shared" si="5"/>
        <v>0</v>
      </c>
      <c r="Q27">
        <f t="shared" si="6"/>
        <v>0</v>
      </c>
      <c r="R27">
        <f t="shared" si="7"/>
        <v>0</v>
      </c>
      <c r="W27">
        <f t="shared" si="11"/>
        <v>1</v>
      </c>
      <c r="X27">
        <f t="shared" si="8"/>
        <v>0</v>
      </c>
      <c r="Y27">
        <f t="shared" si="9"/>
        <v>0</v>
      </c>
      <c r="Z27">
        <f t="shared" si="10"/>
        <v>0</v>
      </c>
    </row>
    <row r="28" spans="1:26" x14ac:dyDescent="0.2">
      <c r="A28" s="1">
        <v>11823</v>
      </c>
      <c r="B28" t="s">
        <v>57</v>
      </c>
      <c r="C28" s="4" t="str">
        <f t="shared" si="0"/>
        <v>https://collection.sciencemuseumgroup.org.uk/objects/co410433</v>
      </c>
      <c r="D28" t="s">
        <v>58</v>
      </c>
      <c r="E28" s="4" t="str">
        <f t="shared" si="1"/>
        <v>https://www.wikidata.org/entity/Q185131</v>
      </c>
      <c r="F28" t="b">
        <v>1</v>
      </c>
      <c r="G28" t="b">
        <v>1</v>
      </c>
      <c r="H28" t="b">
        <f t="shared" si="2"/>
        <v>0</v>
      </c>
      <c r="I28" t="b">
        <f t="shared" si="3"/>
        <v>0</v>
      </c>
      <c r="J28">
        <v>0.96625766871165653</v>
      </c>
      <c r="K28" t="b">
        <v>0</v>
      </c>
      <c r="L28" s="3" t="b">
        <v>1</v>
      </c>
      <c r="M28">
        <v>99</v>
      </c>
      <c r="N28" t="s">
        <v>123</v>
      </c>
      <c r="O28">
        <f t="shared" si="4"/>
        <v>0</v>
      </c>
      <c r="P28">
        <f t="shared" si="5"/>
        <v>0</v>
      </c>
      <c r="Q28">
        <f t="shared" si="6"/>
        <v>1</v>
      </c>
      <c r="R28">
        <f t="shared" si="7"/>
        <v>0</v>
      </c>
      <c r="W28">
        <f t="shared" si="11"/>
        <v>0</v>
      </c>
      <c r="X28">
        <f t="shared" si="8"/>
        <v>0</v>
      </c>
      <c r="Y28">
        <f t="shared" si="9"/>
        <v>1</v>
      </c>
      <c r="Z28">
        <f t="shared" si="10"/>
        <v>0</v>
      </c>
    </row>
    <row r="29" spans="1:26" x14ac:dyDescent="0.2">
      <c r="A29" s="1">
        <v>20858</v>
      </c>
      <c r="B29" t="s">
        <v>59</v>
      </c>
      <c r="C29" s="4" t="str">
        <f t="shared" si="0"/>
        <v>https://collection.sciencemuseumgroup.org.uk/objects/co8183284</v>
      </c>
      <c r="D29" t="s">
        <v>18</v>
      </c>
      <c r="E29" s="4" t="str">
        <f t="shared" si="1"/>
        <v>https://www.wikidata.org/entity/Q6498959</v>
      </c>
      <c r="F29" t="b">
        <v>1</v>
      </c>
      <c r="G29" t="b">
        <v>1</v>
      </c>
      <c r="H29" t="b">
        <f t="shared" si="2"/>
        <v>0</v>
      </c>
      <c r="I29" t="b">
        <f t="shared" si="3"/>
        <v>0</v>
      </c>
      <c r="J29">
        <v>0.97222222222222232</v>
      </c>
      <c r="K29" t="b">
        <v>0</v>
      </c>
      <c r="L29" s="3" t="b">
        <v>1</v>
      </c>
      <c r="M29">
        <v>99</v>
      </c>
      <c r="N29" t="s">
        <v>123</v>
      </c>
      <c r="O29">
        <f t="shared" si="4"/>
        <v>0</v>
      </c>
      <c r="P29">
        <f t="shared" si="5"/>
        <v>0</v>
      </c>
      <c r="Q29">
        <f t="shared" si="6"/>
        <v>1</v>
      </c>
      <c r="R29">
        <f t="shared" si="7"/>
        <v>0</v>
      </c>
      <c r="W29">
        <f t="shared" si="11"/>
        <v>0</v>
      </c>
      <c r="X29">
        <f t="shared" si="8"/>
        <v>0</v>
      </c>
      <c r="Y29">
        <f t="shared" si="9"/>
        <v>1</v>
      </c>
      <c r="Z29">
        <f t="shared" si="10"/>
        <v>0</v>
      </c>
    </row>
    <row r="30" spans="1:26" x14ac:dyDescent="0.2">
      <c r="A30" s="1">
        <v>16993</v>
      </c>
      <c r="B30" t="s">
        <v>60</v>
      </c>
      <c r="C30" s="4" t="str">
        <f t="shared" si="0"/>
        <v>https://collection.sciencemuseumgroup.org.uk/objects/co40172</v>
      </c>
      <c r="D30" t="s">
        <v>61</v>
      </c>
      <c r="E30" s="4" t="str">
        <f t="shared" si="1"/>
        <v>https://www.wikidata.org/entity/Q152312</v>
      </c>
      <c r="F30" t="b">
        <v>1</v>
      </c>
      <c r="G30" t="b">
        <v>1</v>
      </c>
      <c r="H30" t="b">
        <f t="shared" si="2"/>
        <v>1</v>
      </c>
      <c r="I30" t="b">
        <f t="shared" si="3"/>
        <v>1</v>
      </c>
      <c r="J30">
        <v>0.97222222222222232</v>
      </c>
      <c r="K30" t="b">
        <v>1</v>
      </c>
      <c r="L30" s="3" t="b">
        <v>1</v>
      </c>
      <c r="M30">
        <v>99</v>
      </c>
      <c r="N30" t="s">
        <v>125</v>
      </c>
      <c r="O30">
        <f t="shared" si="4"/>
        <v>1</v>
      </c>
      <c r="P30">
        <f t="shared" si="5"/>
        <v>0</v>
      </c>
      <c r="Q30">
        <f t="shared" si="6"/>
        <v>0</v>
      </c>
      <c r="R30">
        <f t="shared" si="7"/>
        <v>0</v>
      </c>
      <c r="W30">
        <f t="shared" si="11"/>
        <v>1</v>
      </c>
      <c r="X30">
        <f t="shared" si="8"/>
        <v>0</v>
      </c>
      <c r="Y30">
        <f t="shared" si="9"/>
        <v>0</v>
      </c>
      <c r="Z30">
        <f t="shared" si="10"/>
        <v>0</v>
      </c>
    </row>
    <row r="31" spans="1:26" x14ac:dyDescent="0.2">
      <c r="A31" s="1">
        <v>625</v>
      </c>
      <c r="B31" t="s">
        <v>62</v>
      </c>
      <c r="C31" s="4" t="str">
        <f t="shared" si="0"/>
        <v>https://collection.sciencemuseumgroup.org.uk/objects/co62678</v>
      </c>
      <c r="D31" t="s">
        <v>63</v>
      </c>
      <c r="E31" s="4" t="str">
        <f t="shared" si="1"/>
        <v>https://www.wikidata.org/entity/Q1406750</v>
      </c>
      <c r="F31" t="b">
        <v>0</v>
      </c>
      <c r="G31" t="b">
        <v>1</v>
      </c>
      <c r="H31" t="b">
        <f t="shared" si="2"/>
        <v>1</v>
      </c>
      <c r="I31" t="b">
        <f t="shared" si="3"/>
        <v>0</v>
      </c>
      <c r="J31">
        <v>0.89743589743589747</v>
      </c>
      <c r="K31" t="b">
        <v>0</v>
      </c>
      <c r="L31" s="3" t="b">
        <v>0</v>
      </c>
      <c r="M31">
        <v>0</v>
      </c>
      <c r="N31" t="s">
        <v>127</v>
      </c>
      <c r="O31">
        <f t="shared" si="4"/>
        <v>0</v>
      </c>
      <c r="P31">
        <f t="shared" si="5"/>
        <v>1</v>
      </c>
      <c r="Q31">
        <f t="shared" si="6"/>
        <v>0</v>
      </c>
      <c r="R31">
        <f t="shared" si="7"/>
        <v>0</v>
      </c>
      <c r="W31">
        <f t="shared" si="11"/>
        <v>0</v>
      </c>
      <c r="X31">
        <f t="shared" si="8"/>
        <v>0</v>
      </c>
      <c r="Y31">
        <f t="shared" si="9"/>
        <v>1</v>
      </c>
      <c r="Z31">
        <f t="shared" si="10"/>
        <v>0</v>
      </c>
    </row>
    <row r="32" spans="1:26" x14ac:dyDescent="0.2">
      <c r="A32" s="1">
        <v>13158</v>
      </c>
      <c r="B32" t="s">
        <v>64</v>
      </c>
      <c r="C32" s="4" t="str">
        <f t="shared" si="0"/>
        <v>https://collection.sciencemuseumgroup.org.uk/objects/co63293</v>
      </c>
      <c r="D32" t="s">
        <v>65</v>
      </c>
      <c r="E32" s="4" t="str">
        <f t="shared" si="1"/>
        <v>https://www.wikidata.org/entity/Q16247103</v>
      </c>
      <c r="F32" t="b">
        <v>0</v>
      </c>
      <c r="G32" t="b">
        <v>0</v>
      </c>
      <c r="H32" t="b">
        <f t="shared" si="2"/>
        <v>0</v>
      </c>
      <c r="I32" t="b">
        <f t="shared" si="3"/>
        <v>0</v>
      </c>
      <c r="J32">
        <v>0</v>
      </c>
      <c r="K32" t="b">
        <v>0</v>
      </c>
      <c r="M32">
        <v>99</v>
      </c>
      <c r="O32">
        <f t="shared" si="4"/>
        <v>0</v>
      </c>
      <c r="P32">
        <f t="shared" si="5"/>
        <v>0</v>
      </c>
      <c r="Q32">
        <f t="shared" si="6"/>
        <v>1</v>
      </c>
      <c r="R32">
        <f t="shared" si="7"/>
        <v>0</v>
      </c>
      <c r="W32">
        <f t="shared" si="11"/>
        <v>0</v>
      </c>
      <c r="X32">
        <f t="shared" si="8"/>
        <v>0</v>
      </c>
      <c r="Y32">
        <f t="shared" si="9"/>
        <v>1</v>
      </c>
      <c r="Z32">
        <f t="shared" si="10"/>
        <v>0</v>
      </c>
    </row>
    <row r="33" spans="1:26" x14ac:dyDescent="0.2">
      <c r="A33" s="1">
        <v>10463</v>
      </c>
      <c r="B33" t="s">
        <v>66</v>
      </c>
      <c r="C33" s="4" t="str">
        <f t="shared" si="0"/>
        <v>https://collection.sciencemuseumgroup.org.uk/objects/co8401299</v>
      </c>
      <c r="D33" t="s">
        <v>67</v>
      </c>
      <c r="E33" s="4" t="str">
        <f t="shared" si="1"/>
        <v>https://www.wikidata.org/entity/Q3959803</v>
      </c>
      <c r="F33" t="b">
        <v>0</v>
      </c>
      <c r="G33" t="b">
        <v>0</v>
      </c>
      <c r="H33" t="b">
        <f t="shared" si="2"/>
        <v>0</v>
      </c>
      <c r="I33" t="b">
        <f t="shared" si="3"/>
        <v>0</v>
      </c>
      <c r="J33">
        <v>0</v>
      </c>
      <c r="K33" t="b">
        <v>0</v>
      </c>
      <c r="M33">
        <v>99</v>
      </c>
      <c r="O33">
        <f t="shared" si="4"/>
        <v>0</v>
      </c>
      <c r="P33">
        <f t="shared" si="5"/>
        <v>0</v>
      </c>
      <c r="Q33">
        <f t="shared" si="6"/>
        <v>1</v>
      </c>
      <c r="R33">
        <f t="shared" si="7"/>
        <v>0</v>
      </c>
      <c r="W33">
        <f t="shared" si="11"/>
        <v>0</v>
      </c>
      <c r="X33">
        <f t="shared" si="8"/>
        <v>0</v>
      </c>
      <c r="Y33">
        <f t="shared" si="9"/>
        <v>1</v>
      </c>
      <c r="Z33">
        <f t="shared" si="10"/>
        <v>0</v>
      </c>
    </row>
    <row r="34" spans="1:26" x14ac:dyDescent="0.2">
      <c r="A34" s="1">
        <v>12452</v>
      </c>
      <c r="B34" t="s">
        <v>68</v>
      </c>
      <c r="C34" s="4" t="str">
        <f t="shared" si="0"/>
        <v>https://collection.sciencemuseumgroup.org.uk/objects/co525957</v>
      </c>
      <c r="D34" t="s">
        <v>69</v>
      </c>
      <c r="E34" s="4" t="str">
        <f t="shared" si="1"/>
        <v>https://www.wikidata.org/entity/Q39070408</v>
      </c>
      <c r="F34" t="b">
        <v>0</v>
      </c>
      <c r="G34" t="b">
        <v>0</v>
      </c>
      <c r="H34" t="b">
        <f t="shared" si="2"/>
        <v>0</v>
      </c>
      <c r="I34" t="b">
        <f t="shared" si="3"/>
        <v>0</v>
      </c>
      <c r="J34">
        <v>0.59523809523809579</v>
      </c>
      <c r="K34" t="b">
        <v>0</v>
      </c>
      <c r="M34">
        <v>99</v>
      </c>
      <c r="O34">
        <f t="shared" si="4"/>
        <v>0</v>
      </c>
      <c r="P34">
        <f t="shared" si="5"/>
        <v>0</v>
      </c>
      <c r="Q34">
        <f t="shared" si="6"/>
        <v>1</v>
      </c>
      <c r="R34">
        <f t="shared" si="7"/>
        <v>0</v>
      </c>
      <c r="W34">
        <f t="shared" si="11"/>
        <v>0</v>
      </c>
      <c r="X34">
        <f t="shared" si="8"/>
        <v>0</v>
      </c>
      <c r="Y34">
        <f t="shared" si="9"/>
        <v>1</v>
      </c>
      <c r="Z34">
        <f t="shared" si="10"/>
        <v>0</v>
      </c>
    </row>
    <row r="35" spans="1:26" x14ac:dyDescent="0.2">
      <c r="A35" s="1">
        <v>1909</v>
      </c>
      <c r="B35" t="s">
        <v>70</v>
      </c>
      <c r="C35" s="4" t="str">
        <f t="shared" si="0"/>
        <v>https://collection.sciencemuseumgroup.org.uk/objects/co8103480</v>
      </c>
      <c r="D35" t="s">
        <v>71</v>
      </c>
      <c r="E35" s="4" t="str">
        <f t="shared" si="1"/>
        <v>https://www.wikidata.org/entity/Q80856724</v>
      </c>
      <c r="F35" t="b">
        <v>0</v>
      </c>
      <c r="G35" t="b">
        <v>0</v>
      </c>
      <c r="H35" t="b">
        <f t="shared" si="2"/>
        <v>0</v>
      </c>
      <c r="I35" t="b">
        <f t="shared" si="3"/>
        <v>0</v>
      </c>
      <c r="J35">
        <v>0</v>
      </c>
      <c r="K35" t="b">
        <v>0</v>
      </c>
      <c r="M35">
        <v>99</v>
      </c>
      <c r="O35">
        <f t="shared" si="4"/>
        <v>0</v>
      </c>
      <c r="P35">
        <f t="shared" si="5"/>
        <v>0</v>
      </c>
      <c r="Q35">
        <f t="shared" si="6"/>
        <v>1</v>
      </c>
      <c r="R35">
        <f t="shared" si="7"/>
        <v>0</v>
      </c>
      <c r="W35">
        <f t="shared" si="11"/>
        <v>0</v>
      </c>
      <c r="X35">
        <f t="shared" si="8"/>
        <v>0</v>
      </c>
      <c r="Y35">
        <f t="shared" si="9"/>
        <v>1</v>
      </c>
      <c r="Z35">
        <f t="shared" si="10"/>
        <v>0</v>
      </c>
    </row>
    <row r="36" spans="1:26" x14ac:dyDescent="0.2">
      <c r="A36" s="1">
        <v>3559</v>
      </c>
      <c r="B36" t="s">
        <v>72</v>
      </c>
      <c r="C36" s="4" t="str">
        <f t="shared" si="0"/>
        <v>https://collection.sciencemuseumgroup.org.uk/objects/co523258</v>
      </c>
      <c r="D36" t="s">
        <v>73</v>
      </c>
      <c r="E36" s="4" t="str">
        <f t="shared" si="1"/>
        <v>https://www.wikidata.org/entity/Q4588123</v>
      </c>
      <c r="F36" t="b">
        <v>0</v>
      </c>
      <c r="G36" t="b">
        <v>0</v>
      </c>
      <c r="H36" t="b">
        <f t="shared" si="2"/>
        <v>0</v>
      </c>
      <c r="I36" t="b">
        <f t="shared" si="3"/>
        <v>0</v>
      </c>
      <c r="J36">
        <v>0</v>
      </c>
      <c r="K36" t="b">
        <v>0</v>
      </c>
      <c r="M36">
        <v>99</v>
      </c>
      <c r="O36">
        <f t="shared" si="4"/>
        <v>0</v>
      </c>
      <c r="P36">
        <f t="shared" si="5"/>
        <v>0</v>
      </c>
      <c r="Q36">
        <f t="shared" si="6"/>
        <v>1</v>
      </c>
      <c r="R36">
        <f t="shared" si="7"/>
        <v>0</v>
      </c>
      <c r="W36">
        <f t="shared" si="11"/>
        <v>0</v>
      </c>
      <c r="X36">
        <f t="shared" si="8"/>
        <v>0</v>
      </c>
      <c r="Y36">
        <f t="shared" si="9"/>
        <v>1</v>
      </c>
      <c r="Z36">
        <f t="shared" si="10"/>
        <v>0</v>
      </c>
    </row>
    <row r="37" spans="1:26" x14ac:dyDescent="0.2">
      <c r="A37" s="1">
        <v>13367</v>
      </c>
      <c r="B37" t="s">
        <v>74</v>
      </c>
      <c r="C37" s="4" t="str">
        <f t="shared" si="0"/>
        <v>https://collection.sciencemuseumgroup.org.uk/objects/co62366</v>
      </c>
      <c r="D37" t="s">
        <v>75</v>
      </c>
      <c r="E37" s="4" t="str">
        <f t="shared" si="1"/>
        <v>https://www.wikidata.org/entity/Q5445238</v>
      </c>
      <c r="F37" t="b">
        <v>0</v>
      </c>
      <c r="G37" t="b">
        <v>0</v>
      </c>
      <c r="H37" t="b">
        <f t="shared" si="2"/>
        <v>0</v>
      </c>
      <c r="I37" t="b">
        <f t="shared" si="3"/>
        <v>0</v>
      </c>
      <c r="J37">
        <v>0</v>
      </c>
      <c r="K37" t="b">
        <v>0</v>
      </c>
      <c r="M37">
        <v>99</v>
      </c>
      <c r="O37">
        <f t="shared" si="4"/>
        <v>0</v>
      </c>
      <c r="P37">
        <f t="shared" si="5"/>
        <v>0</v>
      </c>
      <c r="Q37">
        <f t="shared" si="6"/>
        <v>1</v>
      </c>
      <c r="R37">
        <f t="shared" si="7"/>
        <v>0</v>
      </c>
      <c r="W37">
        <f t="shared" si="11"/>
        <v>0</v>
      </c>
      <c r="X37">
        <f t="shared" si="8"/>
        <v>0</v>
      </c>
      <c r="Y37">
        <f t="shared" si="9"/>
        <v>1</v>
      </c>
      <c r="Z37">
        <f t="shared" si="10"/>
        <v>0</v>
      </c>
    </row>
    <row r="38" spans="1:26" x14ac:dyDescent="0.2">
      <c r="A38" s="1">
        <v>11081</v>
      </c>
      <c r="B38" t="s">
        <v>76</v>
      </c>
      <c r="C38" s="4" t="str">
        <f t="shared" si="0"/>
        <v>https://collection.sciencemuseumgroup.org.uk/objects/co8074068</v>
      </c>
      <c r="D38" t="s">
        <v>77</v>
      </c>
      <c r="E38" s="4" t="str">
        <f t="shared" si="1"/>
        <v>https://www.wikidata.org/entity/Q217338</v>
      </c>
      <c r="F38" t="b">
        <v>0</v>
      </c>
      <c r="G38" t="b">
        <v>0</v>
      </c>
      <c r="H38" t="b">
        <f t="shared" si="2"/>
        <v>0</v>
      </c>
      <c r="I38" t="b">
        <f t="shared" si="3"/>
        <v>0</v>
      </c>
      <c r="J38">
        <v>0.59523809523809579</v>
      </c>
      <c r="K38" t="b">
        <v>0</v>
      </c>
      <c r="M38">
        <v>99</v>
      </c>
      <c r="O38">
        <f t="shared" si="4"/>
        <v>0</v>
      </c>
      <c r="P38">
        <f t="shared" si="5"/>
        <v>0</v>
      </c>
      <c r="Q38">
        <f t="shared" si="6"/>
        <v>1</v>
      </c>
      <c r="R38">
        <f t="shared" si="7"/>
        <v>0</v>
      </c>
      <c r="W38">
        <f t="shared" si="11"/>
        <v>0</v>
      </c>
      <c r="X38">
        <f t="shared" si="8"/>
        <v>0</v>
      </c>
      <c r="Y38">
        <f t="shared" si="9"/>
        <v>1</v>
      </c>
      <c r="Z38">
        <f t="shared" si="10"/>
        <v>0</v>
      </c>
    </row>
    <row r="39" spans="1:26" x14ac:dyDescent="0.2">
      <c r="A39" s="1">
        <v>527</v>
      </c>
      <c r="B39" t="s">
        <v>53</v>
      </c>
      <c r="C39" s="4" t="str">
        <f t="shared" si="0"/>
        <v>https://collection.sciencemuseumgroup.org.uk/objects/co8647094</v>
      </c>
      <c r="D39" t="s">
        <v>78</v>
      </c>
      <c r="E39" s="4" t="str">
        <f t="shared" si="1"/>
        <v>https://www.wikidata.org/entity/Q77932098</v>
      </c>
      <c r="F39" t="b">
        <v>0</v>
      </c>
      <c r="G39" t="b">
        <v>0</v>
      </c>
      <c r="H39" t="b">
        <f>IF(N39="lowercase", FALSE, G39)</f>
        <v>0</v>
      </c>
      <c r="I39" t="b">
        <f t="shared" si="3"/>
        <v>0</v>
      </c>
      <c r="J39">
        <v>0</v>
      </c>
      <c r="K39" t="b">
        <v>0</v>
      </c>
      <c r="M39">
        <v>99</v>
      </c>
      <c r="O39">
        <f t="shared" si="4"/>
        <v>0</v>
      </c>
      <c r="P39">
        <f t="shared" si="5"/>
        <v>0</v>
      </c>
      <c r="Q39">
        <f t="shared" si="6"/>
        <v>1</v>
      </c>
      <c r="R39">
        <f t="shared" si="7"/>
        <v>0</v>
      </c>
      <c r="W39">
        <f t="shared" si="11"/>
        <v>0</v>
      </c>
      <c r="X39">
        <f t="shared" si="8"/>
        <v>0</v>
      </c>
      <c r="Y39">
        <f t="shared" si="9"/>
        <v>1</v>
      </c>
      <c r="Z39">
        <f t="shared" si="10"/>
        <v>0</v>
      </c>
    </row>
    <row r="40" spans="1:26" x14ac:dyDescent="0.2">
      <c r="A40" s="1">
        <v>5059</v>
      </c>
      <c r="B40" t="s">
        <v>79</v>
      </c>
      <c r="C40" s="4" t="str">
        <f t="shared" si="0"/>
        <v>https://collection.sciencemuseumgroup.org.uk/objects/co8074085</v>
      </c>
      <c r="D40" t="s">
        <v>80</v>
      </c>
      <c r="E40" s="4" t="str">
        <f t="shared" si="1"/>
        <v>https://www.wikidata.org/entity/Q29474875</v>
      </c>
      <c r="F40" t="b">
        <v>0</v>
      </c>
      <c r="G40" t="b">
        <v>0</v>
      </c>
      <c r="H40" t="b">
        <f t="shared" si="2"/>
        <v>0</v>
      </c>
      <c r="I40" t="b">
        <f t="shared" si="3"/>
        <v>0</v>
      </c>
      <c r="J40">
        <v>0</v>
      </c>
      <c r="K40" t="b">
        <v>0</v>
      </c>
      <c r="M40">
        <v>99</v>
      </c>
      <c r="O40">
        <f t="shared" si="4"/>
        <v>0</v>
      </c>
      <c r="P40">
        <f t="shared" si="5"/>
        <v>0</v>
      </c>
      <c r="Q40">
        <f t="shared" si="6"/>
        <v>1</v>
      </c>
      <c r="R40">
        <f t="shared" si="7"/>
        <v>0</v>
      </c>
      <c r="W40">
        <f t="shared" si="11"/>
        <v>0</v>
      </c>
      <c r="X40">
        <f t="shared" si="8"/>
        <v>0</v>
      </c>
      <c r="Y40">
        <f t="shared" si="9"/>
        <v>1</v>
      </c>
      <c r="Z40">
        <f t="shared" si="10"/>
        <v>0</v>
      </c>
    </row>
    <row r="41" spans="1:26" x14ac:dyDescent="0.2">
      <c r="A41" s="1">
        <v>6358</v>
      </c>
      <c r="B41" t="s">
        <v>81</v>
      </c>
      <c r="C41" s="4" t="str">
        <f t="shared" si="0"/>
        <v>https://collection.sciencemuseumgroup.org.uk/objects/co413028</v>
      </c>
      <c r="D41" t="s">
        <v>82</v>
      </c>
      <c r="E41" s="4" t="str">
        <f t="shared" si="1"/>
        <v>https://www.wikidata.org/entity/Q8529934</v>
      </c>
      <c r="F41" t="b">
        <v>0</v>
      </c>
      <c r="G41" t="b">
        <v>0</v>
      </c>
      <c r="H41" t="b">
        <f t="shared" si="2"/>
        <v>0</v>
      </c>
      <c r="I41" t="b">
        <f t="shared" si="3"/>
        <v>0</v>
      </c>
      <c r="J41">
        <v>0</v>
      </c>
      <c r="K41" t="b">
        <v>0</v>
      </c>
      <c r="M41">
        <v>99</v>
      </c>
      <c r="O41">
        <f t="shared" si="4"/>
        <v>0</v>
      </c>
      <c r="P41">
        <f t="shared" si="5"/>
        <v>0</v>
      </c>
      <c r="Q41">
        <f t="shared" si="6"/>
        <v>1</v>
      </c>
      <c r="R41">
        <f t="shared" si="7"/>
        <v>0</v>
      </c>
      <c r="W41">
        <f t="shared" si="11"/>
        <v>0</v>
      </c>
      <c r="X41">
        <f t="shared" si="8"/>
        <v>0</v>
      </c>
      <c r="Y41">
        <f t="shared" si="9"/>
        <v>1</v>
      </c>
      <c r="Z41">
        <f t="shared" si="10"/>
        <v>0</v>
      </c>
    </row>
    <row r="42" spans="1:26" x14ac:dyDescent="0.2">
      <c r="A42" s="1">
        <v>18762</v>
      </c>
      <c r="B42" t="s">
        <v>83</v>
      </c>
      <c r="C42" s="4" t="str">
        <f t="shared" si="0"/>
        <v>https://collection.sciencemuseumgroup.org.uk/objects/co40099</v>
      </c>
      <c r="D42" t="s">
        <v>84</v>
      </c>
      <c r="E42" s="4" t="str">
        <f t="shared" si="1"/>
        <v>https://www.wikidata.org/entity/Q20196922</v>
      </c>
      <c r="F42" t="b">
        <v>0</v>
      </c>
      <c r="G42" t="b">
        <v>0</v>
      </c>
      <c r="H42" t="b">
        <f t="shared" si="2"/>
        <v>0</v>
      </c>
      <c r="I42" t="b">
        <f t="shared" si="3"/>
        <v>0</v>
      </c>
      <c r="J42">
        <v>0.59523809523809579</v>
      </c>
      <c r="K42" t="b">
        <v>0</v>
      </c>
      <c r="M42">
        <v>99</v>
      </c>
      <c r="O42">
        <f t="shared" si="4"/>
        <v>0</v>
      </c>
      <c r="P42">
        <f t="shared" si="5"/>
        <v>0</v>
      </c>
      <c r="Q42">
        <f t="shared" si="6"/>
        <v>1</v>
      </c>
      <c r="R42">
        <f t="shared" si="7"/>
        <v>0</v>
      </c>
      <c r="W42">
        <f t="shared" si="11"/>
        <v>0</v>
      </c>
      <c r="X42">
        <f t="shared" si="8"/>
        <v>0</v>
      </c>
      <c r="Y42">
        <f t="shared" si="9"/>
        <v>1</v>
      </c>
      <c r="Z42">
        <f t="shared" si="10"/>
        <v>0</v>
      </c>
    </row>
    <row r="43" spans="1:26" x14ac:dyDescent="0.2">
      <c r="A43" s="1">
        <v>9838</v>
      </c>
      <c r="B43" t="s">
        <v>85</v>
      </c>
      <c r="C43" s="4" t="str">
        <f t="shared" si="0"/>
        <v>https://collection.sciencemuseumgroup.org.uk/objects/co410411</v>
      </c>
      <c r="D43" t="s">
        <v>86</v>
      </c>
      <c r="E43" s="4" t="str">
        <f t="shared" si="1"/>
        <v>https://www.wikidata.org/entity/Q10370980</v>
      </c>
      <c r="F43" t="b">
        <v>0</v>
      </c>
      <c r="G43" t="b">
        <v>0</v>
      </c>
      <c r="H43" t="b">
        <f t="shared" si="2"/>
        <v>0</v>
      </c>
      <c r="I43" t="b">
        <f t="shared" si="3"/>
        <v>0</v>
      </c>
      <c r="J43">
        <v>0</v>
      </c>
      <c r="K43" t="b">
        <v>0</v>
      </c>
      <c r="M43">
        <v>99</v>
      </c>
      <c r="O43">
        <f t="shared" si="4"/>
        <v>0</v>
      </c>
      <c r="P43">
        <f t="shared" si="5"/>
        <v>0</v>
      </c>
      <c r="Q43">
        <f t="shared" si="6"/>
        <v>1</v>
      </c>
      <c r="R43">
        <f t="shared" si="7"/>
        <v>0</v>
      </c>
      <c r="W43">
        <f t="shared" si="11"/>
        <v>0</v>
      </c>
      <c r="X43">
        <f t="shared" si="8"/>
        <v>0</v>
      </c>
      <c r="Y43">
        <f t="shared" si="9"/>
        <v>1</v>
      </c>
      <c r="Z43">
        <f t="shared" si="10"/>
        <v>0</v>
      </c>
    </row>
    <row r="44" spans="1:26" x14ac:dyDescent="0.2">
      <c r="A44" s="1">
        <v>9088</v>
      </c>
      <c r="B44" t="s">
        <v>87</v>
      </c>
      <c r="C44" s="4" t="str">
        <f t="shared" si="0"/>
        <v>https://collection.sciencemuseumgroup.org.uk/objects/co64014</v>
      </c>
      <c r="D44" t="s">
        <v>88</v>
      </c>
      <c r="E44" s="4" t="str">
        <f t="shared" si="1"/>
        <v>https://www.wikidata.org/entity/Q8661329</v>
      </c>
      <c r="F44" t="b">
        <v>0</v>
      </c>
      <c r="G44" t="b">
        <v>0</v>
      </c>
      <c r="H44" t="b">
        <f t="shared" si="2"/>
        <v>0</v>
      </c>
      <c r="I44" t="b">
        <f t="shared" si="3"/>
        <v>0</v>
      </c>
      <c r="J44">
        <v>0</v>
      </c>
      <c r="K44" t="b">
        <v>0</v>
      </c>
      <c r="M44">
        <v>99</v>
      </c>
      <c r="O44">
        <f t="shared" si="4"/>
        <v>0</v>
      </c>
      <c r="P44">
        <f t="shared" si="5"/>
        <v>0</v>
      </c>
      <c r="Q44">
        <f t="shared" si="6"/>
        <v>1</v>
      </c>
      <c r="R44">
        <f t="shared" si="7"/>
        <v>0</v>
      </c>
      <c r="W44">
        <f t="shared" si="11"/>
        <v>0</v>
      </c>
      <c r="X44">
        <f t="shared" si="8"/>
        <v>0</v>
      </c>
      <c r="Y44">
        <f t="shared" si="9"/>
        <v>1</v>
      </c>
      <c r="Z44">
        <f t="shared" si="10"/>
        <v>0</v>
      </c>
    </row>
    <row r="45" spans="1:26" x14ac:dyDescent="0.2">
      <c r="A45" s="1">
        <v>17038</v>
      </c>
      <c r="B45" t="s">
        <v>89</v>
      </c>
      <c r="C45" s="4" t="str">
        <f t="shared" si="0"/>
        <v>https://collection.sciencemuseumgroup.org.uk/objects/co518882</v>
      </c>
      <c r="D45" t="s">
        <v>90</v>
      </c>
      <c r="E45" s="4" t="str">
        <f t="shared" si="1"/>
        <v>https://www.wikidata.org/entity/Q7426805</v>
      </c>
      <c r="F45" t="b">
        <v>0</v>
      </c>
      <c r="G45" t="b">
        <v>0</v>
      </c>
      <c r="H45" t="b">
        <f t="shared" si="2"/>
        <v>0</v>
      </c>
      <c r="I45" t="b">
        <f t="shared" si="3"/>
        <v>0</v>
      </c>
      <c r="J45">
        <v>0</v>
      </c>
      <c r="K45" t="b">
        <v>0</v>
      </c>
      <c r="M45">
        <v>99</v>
      </c>
      <c r="O45">
        <f t="shared" si="4"/>
        <v>0</v>
      </c>
      <c r="P45">
        <f t="shared" si="5"/>
        <v>0</v>
      </c>
      <c r="Q45">
        <f t="shared" si="6"/>
        <v>1</v>
      </c>
      <c r="R45">
        <f t="shared" si="7"/>
        <v>0</v>
      </c>
      <c r="W45">
        <f t="shared" si="11"/>
        <v>0</v>
      </c>
      <c r="X45">
        <f t="shared" si="8"/>
        <v>0</v>
      </c>
      <c r="Y45">
        <f t="shared" si="9"/>
        <v>1</v>
      </c>
      <c r="Z45">
        <f t="shared" si="10"/>
        <v>0</v>
      </c>
    </row>
    <row r="46" spans="1:26" x14ac:dyDescent="0.2">
      <c r="A46" s="1">
        <v>996</v>
      </c>
      <c r="B46" t="s">
        <v>91</v>
      </c>
      <c r="C46" s="4" t="str">
        <f t="shared" si="0"/>
        <v>https://collection.sciencemuseumgroup.org.uk/objects/co64112</v>
      </c>
      <c r="D46" t="s">
        <v>92</v>
      </c>
      <c r="E46" s="4" t="str">
        <f t="shared" si="1"/>
        <v>https://www.wikidata.org/entity/Q30338715</v>
      </c>
      <c r="F46" t="b">
        <v>0</v>
      </c>
      <c r="G46" t="b">
        <v>0</v>
      </c>
      <c r="H46" t="b">
        <f t="shared" si="2"/>
        <v>0</v>
      </c>
      <c r="I46" t="b">
        <f t="shared" si="3"/>
        <v>0</v>
      </c>
      <c r="J46">
        <v>0</v>
      </c>
      <c r="K46" t="b">
        <v>0</v>
      </c>
      <c r="M46">
        <v>99</v>
      </c>
      <c r="O46">
        <f t="shared" si="4"/>
        <v>0</v>
      </c>
      <c r="P46">
        <f t="shared" si="5"/>
        <v>0</v>
      </c>
      <c r="Q46">
        <f t="shared" si="6"/>
        <v>1</v>
      </c>
      <c r="R46">
        <f t="shared" si="7"/>
        <v>0</v>
      </c>
      <c r="W46">
        <f t="shared" si="11"/>
        <v>0</v>
      </c>
      <c r="X46">
        <f t="shared" si="8"/>
        <v>0</v>
      </c>
      <c r="Y46">
        <f t="shared" si="9"/>
        <v>1</v>
      </c>
      <c r="Z46">
        <f t="shared" si="10"/>
        <v>0</v>
      </c>
    </row>
    <row r="47" spans="1:26" x14ac:dyDescent="0.2">
      <c r="A47" s="1">
        <v>7810</v>
      </c>
      <c r="B47" t="s">
        <v>93</v>
      </c>
      <c r="C47" s="4" t="str">
        <f t="shared" si="0"/>
        <v>https://collection.sciencemuseumgroup.org.uk/objects/co8065729</v>
      </c>
      <c r="D47" t="s">
        <v>94</v>
      </c>
      <c r="E47" s="4" t="str">
        <f t="shared" si="1"/>
        <v>https://www.wikidata.org/entity/Q25052565</v>
      </c>
      <c r="F47" t="b">
        <v>0</v>
      </c>
      <c r="G47" t="b">
        <v>0</v>
      </c>
      <c r="H47" t="b">
        <f t="shared" si="2"/>
        <v>0</v>
      </c>
      <c r="I47" t="b">
        <f t="shared" si="3"/>
        <v>0</v>
      </c>
      <c r="J47">
        <v>0</v>
      </c>
      <c r="K47" t="b">
        <v>0</v>
      </c>
      <c r="M47">
        <v>99</v>
      </c>
      <c r="O47">
        <f t="shared" si="4"/>
        <v>0</v>
      </c>
      <c r="P47">
        <f t="shared" si="5"/>
        <v>0</v>
      </c>
      <c r="Q47">
        <f t="shared" si="6"/>
        <v>1</v>
      </c>
      <c r="R47">
        <f t="shared" si="7"/>
        <v>0</v>
      </c>
      <c r="W47">
        <f t="shared" si="11"/>
        <v>0</v>
      </c>
      <c r="X47">
        <f t="shared" si="8"/>
        <v>0</v>
      </c>
      <c r="Y47">
        <f t="shared" si="9"/>
        <v>1</v>
      </c>
      <c r="Z47">
        <f t="shared" si="10"/>
        <v>0</v>
      </c>
    </row>
    <row r="48" spans="1:26" x14ac:dyDescent="0.2">
      <c r="A48" s="1">
        <v>20735</v>
      </c>
      <c r="B48" t="s">
        <v>95</v>
      </c>
      <c r="C48" s="4" t="str">
        <f t="shared" si="0"/>
        <v>https://collection.sciencemuseumgroup.org.uk/objects/co8664621</v>
      </c>
      <c r="D48" t="s">
        <v>96</v>
      </c>
      <c r="E48" s="4" t="str">
        <f t="shared" si="1"/>
        <v>https://www.wikidata.org/entity/Q100262</v>
      </c>
      <c r="F48" t="b">
        <v>0</v>
      </c>
      <c r="G48" t="b">
        <v>0</v>
      </c>
      <c r="H48" t="b">
        <f t="shared" si="2"/>
        <v>0</v>
      </c>
      <c r="I48" t="b">
        <f t="shared" si="3"/>
        <v>0</v>
      </c>
      <c r="J48">
        <v>0</v>
      </c>
      <c r="K48" t="b">
        <v>0</v>
      </c>
      <c r="M48">
        <v>99</v>
      </c>
      <c r="O48">
        <f t="shared" si="4"/>
        <v>0</v>
      </c>
      <c r="P48">
        <f t="shared" si="5"/>
        <v>0</v>
      </c>
      <c r="Q48">
        <f t="shared" si="6"/>
        <v>1</v>
      </c>
      <c r="R48">
        <f t="shared" si="7"/>
        <v>0</v>
      </c>
      <c r="W48">
        <f t="shared" si="11"/>
        <v>0</v>
      </c>
      <c r="X48">
        <f t="shared" si="8"/>
        <v>0</v>
      </c>
      <c r="Y48">
        <f t="shared" si="9"/>
        <v>1</v>
      </c>
      <c r="Z48">
        <f t="shared" si="10"/>
        <v>0</v>
      </c>
    </row>
    <row r="49" spans="1:26" x14ac:dyDescent="0.2">
      <c r="A49" s="1">
        <v>14411</v>
      </c>
      <c r="B49" t="s">
        <v>97</v>
      </c>
      <c r="C49" s="4" t="str">
        <f t="shared" si="0"/>
        <v>https://collection.sciencemuseumgroup.org.uk/objects/co8210536</v>
      </c>
      <c r="D49" t="s">
        <v>98</v>
      </c>
      <c r="E49" s="4" t="str">
        <f t="shared" si="1"/>
        <v>https://www.wikidata.org/entity/Q16154008</v>
      </c>
      <c r="F49" t="b">
        <v>0</v>
      </c>
      <c r="G49" t="b">
        <v>0</v>
      </c>
      <c r="H49" t="b">
        <f t="shared" si="2"/>
        <v>0</v>
      </c>
      <c r="I49" t="b">
        <f t="shared" si="3"/>
        <v>0</v>
      </c>
      <c r="J49">
        <v>0</v>
      </c>
      <c r="K49" t="b">
        <v>0</v>
      </c>
      <c r="M49">
        <v>99</v>
      </c>
      <c r="O49">
        <f t="shared" si="4"/>
        <v>0</v>
      </c>
      <c r="P49">
        <f t="shared" si="5"/>
        <v>0</v>
      </c>
      <c r="Q49">
        <f t="shared" si="6"/>
        <v>1</v>
      </c>
      <c r="R49">
        <f t="shared" si="7"/>
        <v>0</v>
      </c>
      <c r="W49">
        <f t="shared" si="11"/>
        <v>0</v>
      </c>
      <c r="X49">
        <f t="shared" si="8"/>
        <v>0</v>
      </c>
      <c r="Y49">
        <f t="shared" si="9"/>
        <v>1</v>
      </c>
      <c r="Z49">
        <f t="shared" si="10"/>
        <v>0</v>
      </c>
    </row>
    <row r="50" spans="1:26" x14ac:dyDescent="0.2">
      <c r="A50" s="1">
        <v>127</v>
      </c>
      <c r="B50" t="s">
        <v>99</v>
      </c>
      <c r="C50" s="4" t="str">
        <f t="shared" si="0"/>
        <v>https://collection.sciencemuseumgroup.org.uk/objects/co8103373</v>
      </c>
      <c r="D50" t="s">
        <v>100</v>
      </c>
      <c r="E50" s="4" t="str">
        <f t="shared" si="1"/>
        <v>https://www.wikidata.org/entity/Q1903068</v>
      </c>
      <c r="F50" t="b">
        <v>0</v>
      </c>
      <c r="G50" t="b">
        <v>0</v>
      </c>
      <c r="H50" t="b">
        <f t="shared" si="2"/>
        <v>0</v>
      </c>
      <c r="I50" t="b">
        <f t="shared" si="3"/>
        <v>0</v>
      </c>
      <c r="J50">
        <v>0</v>
      </c>
      <c r="K50" t="b">
        <v>0</v>
      </c>
      <c r="M50">
        <v>99</v>
      </c>
      <c r="O50">
        <f t="shared" si="4"/>
        <v>0</v>
      </c>
      <c r="P50">
        <f t="shared" si="5"/>
        <v>0</v>
      </c>
      <c r="Q50">
        <f t="shared" si="6"/>
        <v>1</v>
      </c>
      <c r="R50">
        <f t="shared" si="7"/>
        <v>0</v>
      </c>
      <c r="W50">
        <f t="shared" si="11"/>
        <v>0</v>
      </c>
      <c r="X50">
        <f t="shared" si="8"/>
        <v>0</v>
      </c>
      <c r="Y50">
        <f t="shared" si="9"/>
        <v>1</v>
      </c>
      <c r="Z50">
        <f t="shared" si="10"/>
        <v>0</v>
      </c>
    </row>
    <row r="51" spans="1:26" x14ac:dyDescent="0.2">
      <c r="A51" s="1">
        <v>17347</v>
      </c>
      <c r="B51" t="s">
        <v>101</v>
      </c>
      <c r="C51" s="4" t="str">
        <f t="shared" si="0"/>
        <v>https://collection.sciencemuseumgroup.org.uk/objects/co434471</v>
      </c>
      <c r="D51" t="s">
        <v>102</v>
      </c>
      <c r="E51" s="4" t="str">
        <f t="shared" si="1"/>
        <v>https://www.wikidata.org/entity/Q17513991</v>
      </c>
      <c r="F51" t="b">
        <v>0</v>
      </c>
      <c r="G51" t="b">
        <v>0</v>
      </c>
      <c r="H51" t="b">
        <f t="shared" si="2"/>
        <v>0</v>
      </c>
      <c r="I51" t="b">
        <f t="shared" si="3"/>
        <v>0</v>
      </c>
      <c r="J51">
        <v>0.59523809523809579</v>
      </c>
      <c r="K51" t="b">
        <v>0</v>
      </c>
      <c r="M51">
        <v>99</v>
      </c>
      <c r="O51">
        <f t="shared" si="4"/>
        <v>0</v>
      </c>
      <c r="P51">
        <f t="shared" si="5"/>
        <v>0</v>
      </c>
      <c r="Q51">
        <f t="shared" si="6"/>
        <v>1</v>
      </c>
      <c r="R51">
        <f t="shared" si="7"/>
        <v>0</v>
      </c>
      <c r="W51">
        <f t="shared" si="11"/>
        <v>0</v>
      </c>
      <c r="X51">
        <f t="shared" si="8"/>
        <v>0</v>
      </c>
      <c r="Y51">
        <f t="shared" si="9"/>
        <v>1</v>
      </c>
      <c r="Z51">
        <f t="shared" si="10"/>
        <v>0</v>
      </c>
    </row>
    <row r="52" spans="1:26" x14ac:dyDescent="0.2">
      <c r="A52" s="1">
        <v>3796</v>
      </c>
      <c r="B52" t="s">
        <v>103</v>
      </c>
      <c r="C52" s="4" t="str">
        <f t="shared" si="0"/>
        <v>https://collection.sciencemuseumgroup.org.uk/objects/co8399490</v>
      </c>
      <c r="D52" t="s">
        <v>104</v>
      </c>
      <c r="E52" s="4" t="str">
        <f t="shared" si="1"/>
        <v>https://www.wikidata.org/entity/Q8166596</v>
      </c>
      <c r="F52" t="b">
        <v>0</v>
      </c>
      <c r="G52" t="b">
        <v>0</v>
      </c>
      <c r="H52" t="b">
        <f t="shared" si="2"/>
        <v>0</v>
      </c>
      <c r="I52" t="b">
        <f t="shared" si="3"/>
        <v>0</v>
      </c>
      <c r="J52">
        <v>0</v>
      </c>
      <c r="K52" t="b">
        <v>0</v>
      </c>
      <c r="M52">
        <v>99</v>
      </c>
      <c r="O52">
        <f t="shared" si="4"/>
        <v>0</v>
      </c>
      <c r="P52">
        <f t="shared" si="5"/>
        <v>0</v>
      </c>
      <c r="Q52">
        <f t="shared" si="6"/>
        <v>1</v>
      </c>
      <c r="R52">
        <f t="shared" si="7"/>
        <v>0</v>
      </c>
      <c r="W52">
        <f t="shared" si="11"/>
        <v>0</v>
      </c>
      <c r="X52">
        <f t="shared" si="8"/>
        <v>0</v>
      </c>
      <c r="Y52">
        <f t="shared" si="9"/>
        <v>1</v>
      </c>
      <c r="Z52">
        <f t="shared" si="10"/>
        <v>0</v>
      </c>
    </row>
    <row r="53" spans="1:26" x14ac:dyDescent="0.2">
      <c r="A53" s="1">
        <v>781</v>
      </c>
      <c r="B53" t="s">
        <v>105</v>
      </c>
      <c r="C53" s="4" t="str">
        <f t="shared" si="0"/>
        <v>https://collection.sciencemuseumgroup.org.uk/objects/co63257</v>
      </c>
      <c r="D53" t="s">
        <v>106</v>
      </c>
      <c r="E53" s="4" t="str">
        <f t="shared" si="1"/>
        <v>https://www.wikidata.org/entity/Q30254561</v>
      </c>
      <c r="F53" t="b">
        <v>0</v>
      </c>
      <c r="G53" t="b">
        <v>0</v>
      </c>
      <c r="H53" t="b">
        <f t="shared" si="2"/>
        <v>0</v>
      </c>
      <c r="I53" t="b">
        <f t="shared" si="3"/>
        <v>0</v>
      </c>
      <c r="J53">
        <v>0.59523809523809579</v>
      </c>
      <c r="K53" t="b">
        <v>0</v>
      </c>
      <c r="M53">
        <v>99</v>
      </c>
      <c r="O53">
        <f t="shared" si="4"/>
        <v>0</v>
      </c>
      <c r="P53">
        <f t="shared" si="5"/>
        <v>0</v>
      </c>
      <c r="Q53">
        <f t="shared" si="6"/>
        <v>1</v>
      </c>
      <c r="R53">
        <f t="shared" si="7"/>
        <v>0</v>
      </c>
      <c r="W53">
        <f t="shared" si="11"/>
        <v>0</v>
      </c>
      <c r="X53">
        <f t="shared" si="8"/>
        <v>0</v>
      </c>
      <c r="Y53">
        <f t="shared" si="9"/>
        <v>1</v>
      </c>
      <c r="Z53">
        <f t="shared" si="10"/>
        <v>0</v>
      </c>
    </row>
    <row r="54" spans="1:26" x14ac:dyDescent="0.2">
      <c r="A54" s="1">
        <v>4036</v>
      </c>
      <c r="B54" t="s">
        <v>107</v>
      </c>
      <c r="C54" s="4" t="str">
        <f t="shared" si="0"/>
        <v>https://collection.sciencemuseumgroup.org.uk/objects/co445832</v>
      </c>
      <c r="D54" t="s">
        <v>108</v>
      </c>
      <c r="E54" s="4" t="str">
        <f t="shared" si="1"/>
        <v>https://www.wikidata.org/entity/Q16927982</v>
      </c>
      <c r="F54" t="b">
        <v>0</v>
      </c>
      <c r="G54" t="b">
        <v>0</v>
      </c>
      <c r="H54" t="b">
        <f t="shared" si="2"/>
        <v>0</v>
      </c>
      <c r="I54" t="b">
        <f t="shared" si="3"/>
        <v>0</v>
      </c>
      <c r="J54">
        <v>0</v>
      </c>
      <c r="K54" t="b">
        <v>0</v>
      </c>
      <c r="M54">
        <v>99</v>
      </c>
      <c r="O54">
        <f t="shared" si="4"/>
        <v>0</v>
      </c>
      <c r="P54">
        <f t="shared" si="5"/>
        <v>0</v>
      </c>
      <c r="Q54">
        <f t="shared" si="6"/>
        <v>1</v>
      </c>
      <c r="R54">
        <f t="shared" si="7"/>
        <v>0</v>
      </c>
      <c r="W54">
        <f t="shared" si="11"/>
        <v>0</v>
      </c>
      <c r="X54">
        <f t="shared" si="8"/>
        <v>0</v>
      </c>
      <c r="Y54">
        <f t="shared" si="9"/>
        <v>1</v>
      </c>
      <c r="Z54">
        <f t="shared" si="10"/>
        <v>0</v>
      </c>
    </row>
    <row r="55" spans="1:26" x14ac:dyDescent="0.2">
      <c r="A55" s="1">
        <v>8755</v>
      </c>
      <c r="B55" t="s">
        <v>109</v>
      </c>
      <c r="C55" s="4" t="str">
        <f t="shared" si="0"/>
        <v>https://collection.sciencemuseumgroup.org.uk/objects/co8035886</v>
      </c>
      <c r="D55" t="s">
        <v>110</v>
      </c>
      <c r="E55" s="4" t="str">
        <f t="shared" si="1"/>
        <v>https://www.wikidata.org/entity/Q83068534</v>
      </c>
      <c r="F55" t="b">
        <v>0</v>
      </c>
      <c r="G55" t="b">
        <v>0</v>
      </c>
      <c r="H55" t="b">
        <f t="shared" si="2"/>
        <v>0</v>
      </c>
      <c r="I55" t="b">
        <f t="shared" si="3"/>
        <v>0</v>
      </c>
      <c r="J55">
        <v>0</v>
      </c>
      <c r="K55" t="b">
        <v>0</v>
      </c>
      <c r="M55">
        <v>99</v>
      </c>
      <c r="O55">
        <f t="shared" si="4"/>
        <v>0</v>
      </c>
      <c r="P55">
        <f t="shared" si="5"/>
        <v>0</v>
      </c>
      <c r="Q55">
        <f t="shared" si="6"/>
        <v>1</v>
      </c>
      <c r="R55">
        <f t="shared" si="7"/>
        <v>0</v>
      </c>
      <c r="W55">
        <f t="shared" si="11"/>
        <v>0</v>
      </c>
      <c r="X55">
        <f t="shared" si="8"/>
        <v>0</v>
      </c>
      <c r="Y55">
        <f t="shared" si="9"/>
        <v>1</v>
      </c>
      <c r="Z55">
        <f t="shared" si="10"/>
        <v>0</v>
      </c>
    </row>
    <row r="56" spans="1:26" x14ac:dyDescent="0.2">
      <c r="A56" s="1">
        <v>988</v>
      </c>
      <c r="B56" t="s">
        <v>29</v>
      </c>
      <c r="C56" s="4" t="str">
        <f t="shared" si="0"/>
        <v>https://collection.sciencemuseumgroup.org.uk/objects/co63235</v>
      </c>
      <c r="D56" t="s">
        <v>111</v>
      </c>
      <c r="E56" s="4" t="str">
        <f t="shared" si="1"/>
        <v>https://www.wikidata.org/entity/Q29123852</v>
      </c>
      <c r="F56" t="b">
        <v>0</v>
      </c>
      <c r="G56" t="b">
        <v>0</v>
      </c>
      <c r="H56" t="b">
        <f t="shared" si="2"/>
        <v>0</v>
      </c>
      <c r="I56" t="b">
        <f t="shared" si="3"/>
        <v>0</v>
      </c>
      <c r="J56">
        <v>0</v>
      </c>
      <c r="K56" t="b">
        <v>0</v>
      </c>
      <c r="M56">
        <v>99</v>
      </c>
      <c r="O56">
        <f t="shared" si="4"/>
        <v>0</v>
      </c>
      <c r="P56">
        <f t="shared" si="5"/>
        <v>0</v>
      </c>
      <c r="Q56">
        <f t="shared" si="6"/>
        <v>1</v>
      </c>
      <c r="R56">
        <f t="shared" si="7"/>
        <v>0</v>
      </c>
      <c r="W56">
        <f t="shared" si="11"/>
        <v>0</v>
      </c>
      <c r="X56">
        <f t="shared" si="8"/>
        <v>0</v>
      </c>
      <c r="Y56">
        <f t="shared" si="9"/>
        <v>1</v>
      </c>
      <c r="Z56">
        <f t="shared" si="10"/>
        <v>0</v>
      </c>
    </row>
    <row r="57" spans="1:26" x14ac:dyDescent="0.2">
      <c r="A57" s="1">
        <v>6511</v>
      </c>
      <c r="B57" t="s">
        <v>112</v>
      </c>
      <c r="C57" s="4" t="str">
        <f t="shared" si="0"/>
        <v>https://collection.sciencemuseumgroup.org.uk/objects/co8384623</v>
      </c>
      <c r="D57" t="s">
        <v>113</v>
      </c>
      <c r="E57" s="4" t="str">
        <f t="shared" si="1"/>
        <v>https://www.wikidata.org/entity/Q168739</v>
      </c>
      <c r="F57" t="b">
        <v>0</v>
      </c>
      <c r="G57" t="b">
        <v>0</v>
      </c>
      <c r="H57" t="b">
        <f t="shared" si="2"/>
        <v>0</v>
      </c>
      <c r="I57" t="b">
        <f t="shared" si="3"/>
        <v>0</v>
      </c>
      <c r="J57">
        <v>0</v>
      </c>
      <c r="K57" t="b">
        <v>0</v>
      </c>
      <c r="M57">
        <v>99</v>
      </c>
      <c r="O57">
        <f t="shared" si="4"/>
        <v>0</v>
      </c>
      <c r="P57">
        <f t="shared" si="5"/>
        <v>0</v>
      </c>
      <c r="Q57">
        <f t="shared" si="6"/>
        <v>1</v>
      </c>
      <c r="R57">
        <f t="shared" si="7"/>
        <v>0</v>
      </c>
      <c r="W57">
        <f t="shared" si="11"/>
        <v>0</v>
      </c>
      <c r="X57">
        <f t="shared" si="8"/>
        <v>0</v>
      </c>
      <c r="Y57">
        <f t="shared" si="9"/>
        <v>1</v>
      </c>
      <c r="Z57">
        <f t="shared" si="10"/>
        <v>0</v>
      </c>
    </row>
    <row r="58" spans="1:26" x14ac:dyDescent="0.2">
      <c r="A58" s="1">
        <v>17886</v>
      </c>
      <c r="B58" t="s">
        <v>114</v>
      </c>
      <c r="C58" s="4" t="str">
        <f t="shared" si="0"/>
        <v>https://collection.sciencemuseumgroup.org.uk/objects/co40168</v>
      </c>
      <c r="D58" t="s">
        <v>115</v>
      </c>
      <c r="E58" s="4" t="str">
        <f t="shared" si="1"/>
        <v>https://www.wikidata.org/entity/Q3270434</v>
      </c>
      <c r="F58" t="b">
        <v>0</v>
      </c>
      <c r="G58" t="b">
        <v>0</v>
      </c>
      <c r="H58" t="b">
        <f t="shared" si="2"/>
        <v>0</v>
      </c>
      <c r="I58" t="b">
        <f t="shared" si="3"/>
        <v>0</v>
      </c>
      <c r="J58">
        <v>0</v>
      </c>
      <c r="K58" t="b">
        <v>0</v>
      </c>
      <c r="M58">
        <v>99</v>
      </c>
      <c r="O58">
        <f t="shared" si="4"/>
        <v>0</v>
      </c>
      <c r="P58">
        <f t="shared" si="5"/>
        <v>0</v>
      </c>
      <c r="Q58">
        <f t="shared" si="6"/>
        <v>1</v>
      </c>
      <c r="R58">
        <f t="shared" si="7"/>
        <v>0</v>
      </c>
      <c r="W58">
        <f t="shared" si="11"/>
        <v>0</v>
      </c>
      <c r="X58">
        <f t="shared" si="8"/>
        <v>0</v>
      </c>
      <c r="Y58">
        <f t="shared" si="9"/>
        <v>1</v>
      </c>
      <c r="Z58">
        <f t="shared" si="10"/>
        <v>0</v>
      </c>
    </row>
    <row r="59" spans="1:26" x14ac:dyDescent="0.2">
      <c r="A59" s="1">
        <v>20955</v>
      </c>
      <c r="B59" t="s">
        <v>116</v>
      </c>
      <c r="C59" s="4" t="str">
        <f t="shared" si="0"/>
        <v>https://collection.sciencemuseumgroup.org.uk/objects/co423089</v>
      </c>
      <c r="D59" t="s">
        <v>117</v>
      </c>
      <c r="E59" s="4" t="str">
        <f t="shared" si="1"/>
        <v>https://www.wikidata.org/entity/Q1759510</v>
      </c>
      <c r="F59" t="b">
        <v>0</v>
      </c>
      <c r="G59" t="b">
        <v>0</v>
      </c>
      <c r="H59" t="b">
        <f t="shared" si="2"/>
        <v>0</v>
      </c>
      <c r="I59" t="b">
        <f t="shared" si="3"/>
        <v>0</v>
      </c>
      <c r="J59">
        <v>0</v>
      </c>
      <c r="K59" t="b">
        <v>0</v>
      </c>
      <c r="M59">
        <v>99</v>
      </c>
      <c r="O59">
        <f t="shared" si="4"/>
        <v>0</v>
      </c>
      <c r="P59">
        <f t="shared" si="5"/>
        <v>0</v>
      </c>
      <c r="Q59">
        <f t="shared" si="6"/>
        <v>1</v>
      </c>
      <c r="R59">
        <f t="shared" si="7"/>
        <v>0</v>
      </c>
      <c r="W59">
        <f t="shared" si="11"/>
        <v>0</v>
      </c>
      <c r="X59">
        <f t="shared" si="8"/>
        <v>0</v>
      </c>
      <c r="Y59">
        <f t="shared" si="9"/>
        <v>1</v>
      </c>
      <c r="Z59">
        <f t="shared" si="10"/>
        <v>0</v>
      </c>
    </row>
    <row r="60" spans="1:26" x14ac:dyDescent="0.2">
      <c r="A60" s="1">
        <v>12880</v>
      </c>
      <c r="B60" t="s">
        <v>118</v>
      </c>
      <c r="C60" s="4" t="str">
        <f t="shared" si="0"/>
        <v>https://collection.sciencemuseumgroup.org.uk/objects/co523247</v>
      </c>
      <c r="D60" t="s">
        <v>119</v>
      </c>
      <c r="E60" s="4" t="str">
        <f t="shared" si="1"/>
        <v>https://www.wikidata.org/entity/Q277482</v>
      </c>
      <c r="F60" t="b">
        <v>1</v>
      </c>
      <c r="G60" t="b">
        <v>0</v>
      </c>
      <c r="H60" t="b">
        <f t="shared" si="2"/>
        <v>0</v>
      </c>
      <c r="I60" t="b">
        <f t="shared" si="3"/>
        <v>0</v>
      </c>
      <c r="J60">
        <v>0</v>
      </c>
      <c r="K60" t="b">
        <v>0</v>
      </c>
      <c r="M60">
        <v>99</v>
      </c>
      <c r="O60">
        <f t="shared" si="4"/>
        <v>0</v>
      </c>
      <c r="P60">
        <f t="shared" si="5"/>
        <v>0</v>
      </c>
      <c r="Q60">
        <f t="shared" si="6"/>
        <v>1</v>
      </c>
      <c r="R60">
        <f t="shared" si="7"/>
        <v>0</v>
      </c>
      <c r="W60">
        <f t="shared" si="11"/>
        <v>0</v>
      </c>
      <c r="X60">
        <f t="shared" si="8"/>
        <v>0</v>
      </c>
      <c r="Y60">
        <f t="shared" si="9"/>
        <v>1</v>
      </c>
      <c r="Z60">
        <f t="shared" si="10"/>
        <v>0</v>
      </c>
    </row>
    <row r="61" spans="1:26" x14ac:dyDescent="0.2">
      <c r="A61" s="1">
        <v>12236</v>
      </c>
      <c r="B61" t="s">
        <v>120</v>
      </c>
      <c r="C61" s="4" t="str">
        <f t="shared" si="0"/>
        <v>https://collection.sciencemuseumgroup.org.uk/objects/co64022</v>
      </c>
      <c r="D61" t="s">
        <v>121</v>
      </c>
      <c r="E61" s="4" t="str">
        <f t="shared" si="1"/>
        <v>https://www.wikidata.org/entity/Q8788577</v>
      </c>
      <c r="F61" t="b">
        <v>0</v>
      </c>
      <c r="G61" t="b">
        <v>0</v>
      </c>
      <c r="H61" t="b">
        <f t="shared" si="2"/>
        <v>0</v>
      </c>
      <c r="I61" t="b">
        <f t="shared" si="3"/>
        <v>0</v>
      </c>
      <c r="J61">
        <v>0</v>
      </c>
      <c r="K61" t="b">
        <v>0</v>
      </c>
      <c r="M61">
        <v>99</v>
      </c>
      <c r="O61">
        <f t="shared" si="4"/>
        <v>0</v>
      </c>
      <c r="P61">
        <f t="shared" si="5"/>
        <v>0</v>
      </c>
      <c r="Q61">
        <f t="shared" si="6"/>
        <v>1</v>
      </c>
      <c r="R61">
        <f t="shared" si="7"/>
        <v>0</v>
      </c>
      <c r="W61">
        <f t="shared" si="11"/>
        <v>0</v>
      </c>
      <c r="X61">
        <f t="shared" si="8"/>
        <v>0</v>
      </c>
      <c r="Y61">
        <f t="shared" si="9"/>
        <v>1</v>
      </c>
      <c r="Z61">
        <f t="shared" si="10"/>
        <v>0</v>
      </c>
    </row>
    <row r="62" spans="1:26" x14ac:dyDescent="0.2">
      <c r="O62" s="5">
        <f>SUM(O2:O61)</f>
        <v>10</v>
      </c>
      <c r="P62" s="5">
        <f t="shared" ref="P62:R62" si="12">SUM(P2:P61)</f>
        <v>5</v>
      </c>
      <c r="Q62" s="5">
        <f t="shared" si="12"/>
        <v>45</v>
      </c>
      <c r="R62" s="5">
        <f t="shared" si="12"/>
        <v>0</v>
      </c>
      <c r="W62" s="5">
        <f>SUM(W2:W61)</f>
        <v>9</v>
      </c>
      <c r="X62" s="5">
        <f t="shared" ref="X62:Z62" si="13">SUM(X2:X61)</f>
        <v>0</v>
      </c>
      <c r="Y62" s="5">
        <f t="shared" si="13"/>
        <v>50</v>
      </c>
      <c r="Z62" s="5">
        <f t="shared" si="13"/>
        <v>1</v>
      </c>
    </row>
  </sheetData>
  <conditionalFormatting sqref="G2:I61">
    <cfRule type="cellIs" dxfId="3" priority="4" operator="equal">
      <formula>TRUE</formula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N1048576">
    <cfRule type="cellIs" dxfId="2" priority="3" operator="equal">
      <formula>TRUE</formula>
    </cfRule>
  </conditionalFormatting>
  <conditionalFormatting sqref="O2:R62">
    <cfRule type="cellIs" dxfId="1" priority="2" operator="equal">
      <formula>1</formula>
    </cfRule>
  </conditionalFormatting>
  <conditionalFormatting sqref="F2:F61">
    <cfRule type="cellIs" dxfId="0" priority="1" operator="equal">
      <formula>FALSE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 Dutia</cp:lastModifiedBy>
  <dcterms:created xsi:type="dcterms:W3CDTF">2020-11-17T09:42:09Z</dcterms:created>
  <dcterms:modified xsi:type="dcterms:W3CDTF">2020-11-17T11:19:54Z</dcterms:modified>
</cp:coreProperties>
</file>