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sh\Desktop\EXcel\"/>
    </mc:Choice>
  </mc:AlternateContent>
  <xr:revisionPtr revIDLastSave="0" documentId="13_ncr:1_{815904E3-97BF-45CD-A036-3E1D87A52C1C}" xr6:coauthVersionLast="47" xr6:coauthVersionMax="47" xr10:uidLastSave="{00000000-0000-0000-0000-000000000000}"/>
  <bookViews>
    <workbookView xWindow="-120" yWindow="-120" windowWidth="20730" windowHeight="11760" firstSheet="1" activeTab="5" xr2:uid="{EC163CF9-A2E7-49B9-B692-55E07F841F17}"/>
  </bookViews>
  <sheets>
    <sheet name="OFFSET FUNCTION" sheetId="8" r:id="rId1"/>
    <sheet name="INDIRECT" sheetId="9" r:id="rId2"/>
    <sheet name="SORTING" sheetId="10" r:id="rId3"/>
    <sheet name="Advanced Filter" sheetId="11" r:id="rId4"/>
    <sheet name="UNIQUE FUNCTION" sheetId="12" r:id="rId5"/>
    <sheet name="FILTER" sheetId="13" r:id="rId6"/>
  </sheets>
  <definedNames>
    <definedName name="_xlnm._FilterDatabase" localSheetId="3" hidden="1">'Advanced Filter'!$B$4:$B$28</definedName>
    <definedName name="East">INDIRECT!$D$4:$D$13</definedName>
    <definedName name="_xlnm.Extract" localSheetId="3">'Advanced Filter'!$H$8</definedName>
    <definedName name="North">INDIRECT!$B$4:$B$13</definedName>
    <definedName name="Offset">Table1[]</definedName>
    <definedName name="South">INDIRECT!$C$4:$C$13</definedName>
    <definedName name="West">INDIRECT!$E$4:$E$13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1" i="13" l="1" a="1"/>
  <c r="H101" i="13" s="1"/>
  <c r="C127" i="13" a="1"/>
  <c r="C127" i="13" s="1"/>
  <c r="J71" i="13" a="1"/>
  <c r="J71" i="13" s="1"/>
  <c r="I38" i="13" a="1"/>
  <c r="I38" i="13" s="1"/>
  <c r="H6" i="13" a="1"/>
  <c r="H6" i="13" s="1"/>
  <c r="J5" i="13" a="1"/>
  <c r="J5" i="13" s="1"/>
  <c r="I5" i="13" a="1"/>
  <c r="I5" i="13" s="1"/>
  <c r="K5" i="13" s="1" a="1"/>
  <c r="K5" i="13" s="1"/>
  <c r="F62" i="10" a="1"/>
  <c r="F62" i="10" s="1"/>
  <c r="F28" i="10" a="1"/>
  <c r="F28" i="10" s="1"/>
  <c r="H43" i="9"/>
  <c r="H41" i="9"/>
  <c r="H42" i="9"/>
  <c r="E4" i="8"/>
  <c r="H4" i="9"/>
  <c r="K21" i="9" a="1"/>
  <c r="K21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<sst xmlns="http://schemas.openxmlformats.org/spreadsheetml/2006/main" count="949" uniqueCount="236">
  <si>
    <t>Sales</t>
  </si>
  <si>
    <t>Using the OFFSET Function</t>
  </si>
  <si>
    <t>Month</t>
  </si>
  <si>
    <t>Sales (last 3 months)</t>
  </si>
  <si>
    <t>Sales Figures by Region</t>
  </si>
  <si>
    <t>North</t>
  </si>
  <si>
    <t>South</t>
  </si>
  <si>
    <t>East</t>
  </si>
  <si>
    <t>West</t>
  </si>
  <si>
    <t>Total Sales</t>
  </si>
  <si>
    <t>Deb</t>
  </si>
  <si>
    <t>Adam</t>
  </si>
  <si>
    <t>Brooke</t>
  </si>
  <si>
    <t>Lucy</t>
  </si>
  <si>
    <t>Vinit</t>
  </si>
  <si>
    <t>Mark</t>
  </si>
  <si>
    <t>Sasha</t>
  </si>
  <si>
    <t>Leo</t>
  </si>
  <si>
    <t>Ben</t>
  </si>
  <si>
    <t>Claire</t>
  </si>
  <si>
    <t>EAST</t>
  </si>
  <si>
    <t>Jan</t>
  </si>
  <si>
    <t>Feb</t>
  </si>
  <si>
    <t>Mar</t>
  </si>
  <si>
    <t>Apr</t>
  </si>
  <si>
    <t>May</t>
  </si>
  <si>
    <t>Jun</t>
  </si>
  <si>
    <t>Jul</t>
  </si>
  <si>
    <t>Bali</t>
  </si>
  <si>
    <t>India</t>
  </si>
  <si>
    <t>Thailand</t>
  </si>
  <si>
    <t>Australia</t>
  </si>
  <si>
    <t>USA</t>
  </si>
  <si>
    <t>Italy</t>
  </si>
  <si>
    <t>Cambodia</t>
  </si>
  <si>
    <t>Brazil</t>
  </si>
  <si>
    <t>Iceland</t>
  </si>
  <si>
    <t>Sri Lanka</t>
  </si>
  <si>
    <t>South Africa</t>
  </si>
  <si>
    <t>TOTAL</t>
  </si>
  <si>
    <t>Tour Sales (Jan - Jul 2019)</t>
  </si>
  <si>
    <t>Current Sales</t>
  </si>
  <si>
    <t>Aug</t>
  </si>
  <si>
    <t>Bib Number</t>
  </si>
  <si>
    <t>Event</t>
  </si>
  <si>
    <t>Route</t>
  </si>
  <si>
    <t>Position</t>
  </si>
  <si>
    <t>Athelete</t>
  </si>
  <si>
    <t>Full Marathon</t>
  </si>
  <si>
    <t>East Loop</t>
  </si>
  <si>
    <t>West Loop</t>
  </si>
  <si>
    <t>EXERCISE 02 - Lookup Functions</t>
  </si>
  <si>
    <t>Athlete Name</t>
  </si>
  <si>
    <t>Page, Lisa</t>
  </si>
  <si>
    <t>Duran, Brian</t>
  </si>
  <si>
    <t>O'Connor, Kent</t>
  </si>
  <si>
    <t>Spencer, Lucy</t>
  </si>
  <si>
    <t>Tanner, Claire</t>
  </si>
  <si>
    <t>Wilkins, Jesse</t>
  </si>
  <si>
    <t>Holland, Donald</t>
  </si>
  <si>
    <t>Burton, Cam</t>
  </si>
  <si>
    <t>Todd, Steven</t>
  </si>
  <si>
    <t>Thornton, Charles</t>
  </si>
  <si>
    <t>Taylor, Hector</t>
  </si>
  <si>
    <t>Dawson, Jonathan</t>
  </si>
  <si>
    <t>Weber, Larry</t>
  </si>
  <si>
    <t>Pratt, Erik</t>
  </si>
  <si>
    <t>Wiggins, Frank</t>
  </si>
  <si>
    <t>Strickland, Rajean</t>
  </si>
  <si>
    <t>Chase, Susan</t>
  </si>
  <si>
    <t>Brewer, Kent</t>
  </si>
  <si>
    <t>White, Daniel</t>
  </si>
  <si>
    <t>Rowe, Ken</t>
  </si>
  <si>
    <t>Phillips, Liesl</t>
  </si>
  <si>
    <t>Gallagher, Johnson</t>
  </si>
  <si>
    <t>Wolf, Debbie</t>
  </si>
  <si>
    <t>McKenzie, Michelle</t>
  </si>
  <si>
    <t>Sorting on Multiple Columns</t>
  </si>
  <si>
    <t>Title</t>
  </si>
  <si>
    <t>First Name</t>
  </si>
  <si>
    <t>Last Name</t>
  </si>
  <si>
    <t>House #</t>
  </si>
  <si>
    <t>Street Address</t>
  </si>
  <si>
    <t>Town</t>
  </si>
  <si>
    <t>City</t>
  </si>
  <si>
    <t>Phone #</t>
  </si>
  <si>
    <t>Email</t>
  </si>
  <si>
    <t>Mrs</t>
  </si>
  <si>
    <t>Julie</t>
  </si>
  <si>
    <t>Dwyer</t>
  </si>
  <si>
    <t>Adelaide Street</t>
  </si>
  <si>
    <t>Kensington</t>
  </si>
  <si>
    <t>London</t>
  </si>
  <si>
    <t>04987 958273</t>
  </si>
  <si>
    <t>julie.dwyer@somecompany.com</t>
  </si>
  <si>
    <t>Heather</t>
  </si>
  <si>
    <t>Saunders</t>
  </si>
  <si>
    <t>Alexandra Avenue</t>
  </si>
  <si>
    <t>Luton</t>
  </si>
  <si>
    <t>Bedfordshire</t>
  </si>
  <si>
    <t>02744 289114</t>
  </si>
  <si>
    <t>heather.saunders@somecompany.com</t>
  </si>
  <si>
    <t>Huxtable</t>
  </si>
  <si>
    <t>Baker Street</t>
  </si>
  <si>
    <t>Bath</t>
  </si>
  <si>
    <t>Somerset</t>
  </si>
  <si>
    <t>02888 301572</t>
  </si>
  <si>
    <t>claire.huxtable@somecompany.com</t>
  </si>
  <si>
    <t>Mr</t>
  </si>
  <si>
    <t>Lacey</t>
  </si>
  <si>
    <t>Bishopsgate</t>
  </si>
  <si>
    <t>Mayfair</t>
  </si>
  <si>
    <t>03768 128647</t>
  </si>
  <si>
    <t>adam.lacey@somecompany.com</t>
  </si>
  <si>
    <t>Chapel</t>
  </si>
  <si>
    <t>Cherry Street</t>
  </si>
  <si>
    <t>Croydon</t>
  </si>
  <si>
    <t>07947 487348</t>
  </si>
  <si>
    <t>ben.chapel@somecompany.com</t>
  </si>
  <si>
    <t>Miss</t>
  </si>
  <si>
    <t>Yasmin</t>
  </si>
  <si>
    <t>Shah</t>
  </si>
  <si>
    <t>Finchley Road</t>
  </si>
  <si>
    <t>Bristol</t>
  </si>
  <si>
    <t>03565 766100</t>
  </si>
  <si>
    <t>yasmin.shah@somecompany.com</t>
  </si>
  <si>
    <t>Susie</t>
  </si>
  <si>
    <t>Smith</t>
  </si>
  <si>
    <t>Kings Walk</t>
  </si>
  <si>
    <t>Guildford</t>
  </si>
  <si>
    <t>Surrey</t>
  </si>
  <si>
    <t>08528 991995</t>
  </si>
  <si>
    <t>susie.smith@somecompany.com</t>
  </si>
  <si>
    <t>James</t>
  </si>
  <si>
    <t>Mulligan</t>
  </si>
  <si>
    <t>Missions Place</t>
  </si>
  <si>
    <t>St Albans</t>
  </si>
  <si>
    <t>Hertfordshire</t>
  </si>
  <si>
    <t>07847 441103</t>
  </si>
  <si>
    <t>james.mulligan@somecompany.com</t>
  </si>
  <si>
    <t>Michael</t>
  </si>
  <si>
    <t>Chambers</t>
  </si>
  <si>
    <t>Neils Walk</t>
  </si>
  <si>
    <t>Brighton</t>
  </si>
  <si>
    <t>East Sussex</t>
  </si>
  <si>
    <t>02857 579010</t>
  </si>
  <si>
    <t>michael.chambers@somecompany.com</t>
  </si>
  <si>
    <t>Deborah</t>
  </si>
  <si>
    <t>Ashby</t>
  </si>
  <si>
    <t>Oak Avenue</t>
  </si>
  <si>
    <t>Notting Hill</t>
  </si>
  <si>
    <t>02876 186487</t>
  </si>
  <si>
    <t>deborah.ashby@somecompany.com</t>
  </si>
  <si>
    <t>Rav</t>
  </si>
  <si>
    <t>Bhopal</t>
  </si>
  <si>
    <t>Surrey Street</t>
  </si>
  <si>
    <t>Oxford</t>
  </si>
  <si>
    <t>Oxfordshire</t>
  </si>
  <si>
    <t>06389 761222</t>
  </si>
  <si>
    <t>rav.bhopal@somecompany.com</t>
  </si>
  <si>
    <t>Lee</t>
  </si>
  <si>
    <t>Maxwell</t>
  </si>
  <si>
    <t>Tooley Street</t>
  </si>
  <si>
    <t>Ely</t>
  </si>
  <si>
    <t>Cambridgeshire</t>
  </si>
  <si>
    <t>04781 300916</t>
  </si>
  <si>
    <t>lee.maxwell@somecompany.com</t>
  </si>
  <si>
    <t>Anna</t>
  </si>
  <si>
    <t>Hernandez</t>
  </si>
  <si>
    <t>Verdayne Avenue</t>
  </si>
  <si>
    <t>Canterbury</t>
  </si>
  <si>
    <t>Kent</t>
  </si>
  <si>
    <t>09175 3893371</t>
  </si>
  <si>
    <t>anna.hernandez@somecompany.com</t>
  </si>
  <si>
    <t>Maria</t>
  </si>
  <si>
    <t>Sanchez</t>
  </si>
  <si>
    <t>Vine Street</t>
  </si>
  <si>
    <t>Bromley</t>
  </si>
  <si>
    <t>06288 901439</t>
  </si>
  <si>
    <t>maria.sanchez@somecompany.com</t>
  </si>
  <si>
    <t>Jennifer</t>
  </si>
  <si>
    <t>Flowers</t>
  </si>
  <si>
    <t>Willow Way</t>
  </si>
  <si>
    <t>Weybridge</t>
  </si>
  <si>
    <t>03711 841047</t>
  </si>
  <si>
    <t>jennifer.flowers@somecompany.com</t>
  </si>
  <si>
    <t>Sorting Using the SORT Function</t>
  </si>
  <si>
    <t>Block</t>
  </si>
  <si>
    <t>Student</t>
  </si>
  <si>
    <t>Exam</t>
  </si>
  <si>
    <t>Maths</t>
  </si>
  <si>
    <t>English</t>
  </si>
  <si>
    <t>Sally</t>
  </si>
  <si>
    <t>French</t>
  </si>
  <si>
    <t>Martin</t>
  </si>
  <si>
    <t>June</t>
  </si>
  <si>
    <t>Sarah</t>
  </si>
  <si>
    <t>Christine</t>
  </si>
  <si>
    <t>Ming</t>
  </si>
  <si>
    <t>Vin</t>
  </si>
  <si>
    <t>Lucas</t>
  </si>
  <si>
    <t>Noah</t>
  </si>
  <si>
    <t>Olivia</t>
  </si>
  <si>
    <t>History</t>
  </si>
  <si>
    <t>Eve</t>
  </si>
  <si>
    <t>Ava</t>
  </si>
  <si>
    <t>Franklin</t>
  </si>
  <si>
    <t>Josh</t>
  </si>
  <si>
    <t>Terry</t>
  </si>
  <si>
    <t>Elizabeth</t>
  </si>
  <si>
    <t>Susan</t>
  </si>
  <si>
    <t>Tom</t>
  </si>
  <si>
    <t>Fleur</t>
  </si>
  <si>
    <t>Sorting Using the SORTBY Function</t>
  </si>
  <si>
    <t>Using the Advanced Filter with Complex Criteria</t>
  </si>
  <si>
    <t>Date</t>
  </si>
  <si>
    <t>Sales Rep</t>
  </si>
  <si>
    <t>Region</t>
  </si>
  <si>
    <t>North America</t>
  </si>
  <si>
    <t>Asia</t>
  </si>
  <si>
    <t>&gt;7000</t>
  </si>
  <si>
    <t>Europe</t>
  </si>
  <si>
    <t>EXTRACTING UNIQUE VALUES USING THE UNIQUE FUNCTION</t>
  </si>
  <si>
    <t>Filtering Using the FILTER Function</t>
  </si>
  <si>
    <t>Filter By:</t>
  </si>
  <si>
    <t>Chemistry</t>
  </si>
  <si>
    <t>Filtering Using the SORT &amp; FILTER Function</t>
  </si>
  <si>
    <t>EXERCISE 03 - Sorting Data</t>
  </si>
  <si>
    <t>Country</t>
  </si>
  <si>
    <t>Revenue</t>
  </si>
  <si>
    <t>Profit</t>
  </si>
  <si>
    <t>Japan</t>
  </si>
  <si>
    <t>UK</t>
  </si>
  <si>
    <t>Canada</t>
  </si>
  <si>
    <t>Australasia</t>
  </si>
  <si>
    <t>UNIQUE LIST OF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</si>
</sst>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yyyy"/>
    <numFmt numFmtId="165" formatCode="_(&quot;$&quot;* #,##0_);_(&quot;$&quot;* \(#,##0\);_(&quot;$&quot;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color theme="4" tint="0.79998168889431442"/>
      <name val="Arial"/>
      <family val="2"/>
    </font>
    <font>
      <sz val="12"/>
      <color theme="1"/>
      <name val="Aeonik Black"/>
      <family val="3"/>
    </font>
    <font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eonik Black"/>
      <family val="3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3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</cellStyleXfs>
  <cellXfs count="103">
    <xf numFmtId="0" fontId="0" fillId="0" borderId="0" xfId="0"/>
    <xf numFmtId="164" fontId="2" fillId="2" borderId="2" xfId="0" applyNumberFormat="1" applyFont="1" applyFill="1" applyBorder="1"/>
    <xf numFmtId="0" fontId="4" fillId="0" borderId="0" xfId="0" applyFont="1"/>
    <xf numFmtId="0" fontId="3" fillId="3" borderId="1" xfId="0" applyFont="1" applyFill="1" applyBorder="1" applyAlignment="1">
      <alignment wrapText="1"/>
    </xf>
    <xf numFmtId="165" fontId="2" fillId="0" borderId="3" xfId="1" applyNumberFormat="1" applyFont="1" applyBorder="1"/>
    <xf numFmtId="0" fontId="3" fillId="3" borderId="4" xfId="0" applyFont="1" applyFill="1" applyBorder="1"/>
    <xf numFmtId="0" fontId="3" fillId="3" borderId="5" xfId="0" applyFont="1" applyFill="1" applyBorder="1"/>
    <xf numFmtId="164" fontId="2" fillId="2" borderId="6" xfId="0" applyNumberFormat="1" applyFont="1" applyFill="1" applyBorder="1"/>
    <xf numFmtId="165" fontId="2" fillId="0" borderId="7" xfId="1" applyNumberFormat="1" applyFont="1" applyBorder="1"/>
    <xf numFmtId="165" fontId="0" fillId="0" borderId="1" xfId="1" applyNumberFormat="1" applyFont="1" applyBorder="1"/>
    <xf numFmtId="44" fontId="0" fillId="0" borderId="15" xfId="1" applyFont="1" applyBorder="1"/>
    <xf numFmtId="44" fontId="0" fillId="0" borderId="16" xfId="1" applyFont="1" applyBorder="1"/>
    <xf numFmtId="44" fontId="0" fillId="0" borderId="17" xfId="1" applyFont="1" applyBorder="1"/>
    <xf numFmtId="44" fontId="0" fillId="0" borderId="18" xfId="1" applyFont="1" applyBorder="1"/>
    <xf numFmtId="44" fontId="0" fillId="0" borderId="0" xfId="1" applyFont="1" applyBorder="1"/>
    <xf numFmtId="44" fontId="0" fillId="0" borderId="19" xfId="1" applyFont="1" applyBorder="1"/>
    <xf numFmtId="44" fontId="0" fillId="0" borderId="20" xfId="1" applyFont="1" applyBorder="1"/>
    <xf numFmtId="44" fontId="0" fillId="0" borderId="21" xfId="1" applyFont="1" applyBorder="1"/>
    <xf numFmtId="44" fontId="0" fillId="0" borderId="22" xfId="1" applyFont="1" applyBorder="1"/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7" fillId="2" borderId="0" xfId="0" applyFont="1" applyFill="1"/>
    <xf numFmtId="0" fontId="0" fillId="4" borderId="8" xfId="0" applyFill="1" applyBorder="1"/>
    <xf numFmtId="0" fontId="6" fillId="4" borderId="8" xfId="0" applyFont="1" applyFill="1" applyBorder="1"/>
    <xf numFmtId="44" fontId="0" fillId="0" borderId="8" xfId="1" applyFont="1" applyBorder="1"/>
    <xf numFmtId="0" fontId="0" fillId="5" borderId="15" xfId="0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5" borderId="11" xfId="0" applyFont="1" applyFill="1" applyBorder="1"/>
    <xf numFmtId="0" fontId="6" fillId="5" borderId="12" xfId="0" applyFont="1" applyFill="1" applyBorder="1"/>
    <xf numFmtId="0" fontId="6" fillId="5" borderId="13" xfId="0" applyFont="1" applyFill="1" applyBorder="1"/>
    <xf numFmtId="0" fontId="6" fillId="5" borderId="14" xfId="0" applyFont="1" applyFill="1" applyBorder="1"/>
    <xf numFmtId="0" fontId="6" fillId="5" borderId="23" xfId="0" applyFont="1" applyFill="1" applyBorder="1"/>
    <xf numFmtId="44" fontId="6" fillId="0" borderId="24" xfId="0" applyNumberFormat="1" applyFont="1" applyBorder="1"/>
    <xf numFmtId="0" fontId="0" fillId="0" borderId="8" xfId="0" applyBorder="1"/>
    <xf numFmtId="0" fontId="0" fillId="5" borderId="8" xfId="0" applyFill="1" applyBorder="1" applyAlignment="1">
      <alignment horizontal="center"/>
    </xf>
    <xf numFmtId="0" fontId="2" fillId="0" borderId="0" xfId="2"/>
    <xf numFmtId="14" fontId="2" fillId="0" borderId="0" xfId="2" applyNumberFormat="1"/>
    <xf numFmtId="0" fontId="9" fillId="0" borderId="21" xfId="4" applyFont="1" applyBorder="1" applyProtection="1">
      <protection locked="0"/>
    </xf>
    <xf numFmtId="0" fontId="9" fillId="0" borderId="21" xfId="4" applyFont="1" applyBorder="1" applyAlignment="1" applyProtection="1">
      <alignment horizontal="center"/>
      <protection locked="0"/>
    </xf>
    <xf numFmtId="15" fontId="9" fillId="0" borderId="21" xfId="4" applyNumberFormat="1" applyFont="1" applyBorder="1" applyProtection="1">
      <protection locked="0"/>
    </xf>
    <xf numFmtId="0" fontId="2" fillId="0" borderId="8" xfId="2" applyBorder="1"/>
    <xf numFmtId="0" fontId="3" fillId="6" borderId="0" xfId="2" applyFont="1" applyFill="1"/>
    <xf numFmtId="14" fontId="3" fillId="6" borderId="0" xfId="2" applyNumberFormat="1" applyFont="1" applyFill="1"/>
    <xf numFmtId="0" fontId="3" fillId="6" borderId="8" xfId="2" applyFont="1" applyFill="1" applyBorder="1"/>
    <xf numFmtId="0" fontId="2" fillId="0" borderId="8" xfId="2" applyBorder="1" applyAlignment="1">
      <alignment horizontal="right"/>
    </xf>
    <xf numFmtId="0" fontId="2" fillId="0" borderId="0" xfId="0" applyFont="1"/>
    <xf numFmtId="0" fontId="10" fillId="7" borderId="0" xfId="0" applyFont="1" applyFill="1"/>
    <xf numFmtId="0" fontId="4" fillId="0" borderId="0" xfId="2" applyFont="1"/>
    <xf numFmtId="0" fontId="3" fillId="8" borderId="10" xfId="2" applyFont="1" applyFill="1" applyBorder="1"/>
    <xf numFmtId="0" fontId="3" fillId="9" borderId="10" xfId="2" applyFont="1" applyFill="1" applyBorder="1"/>
    <xf numFmtId="0" fontId="11" fillId="0" borderId="0" xfId="0" applyFont="1"/>
    <xf numFmtId="1" fontId="2" fillId="0" borderId="0" xfId="2" applyNumberFormat="1"/>
    <xf numFmtId="0" fontId="2" fillId="11" borderId="26" xfId="2" applyFill="1" applyBorder="1"/>
    <xf numFmtId="0" fontId="2" fillId="0" borderId="26" xfId="2" applyBorder="1"/>
    <xf numFmtId="0" fontId="2" fillId="11" borderId="27" xfId="2" applyFill="1" applyBorder="1"/>
    <xf numFmtId="0" fontId="3" fillId="10" borderId="28" xfId="2" applyFont="1" applyFill="1" applyBorder="1"/>
    <xf numFmtId="0" fontId="3" fillId="10" borderId="29" xfId="2" applyFont="1" applyFill="1" applyBorder="1"/>
    <xf numFmtId="0" fontId="3" fillId="10" borderId="30" xfId="2" applyFont="1" applyFill="1" applyBorder="1"/>
    <xf numFmtId="0" fontId="2" fillId="2" borderId="25" xfId="2" applyFill="1" applyBorder="1"/>
    <xf numFmtId="0" fontId="2" fillId="2" borderId="26" xfId="2" applyFill="1" applyBorder="1"/>
    <xf numFmtId="14" fontId="2" fillId="11" borderId="28" xfId="2" applyNumberFormat="1" applyFill="1" applyBorder="1"/>
    <xf numFmtId="0" fontId="2" fillId="11" borderId="29" xfId="2" applyFill="1" applyBorder="1"/>
    <xf numFmtId="1" fontId="2" fillId="11" borderId="30" xfId="2" applyNumberFormat="1" applyFill="1" applyBorder="1"/>
    <xf numFmtId="14" fontId="2" fillId="0" borderId="28" xfId="2" applyNumberFormat="1" applyBorder="1"/>
    <xf numFmtId="0" fontId="2" fillId="0" borderId="29" xfId="2" applyBorder="1"/>
    <xf numFmtId="1" fontId="2" fillId="0" borderId="30" xfId="2" applyNumberFormat="1" applyBorder="1"/>
    <xf numFmtId="14" fontId="2" fillId="0" borderId="25" xfId="2" applyNumberFormat="1" applyBorder="1"/>
    <xf numFmtId="1" fontId="2" fillId="0" borderId="27" xfId="2" applyNumberFormat="1" applyBorder="1"/>
    <xf numFmtId="14" fontId="2" fillId="11" borderId="29" xfId="2" applyNumberFormat="1" applyFill="1" applyBorder="1"/>
    <xf numFmtId="14" fontId="2" fillId="0" borderId="29" xfId="2" applyNumberFormat="1" applyBorder="1"/>
    <xf numFmtId="1" fontId="2" fillId="11" borderId="29" xfId="2" applyNumberFormat="1" applyFill="1" applyBorder="1"/>
    <xf numFmtId="1" fontId="2" fillId="0" borderId="29" xfId="2" applyNumberFormat="1" applyBorder="1"/>
    <xf numFmtId="0" fontId="3" fillId="10" borderId="0" xfId="2" applyFont="1" applyFill="1"/>
    <xf numFmtId="0" fontId="3" fillId="8" borderId="21" xfId="2" applyFont="1" applyFill="1" applyBorder="1"/>
    <xf numFmtId="0" fontId="3" fillId="8" borderId="0" xfId="2" applyFont="1" applyFill="1"/>
    <xf numFmtId="0" fontId="7" fillId="2" borderId="0" xfId="0" applyFont="1" applyFill="1" applyAlignment="1">
      <alignment horizontal="center"/>
    </xf>
    <xf numFmtId="0" fontId="12" fillId="8" borderId="10" xfId="2" applyFont="1" applyFill="1" applyBorder="1"/>
    <xf numFmtId="0" fontId="2" fillId="0" borderId="0" xfId="2"/>
    <xf numFmtId="0" fontId="4" fillId="0" borderId="0" xfId="2" applyFont="1"/>
    <xf numFmtId="0" fontId="3" fillId="8" borderId="10" xfId="2" applyFont="1" applyFill="1" applyBorder="1"/>
    <xf numFmtId="0" fontId="3" fillId="8" borderId="0" xfId="2" applyFont="1" applyFill="1"/>
    <xf numFmtId="0" fontId="14" fillId="0" borderId="0" xfId="0" applyFont="1"/>
    <xf numFmtId="0" fontId="2" fillId="0" borderId="0" xfId="2"/>
    <xf numFmtId="0" fontId="9" fillId="0" borderId="21" xfId="4" applyFont="1" applyBorder="1"/>
    <xf numFmtId="0" fontId="9" fillId="0" borderId="21" xfId="4" applyFont="1" applyBorder="1" applyAlignment="1">
      <alignment horizontal="center"/>
    </xf>
    <xf numFmtId="0" fontId="13" fillId="0" borderId="0" xfId="4" applyFont="1"/>
    <xf numFmtId="165" fontId="2" fillId="0" borderId="0" xfId="3" applyNumberFormat="1" applyFont="1" applyProtection="1"/>
    <xf numFmtId="165" fontId="9" fillId="0" borderId="21" xfId="3" applyNumberFormat="1" applyFont="1" applyBorder="1" applyProtection="1"/>
    <xf numFmtId="0" fontId="3" fillId="13" borderId="0" xfId="2" applyFont="1" applyFill="1"/>
    <xf numFmtId="165" fontId="3" fillId="13" borderId="0" xfId="3" applyNumberFormat="1" applyFont="1" applyFill="1" applyProtection="1"/>
    <xf numFmtId="0" fontId="3" fillId="14" borderId="0" xfId="2" applyFont="1" applyFill="1"/>
    <xf numFmtId="0" fontId="2" fillId="0" borderId="0" xfId="2"/>
    <xf numFmtId="0" fontId="9" fillId="0" borderId="21" xfId="4" applyFont="1" applyBorder="1"/>
    <xf numFmtId="0" fontId="9" fillId="0" borderId="21" xfId="4" applyFont="1" applyBorder="1" applyAlignment="1">
      <alignment horizontal="center"/>
    </xf>
    <xf numFmtId="15" fontId="9" fillId="0" borderId="21" xfId="4" applyNumberFormat="1" applyFont="1" applyBorder="1"/>
    <xf numFmtId="14" fontId="2" fillId="0" borderId="0" xfId="2" applyNumberFormat="1"/>
    <xf numFmtId="0" fontId="3" fillId="12" borderId="0" xfId="2" applyFont="1" applyFill="1"/>
    <xf numFmtId="14" fontId="3" fillId="12" borderId="0" xfId="2" applyNumberFormat="1" applyFont="1" applyFill="1"/>
  </cellXfs>
  <cellStyles count="8">
    <cellStyle name="Comma 2" xfId="5" xr:uid="{A74D0778-04F9-48A4-8082-14E081EDF3C3}"/>
    <cellStyle name="Comma 2 2" xfId="6" xr:uid="{722BC289-D1CB-4ABC-8AD1-91D85383EE9B}"/>
    <cellStyle name="Currency" xfId="1" builtinId="4"/>
    <cellStyle name="Currency 2" xfId="3" xr:uid="{72239304-85D9-4D6F-9D15-30DE16A0B73C}"/>
    <cellStyle name="Normal" xfId="0" builtinId="0"/>
    <cellStyle name="Normal 2" xfId="2" xr:uid="{53EA53F5-C03A-4A55-A6A8-1C83BA49AE7B}"/>
    <cellStyle name="Normal 2 2" xfId="4" xr:uid="{F3F86C85-DF61-42DB-9255-354F760A6690}"/>
    <cellStyle name="Normal 3" xfId="7" xr:uid="{01396B38-6706-455A-AB9C-1C55839DBCC8}"/>
  </cellStyles>
  <dxfs count="21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6699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6699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6699"/>
        </patternFill>
      </fill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66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mm/yyyy"/>
      <fill>
        <patternFill patternType="solid">
          <fgColor indexed="64"/>
          <bgColor theme="2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FF5050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13854</xdr:colOff>
      <xdr:row>38</xdr:row>
      <xdr:rowOff>0</xdr:rowOff>
    </xdr:from>
    <xdr:to>
      <xdr:col>12</xdr:col>
      <xdr:colOff>9525</xdr:colOff>
      <xdr:row>41</xdr:row>
      <xdr:rowOff>100446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3E5142-E12B-4119-86A1-C4E9BBC00BC6}"/>
            </a:ext>
          </a:extLst>
        </xdr:cNvPr>
        <xdr:cNvSpPr txBox="1"/>
      </xdr:nvSpPr>
      <xdr:spPr>
        <a:xfrm>
          <a:off x="8891154" y="7391400"/>
          <a:ext cx="2053071" cy="671946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data validation </a:t>
          </a:r>
          <a:r>
            <a:rPr lang="en-US" sz="1100">
              <a:solidFill>
                <a:schemeClr val="bg1"/>
              </a:solidFill>
            </a:rPr>
            <a:t>drop-down list</a:t>
          </a:r>
          <a:r>
            <a:rPr lang="en-US" sz="1100" baseline="0">
              <a:solidFill>
                <a:schemeClr val="bg1"/>
              </a:solidFill>
            </a:rPr>
            <a:t> in cell H3 that lists the athletes.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42</xdr:row>
      <xdr:rowOff>51954</xdr:rowOff>
    </xdr:from>
    <xdr:to>
      <xdr:col>12</xdr:col>
      <xdr:colOff>28575</xdr:colOff>
      <xdr:row>45</xdr:row>
      <xdr:rowOff>169717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A1F09F5-F182-4AB2-BA02-BAB0C1F437E7}"/>
            </a:ext>
          </a:extLst>
        </xdr:cNvPr>
        <xdr:cNvSpPr txBox="1"/>
      </xdr:nvSpPr>
      <xdr:spPr>
        <a:xfrm>
          <a:off x="8877300" y="8205354"/>
          <a:ext cx="2085975" cy="689263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a lookup function of your choice,</a:t>
          </a:r>
          <a:r>
            <a:rPr lang="en-US" sz="1100" baseline="0">
              <a:solidFill>
                <a:schemeClr val="bg1"/>
              </a:solidFill>
            </a:rPr>
            <a:t> return the results in column H.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13854</xdr:colOff>
      <xdr:row>46</xdr:row>
      <xdr:rowOff>107372</xdr:rowOff>
    </xdr:from>
    <xdr:to>
      <xdr:col>12</xdr:col>
      <xdr:colOff>19050</xdr:colOff>
      <xdr:row>50</xdr:row>
      <xdr:rowOff>45027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B8124C4-4D57-46D7-9D94-5EA1BACFAB63}"/>
            </a:ext>
          </a:extLst>
        </xdr:cNvPr>
        <xdr:cNvSpPr txBox="1"/>
      </xdr:nvSpPr>
      <xdr:spPr>
        <a:xfrm>
          <a:off x="8891154" y="9022772"/>
          <a:ext cx="2062596" cy="69965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Add error</a:t>
          </a:r>
          <a:r>
            <a:rPr lang="en-US" sz="1100" baseline="0">
              <a:solidFill>
                <a:schemeClr val="bg1"/>
              </a:solidFill>
            </a:rPr>
            <a:t> checking to the formula to account for any #N/A errors that may occur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124</xdr:row>
      <xdr:rowOff>0</xdr:rowOff>
    </xdr:from>
    <xdr:to>
      <xdr:col>7</xdr:col>
      <xdr:colOff>154136</xdr:colOff>
      <xdr:row>129</xdr:row>
      <xdr:rowOff>62347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382D0A-59EF-4595-B03F-E767F85A09EC}"/>
            </a:ext>
          </a:extLst>
        </xdr:cNvPr>
        <xdr:cNvSpPr txBox="1"/>
      </xdr:nvSpPr>
      <xdr:spPr>
        <a:xfrm>
          <a:off x="3952875" y="22374225"/>
          <a:ext cx="1535261" cy="1014847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</a:t>
          </a:r>
          <a:r>
            <a:rPr lang="en-US" sz="1100" baseline="0">
              <a:solidFill>
                <a:schemeClr val="bg1"/>
              </a:solidFill>
            </a:rPr>
            <a:t> a </a:t>
          </a:r>
          <a:r>
            <a:rPr lang="en-US" sz="1100" b="1" baseline="0">
              <a:solidFill>
                <a:schemeClr val="bg1"/>
              </a:solidFill>
            </a:rPr>
            <a:t>UNIQUE</a:t>
          </a:r>
          <a:r>
            <a:rPr lang="en-US" sz="1100" baseline="0">
              <a:solidFill>
                <a:schemeClr val="bg1"/>
              </a:solidFill>
            </a:rPr>
            <a:t> list of the Regions.  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Use this unique list to create a </a:t>
          </a:r>
          <a:r>
            <a:rPr lang="en-US" sz="1100" b="1" baseline="0">
              <a:solidFill>
                <a:schemeClr val="bg1"/>
              </a:solidFill>
            </a:rPr>
            <a:t>data validation</a:t>
          </a:r>
          <a:r>
            <a:rPr lang="en-US" sz="1100" baseline="0">
              <a:solidFill>
                <a:schemeClr val="bg1"/>
              </a:solidFill>
            </a:rPr>
            <a:t> drop-down list in cell F4.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0</xdr:colOff>
      <xdr:row>124</xdr:row>
      <xdr:rowOff>0</xdr:rowOff>
    </xdr:from>
    <xdr:to>
      <xdr:col>9</xdr:col>
      <xdr:colOff>665888</xdr:colOff>
      <xdr:row>129</xdr:row>
      <xdr:rowOff>62346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10EBAC8-09EA-4DDE-9EC8-25DEC4D75835}"/>
            </a:ext>
          </a:extLst>
        </xdr:cNvPr>
        <xdr:cNvSpPr txBox="1"/>
      </xdr:nvSpPr>
      <xdr:spPr>
        <a:xfrm>
          <a:off x="6067425" y="22374225"/>
          <a:ext cx="1542188" cy="101484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FILTER</a:t>
          </a:r>
          <a:r>
            <a:rPr lang="en-US" sz="1100">
              <a:solidFill>
                <a:schemeClr val="bg1"/>
              </a:solidFill>
            </a:rPr>
            <a:t> that</a:t>
          </a:r>
          <a:r>
            <a:rPr lang="en-US" sz="1100" baseline="0">
              <a:solidFill>
                <a:schemeClr val="bg1"/>
              </a:solidFill>
            </a:rPr>
            <a:t> filters results by the region selected in cell F4.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Add a meaningful message if there are no records.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952500</xdr:colOff>
      <xdr:row>172</xdr:row>
      <xdr:rowOff>28575</xdr:rowOff>
    </xdr:from>
    <xdr:to>
      <xdr:col>3</xdr:col>
      <xdr:colOff>450276</xdr:colOff>
      <xdr:row>175</xdr:row>
      <xdr:rowOff>156730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89A90E-91B1-4F21-8BD6-B0CDCB47AE87}"/>
            </a:ext>
          </a:extLst>
        </xdr:cNvPr>
        <xdr:cNvSpPr txBox="1"/>
      </xdr:nvSpPr>
      <xdr:spPr>
        <a:xfrm>
          <a:off x="2266950" y="31594425"/>
          <a:ext cx="2174301" cy="69965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SORTBY</a:t>
          </a:r>
          <a:r>
            <a:rPr lang="en-US" sz="1100">
              <a:solidFill>
                <a:schemeClr val="bg1"/>
              </a:solidFill>
            </a:rPr>
            <a:t>, sort the athletes by route and position</a:t>
          </a:r>
          <a:r>
            <a:rPr lang="en-US" sz="1100" baseline="0">
              <a:solidFill>
                <a:schemeClr val="bg1"/>
              </a:solidFill>
            </a:rPr>
            <a:t> in ascending order.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F15B8-1F71-436A-AC23-DE6611168303}" name="Table1" displayName="Table1" ref="A3:B17" totalsRowShown="0" headerRowDxfId="20" headerRowBorderDxfId="19" tableBorderDxfId="18" totalsRowBorderDxfId="17">
  <autoFilter ref="A3:B17" xr:uid="{84FF15B8-1F71-436A-AC23-DE6611168303}"/>
  <tableColumns count="2">
    <tableColumn id="1" xr3:uid="{20C81AED-1650-40A4-953F-BB0B16C6608E}" name="Month" dataDxfId="16"/>
    <tableColumn id="2" xr3:uid="{4F82CF88-4006-494D-BC9A-3E9EF6F1B2AE}" name="Sales" dataDxfId="15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A5BAF8-E27F-4E79-AA9D-A6D8606F89DD}" name="Sales_Reps" displayName="Sales_Reps" ref="A4:D28" totalsRowShown="0" headerRowDxfId="14" tableBorderDxfId="13" headerRowCellStyle="Normal 2">
  <autoFilter ref="A4:D28" xr:uid="{E7A5BAF8-E27F-4E79-AA9D-A6D8606F89DD}"/>
  <tableColumns count="4">
    <tableColumn id="1" xr3:uid="{481FA9BB-970E-4775-A6A0-0B0D510A4267}" name="Date" dataDxfId="12" dataCellStyle="Normal 2"/>
    <tableColumn id="2" xr3:uid="{3D49D468-C3A3-4FA0-9897-4DA25145FA58}" name="Sales Rep" dataDxfId="11" dataCellStyle="Normal 2"/>
    <tableColumn id="3" xr3:uid="{669666AB-79BE-4A2D-986A-CC2384B5EDC1}" name="Region" dataDxfId="10" dataCellStyle="Normal 2"/>
    <tableColumn id="4" xr3:uid="{167A97C3-BA0B-46DF-97C4-D57FA6635F77}" name="Sales" dataDxfId="9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F61F02-9F4B-4789-9483-C121F88F09BA}" name="Exam_Details" displayName="Exam_Details" ref="A4:D29" totalsRowShown="0" headerRowDxfId="8" headerRowBorderDxfId="7" tableBorderDxfId="6" headerRowCellStyle="Normal 2" dataCellStyle="Normal 2">
  <autoFilter ref="A4:D29" xr:uid="{EBF61F02-9F4B-4789-9483-C121F88F09BA}"/>
  <tableColumns count="4">
    <tableColumn id="1" xr3:uid="{4E396933-14BD-4210-A820-8AE252BFA5FA}" name="Block" dataCellStyle="Normal 2"/>
    <tableColumn id="2" xr3:uid="{31F62956-DC47-41CC-92B5-72423ADFD1A5}" name="Student" dataCellStyle="Normal 2"/>
    <tableColumn id="3" xr3:uid="{E78E63DB-E6F9-4BEA-9040-CD82E34E99A1}" name="Exam" dataCellStyle="Normal 2"/>
    <tableColumn id="4" xr3:uid="{D58C67C7-4FAC-48A1-833A-2954A7DC4DD8}" name="Mark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36FBFF-6BEE-4C85-AD2B-C880510196AC}" name="Exam_Records" displayName="Exam_Records" ref="A37:D62" totalsRowShown="0" headerRowDxfId="5" headerRowBorderDxfId="4" tableBorderDxfId="3" headerRowCellStyle="Normal 2" dataCellStyle="Normal 2">
  <autoFilter ref="A37:D62" xr:uid="{D536FBFF-6BEE-4C85-AD2B-C880510196AC}"/>
  <tableColumns count="4">
    <tableColumn id="1" xr3:uid="{78531767-95FF-49A0-9BC1-DD246EBCB112}" name="Block" dataCellStyle="Normal 2"/>
    <tableColumn id="2" xr3:uid="{1C98484D-4117-4C20-A7C3-B552DE186AD8}" name="Student" dataCellStyle="Normal 2"/>
    <tableColumn id="3" xr3:uid="{B00C6A81-05DC-48F4-B277-C3B4ACEF8234}" name="Exam" dataCellStyle="Normal 2"/>
    <tableColumn id="4" xr3:uid="{783A5D0D-F613-4EC8-80C3-8B2A9E069EFE}" name="Mark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D40F16-5336-49D6-BA34-64F25CDD7BB8}" name="Exam_Recorded" displayName="Exam_Recorded" ref="A67:D92" totalsRowShown="0" headerRowDxfId="2" headerRowBorderDxfId="0" tableBorderDxfId="1" headerRowCellStyle="Normal 2" dataCellStyle="Normal 2">
  <autoFilter ref="A67:D92" xr:uid="{25D40F16-5336-49D6-BA34-64F25CDD7BB8}"/>
  <tableColumns count="4">
    <tableColumn id="1" xr3:uid="{B853AEBF-23A6-44EB-AF2F-B945520095F8}" name="Block" dataCellStyle="Normal 2"/>
    <tableColumn id="2" xr3:uid="{97ADA969-5C5B-47E8-8134-20FC6F775D08}" name="Student" dataCellStyle="Normal 2"/>
    <tableColumn id="3" xr3:uid="{AD90FED4-9EC4-4E9E-ABB9-FE91CA17E1CF}" name="Exam" dataCellStyle="Normal 2"/>
    <tableColumn id="4" xr3:uid="{C348FB38-388A-4172-9A8D-530C1BBEA324}" name="Mark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A10A-809A-4BC3-92E9-1923E62C6BFD}">
  <dimension ref="A1:E17"/>
  <sheetViews>
    <sheetView workbookViewId="0">
      <selection activeCell="E4" sqref="E4"/>
    </sheetView>
  </sheetViews>
  <sheetFormatPr defaultRowHeight="15" x14ac:dyDescent="0.25"/>
  <cols>
    <col min="1" max="1" width="13.140625" customWidth="1"/>
    <col min="2" max="2" width="12.85546875" customWidth="1"/>
    <col min="5" max="5" width="19.7109375" customWidth="1"/>
  </cols>
  <sheetData>
    <row r="1" spans="1:5" ht="15.75" x14ac:dyDescent="0.25">
      <c r="A1" s="2" t="s">
        <v>1</v>
      </c>
      <c r="B1" s="2"/>
      <c r="C1" s="2"/>
      <c r="D1" s="2"/>
      <c r="E1" s="2"/>
    </row>
    <row r="3" spans="1:5" ht="45" x14ac:dyDescent="0.25">
      <c r="A3" s="5" t="s">
        <v>2</v>
      </c>
      <c r="B3" s="6" t="s">
        <v>0</v>
      </c>
      <c r="E3" s="3" t="s">
        <v>3</v>
      </c>
    </row>
    <row r="4" spans="1:5" x14ac:dyDescent="0.25">
      <c r="A4" s="1">
        <v>43831</v>
      </c>
      <c r="B4" s="4">
        <v>200</v>
      </c>
      <c r="E4" s="9">
        <f ca="1">SUM(OFFSET(B3,COUNTA(B4:B17),0,-3,1))</f>
        <v>6800</v>
      </c>
    </row>
    <row r="5" spans="1:5" x14ac:dyDescent="0.25">
      <c r="A5" s="1">
        <v>43862</v>
      </c>
      <c r="B5" s="4">
        <v>300</v>
      </c>
    </row>
    <row r="6" spans="1:5" x14ac:dyDescent="0.25">
      <c r="A6" s="1">
        <v>43891</v>
      </c>
      <c r="B6" s="4">
        <v>400</v>
      </c>
    </row>
    <row r="7" spans="1:5" x14ac:dyDescent="0.25">
      <c r="A7" s="1">
        <v>43922</v>
      </c>
      <c r="B7" s="4">
        <v>500</v>
      </c>
    </row>
    <row r="8" spans="1:5" x14ac:dyDescent="0.25">
      <c r="A8" s="1">
        <v>43952</v>
      </c>
      <c r="B8" s="4">
        <v>600</v>
      </c>
    </row>
    <row r="9" spans="1:5" x14ac:dyDescent="0.25">
      <c r="A9" s="1">
        <v>43983</v>
      </c>
      <c r="B9" s="4">
        <v>700</v>
      </c>
    </row>
    <row r="10" spans="1:5" x14ac:dyDescent="0.25">
      <c r="A10" s="1">
        <v>44013</v>
      </c>
      <c r="B10" s="4">
        <v>800</v>
      </c>
    </row>
    <row r="11" spans="1:5" x14ac:dyDescent="0.25">
      <c r="A11" s="1">
        <v>44044</v>
      </c>
      <c r="B11" s="4">
        <v>900</v>
      </c>
    </row>
    <row r="12" spans="1:5" x14ac:dyDescent="0.25">
      <c r="A12" s="1">
        <v>44075</v>
      </c>
      <c r="B12" s="4">
        <v>1000</v>
      </c>
    </row>
    <row r="13" spans="1:5" x14ac:dyDescent="0.25">
      <c r="A13" s="1">
        <v>44105</v>
      </c>
      <c r="B13" s="4">
        <v>1100</v>
      </c>
    </row>
    <row r="14" spans="1:5" x14ac:dyDescent="0.25">
      <c r="A14" s="1">
        <v>44136</v>
      </c>
      <c r="B14" s="4">
        <v>1200</v>
      </c>
    </row>
    <row r="15" spans="1:5" x14ac:dyDescent="0.25">
      <c r="A15" s="7">
        <v>44166</v>
      </c>
      <c r="B15" s="8">
        <v>1300</v>
      </c>
    </row>
    <row r="16" spans="1:5" x14ac:dyDescent="0.25">
      <c r="A16" s="1">
        <v>44197</v>
      </c>
      <c r="B16" s="4">
        <v>3400</v>
      </c>
    </row>
    <row r="17" spans="1:2" x14ac:dyDescent="0.25">
      <c r="A17" s="7">
        <v>44228</v>
      </c>
      <c r="B17" s="8">
        <v>2100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C805-C4EA-43C0-8B29-8FFB8AC27D69}">
  <dimension ref="A1:K64"/>
  <sheetViews>
    <sheetView topLeftCell="A38" zoomScaleNormal="100" workbookViewId="0">
      <selection activeCell="H39" sqref="H39"/>
    </sheetView>
  </sheetViews>
  <sheetFormatPr defaultRowHeight="15" x14ac:dyDescent="0.25"/>
  <cols>
    <col min="1" max="1" width="23.85546875" customWidth="1"/>
    <col min="2" max="2" width="13.85546875" customWidth="1"/>
    <col min="3" max="3" width="18" customWidth="1"/>
    <col min="4" max="4" width="15.85546875" customWidth="1"/>
    <col min="5" max="5" width="13.42578125" customWidth="1"/>
    <col min="6" max="6" width="12.140625" customWidth="1"/>
    <col min="7" max="7" width="12.85546875" customWidth="1"/>
    <col min="8" max="8" width="22.140625" customWidth="1"/>
    <col min="9" max="9" width="11.5703125" bestFit="1" customWidth="1"/>
    <col min="11" max="11" width="12.5703125" bestFit="1" customWidth="1"/>
  </cols>
  <sheetData>
    <row r="1" spans="1:8" ht="18.75" x14ac:dyDescent="0.3">
      <c r="A1" s="25" t="s">
        <v>4</v>
      </c>
      <c r="B1" s="25"/>
      <c r="C1" s="25"/>
      <c r="D1" s="25"/>
      <c r="E1" s="25"/>
      <c r="F1" s="25"/>
      <c r="G1" s="25"/>
      <c r="H1" s="25"/>
    </row>
    <row r="3" spans="1:8" x14ac:dyDescent="0.25">
      <c r="B3" s="19" t="s">
        <v>5</v>
      </c>
      <c r="C3" s="20" t="s">
        <v>6</v>
      </c>
      <c r="D3" s="20" t="s">
        <v>7</v>
      </c>
      <c r="E3" s="21" t="s">
        <v>8</v>
      </c>
      <c r="H3" s="26" t="s">
        <v>9</v>
      </c>
    </row>
    <row r="4" spans="1:8" x14ac:dyDescent="0.25">
      <c r="A4" s="22" t="s">
        <v>10</v>
      </c>
      <c r="B4" s="10">
        <v>646</v>
      </c>
      <c r="C4" s="11">
        <v>694</v>
      </c>
      <c r="D4" s="11">
        <v>558</v>
      </c>
      <c r="E4" s="12">
        <v>521</v>
      </c>
      <c r="G4" s="27" t="s">
        <v>20</v>
      </c>
      <c r="H4" s="28">
        <f ca="1">SUM(INDIRECT(G4))</f>
        <v>5479</v>
      </c>
    </row>
    <row r="5" spans="1:8" x14ac:dyDescent="0.25">
      <c r="A5" s="23" t="s">
        <v>11</v>
      </c>
      <c r="B5" s="13">
        <v>429</v>
      </c>
      <c r="C5" s="14">
        <v>451</v>
      </c>
      <c r="D5" s="14">
        <v>556</v>
      </c>
      <c r="E5" s="15">
        <v>748</v>
      </c>
    </row>
    <row r="6" spans="1:8" x14ac:dyDescent="0.25">
      <c r="A6" s="23" t="s">
        <v>12</v>
      </c>
      <c r="B6" s="13">
        <v>742</v>
      </c>
      <c r="C6" s="14">
        <v>582</v>
      </c>
      <c r="D6" s="14">
        <v>427</v>
      </c>
      <c r="E6" s="15">
        <v>623</v>
      </c>
    </row>
    <row r="7" spans="1:8" x14ac:dyDescent="0.25">
      <c r="A7" s="23" t="s">
        <v>13</v>
      </c>
      <c r="B7" s="13">
        <v>758</v>
      </c>
      <c r="C7" s="14">
        <v>304</v>
      </c>
      <c r="D7" s="14">
        <v>513</v>
      </c>
      <c r="E7" s="15">
        <v>627</v>
      </c>
    </row>
    <row r="8" spans="1:8" x14ac:dyDescent="0.25">
      <c r="A8" s="23" t="s">
        <v>14</v>
      </c>
      <c r="B8" s="13">
        <v>517</v>
      </c>
      <c r="C8" s="14">
        <v>432</v>
      </c>
      <c r="D8" s="14">
        <v>488</v>
      </c>
      <c r="E8" s="15">
        <v>304</v>
      </c>
    </row>
    <row r="9" spans="1:8" x14ac:dyDescent="0.25">
      <c r="A9" s="23" t="s">
        <v>15</v>
      </c>
      <c r="B9" s="13">
        <v>657</v>
      </c>
      <c r="C9" s="14">
        <v>636</v>
      </c>
      <c r="D9" s="14">
        <v>668</v>
      </c>
      <c r="E9" s="15">
        <v>443</v>
      </c>
    </row>
    <row r="10" spans="1:8" x14ac:dyDescent="0.25">
      <c r="A10" s="23" t="s">
        <v>16</v>
      </c>
      <c r="B10" s="13">
        <v>397</v>
      </c>
      <c r="C10" s="14">
        <v>710</v>
      </c>
      <c r="D10" s="14">
        <v>632</v>
      </c>
      <c r="E10" s="15">
        <v>618</v>
      </c>
    </row>
    <row r="11" spans="1:8" x14ac:dyDescent="0.25">
      <c r="A11" s="23" t="s">
        <v>17</v>
      </c>
      <c r="B11" s="13">
        <v>654</v>
      </c>
      <c r="C11" s="14">
        <v>690</v>
      </c>
      <c r="D11" s="14">
        <v>603</v>
      </c>
      <c r="E11" s="15">
        <v>454</v>
      </c>
    </row>
    <row r="12" spans="1:8" x14ac:dyDescent="0.25">
      <c r="A12" s="23" t="s">
        <v>18</v>
      </c>
      <c r="B12" s="13">
        <v>623</v>
      </c>
      <c r="C12" s="14">
        <v>367</v>
      </c>
      <c r="D12" s="14">
        <v>473</v>
      </c>
      <c r="E12" s="15">
        <v>426</v>
      </c>
    </row>
    <row r="13" spans="1:8" x14ac:dyDescent="0.25">
      <c r="A13" s="24" t="s">
        <v>19</v>
      </c>
      <c r="B13" s="16">
        <v>615</v>
      </c>
      <c r="C13" s="17">
        <v>611</v>
      </c>
      <c r="D13" s="17">
        <v>561</v>
      </c>
      <c r="E13" s="18">
        <v>568</v>
      </c>
    </row>
    <row r="18" spans="1:11" ht="18.75" x14ac:dyDescent="0.3">
      <c r="A18" s="80" t="s">
        <v>40</v>
      </c>
      <c r="B18" s="80"/>
      <c r="C18" s="80"/>
      <c r="D18" s="80"/>
      <c r="E18" s="80"/>
      <c r="F18" s="80"/>
      <c r="G18" s="80"/>
      <c r="H18" s="80"/>
    </row>
    <row r="20" spans="1:11" x14ac:dyDescent="0.25">
      <c r="A20" s="29"/>
      <c r="B20" s="30" t="s">
        <v>21</v>
      </c>
      <c r="C20" s="31" t="s">
        <v>22</v>
      </c>
      <c r="D20" s="31" t="s">
        <v>23</v>
      </c>
      <c r="E20" s="31" t="s">
        <v>24</v>
      </c>
      <c r="F20" s="31" t="s">
        <v>25</v>
      </c>
      <c r="G20" s="31" t="s">
        <v>26</v>
      </c>
      <c r="H20" s="32" t="s">
        <v>27</v>
      </c>
      <c r="I20" s="32" t="s">
        <v>42</v>
      </c>
      <c r="K20" s="39" t="s">
        <v>41</v>
      </c>
    </row>
    <row r="21" spans="1:11" x14ac:dyDescent="0.25">
      <c r="A21" s="33" t="s">
        <v>28</v>
      </c>
      <c r="B21" s="14">
        <v>6089</v>
      </c>
      <c r="C21" s="14">
        <v>7564</v>
      </c>
      <c r="D21" s="14">
        <v>4565</v>
      </c>
      <c r="E21" s="14">
        <v>6596</v>
      </c>
      <c r="F21" s="14">
        <v>4953</v>
      </c>
      <c r="G21" s="14">
        <v>9265</v>
      </c>
      <c r="H21" s="15">
        <v>6274</v>
      </c>
      <c r="I21" s="15">
        <v>6274</v>
      </c>
      <c r="K21" s="38" cm="1">
        <f t="array" aca="1" ref="K21" ca="1">INDIRECT("R32C"&amp;COUNTA(32:32),FALSE)</f>
        <v>62482</v>
      </c>
    </row>
    <row r="22" spans="1:11" x14ac:dyDescent="0.25">
      <c r="A22" s="34" t="s">
        <v>29</v>
      </c>
      <c r="B22" s="14">
        <v>5408</v>
      </c>
      <c r="C22" s="14">
        <v>5524</v>
      </c>
      <c r="D22" s="14">
        <v>6698</v>
      </c>
      <c r="E22" s="14">
        <v>8569</v>
      </c>
      <c r="F22" s="14">
        <v>5654</v>
      </c>
      <c r="G22" s="14">
        <v>6508</v>
      </c>
      <c r="H22" s="15">
        <v>8876</v>
      </c>
      <c r="I22" s="15">
        <v>8856</v>
      </c>
    </row>
    <row r="23" spans="1:11" x14ac:dyDescent="0.25">
      <c r="A23" s="34" t="s">
        <v>30</v>
      </c>
      <c r="B23" s="14">
        <v>9076</v>
      </c>
      <c r="C23" s="14">
        <v>8683</v>
      </c>
      <c r="D23" s="14">
        <v>7529</v>
      </c>
      <c r="E23" s="14">
        <v>6584</v>
      </c>
      <c r="F23" s="14">
        <v>6186</v>
      </c>
      <c r="G23" s="14">
        <v>6951</v>
      </c>
      <c r="H23" s="15">
        <v>4804</v>
      </c>
      <c r="I23" s="15">
        <v>4804</v>
      </c>
    </row>
    <row r="24" spans="1:11" x14ac:dyDescent="0.25">
      <c r="A24" s="34" t="s">
        <v>31</v>
      </c>
      <c r="B24" s="14">
        <v>8015</v>
      </c>
      <c r="C24" s="14">
        <v>5216</v>
      </c>
      <c r="D24" s="14">
        <v>8934</v>
      </c>
      <c r="E24" s="14">
        <v>8778</v>
      </c>
      <c r="F24" s="14">
        <v>7988</v>
      </c>
      <c r="G24" s="14">
        <v>7949</v>
      </c>
      <c r="H24" s="15">
        <v>4581</v>
      </c>
      <c r="I24" s="15">
        <v>4581</v>
      </c>
    </row>
    <row r="25" spans="1:11" x14ac:dyDescent="0.25">
      <c r="A25" s="34" t="s">
        <v>32</v>
      </c>
      <c r="B25" s="14">
        <v>7057</v>
      </c>
      <c r="C25" s="14">
        <v>8899</v>
      </c>
      <c r="D25" s="14">
        <v>4619</v>
      </c>
      <c r="E25" s="14">
        <v>6156</v>
      </c>
      <c r="F25" s="14">
        <v>5973</v>
      </c>
      <c r="G25" s="14">
        <v>7012</v>
      </c>
      <c r="H25" s="15">
        <v>8557</v>
      </c>
      <c r="I25" s="15">
        <v>8557</v>
      </c>
    </row>
    <row r="26" spans="1:11" x14ac:dyDescent="0.25">
      <c r="A26" s="34" t="s">
        <v>33</v>
      </c>
      <c r="B26" s="14">
        <v>4686</v>
      </c>
      <c r="C26" s="14">
        <v>9081</v>
      </c>
      <c r="D26" s="14">
        <v>4776</v>
      </c>
      <c r="E26" s="14">
        <v>9843</v>
      </c>
      <c r="F26" s="14">
        <v>9236</v>
      </c>
      <c r="G26" s="14">
        <v>9173</v>
      </c>
      <c r="H26" s="15">
        <v>5695</v>
      </c>
      <c r="I26" s="15">
        <v>4520</v>
      </c>
    </row>
    <row r="27" spans="1:11" x14ac:dyDescent="0.25">
      <c r="A27" s="34" t="s">
        <v>34</v>
      </c>
      <c r="B27" s="14">
        <v>7502</v>
      </c>
      <c r="C27" s="14">
        <v>7955</v>
      </c>
      <c r="D27" s="14">
        <v>7986</v>
      </c>
      <c r="E27" s="14">
        <v>5954</v>
      </c>
      <c r="F27" s="14">
        <v>8580</v>
      </c>
      <c r="G27" s="14">
        <v>8591</v>
      </c>
      <c r="H27" s="15">
        <v>9596</v>
      </c>
      <c r="I27" s="15">
        <v>9596</v>
      </c>
    </row>
    <row r="28" spans="1:11" x14ac:dyDescent="0.25">
      <c r="A28" s="34" t="s">
        <v>35</v>
      </c>
      <c r="B28" s="14">
        <v>5885</v>
      </c>
      <c r="C28" s="14">
        <v>6256</v>
      </c>
      <c r="D28" s="14">
        <v>6038</v>
      </c>
      <c r="E28" s="14">
        <v>5618</v>
      </c>
      <c r="F28" s="14">
        <v>8193</v>
      </c>
      <c r="G28" s="14">
        <v>8882</v>
      </c>
      <c r="H28" s="15">
        <v>5037</v>
      </c>
      <c r="I28" s="15">
        <v>5037</v>
      </c>
    </row>
    <row r="29" spans="1:11" x14ac:dyDescent="0.25">
      <c r="A29" s="34" t="s">
        <v>36</v>
      </c>
      <c r="B29" s="14">
        <v>7754</v>
      </c>
      <c r="C29" s="14">
        <v>7789</v>
      </c>
      <c r="D29" s="14">
        <v>8708</v>
      </c>
      <c r="E29" s="14">
        <v>5786</v>
      </c>
      <c r="F29" s="14">
        <v>4685</v>
      </c>
      <c r="G29" s="14">
        <v>7727</v>
      </c>
      <c r="H29" s="15">
        <v>5854</v>
      </c>
      <c r="I29" s="15">
        <v>9910</v>
      </c>
    </row>
    <row r="30" spans="1:11" x14ac:dyDescent="0.25">
      <c r="A30" s="34" t="s">
        <v>37</v>
      </c>
      <c r="B30" s="14">
        <v>4618</v>
      </c>
      <c r="C30" s="14">
        <v>8390</v>
      </c>
      <c r="D30" s="14">
        <v>8240</v>
      </c>
      <c r="E30" s="14">
        <v>4732</v>
      </c>
      <c r="F30" s="14">
        <v>9806</v>
      </c>
      <c r="G30" s="14">
        <v>7961</v>
      </c>
      <c r="H30" s="15">
        <v>6662</v>
      </c>
      <c r="I30" s="15">
        <v>6432</v>
      </c>
    </row>
    <row r="31" spans="1:11" x14ac:dyDescent="0.25">
      <c r="A31" s="35" t="s">
        <v>38</v>
      </c>
      <c r="B31" s="17">
        <v>6926</v>
      </c>
      <c r="C31" s="17">
        <v>9014</v>
      </c>
      <c r="D31" s="17">
        <v>8330</v>
      </c>
      <c r="E31" s="17">
        <v>6898</v>
      </c>
      <c r="F31" s="17">
        <v>5156</v>
      </c>
      <c r="G31" s="17">
        <v>6487</v>
      </c>
      <c r="H31" s="18">
        <v>8558</v>
      </c>
      <c r="I31" s="18">
        <v>8558</v>
      </c>
    </row>
    <row r="32" spans="1:11" ht="15.75" thickBot="1" x14ac:dyDescent="0.3">
      <c r="A32" s="36" t="s">
        <v>39</v>
      </c>
      <c r="B32" s="37">
        <v>73016</v>
      </c>
      <c r="C32" s="37">
        <v>84371</v>
      </c>
      <c r="D32" s="37">
        <v>76423</v>
      </c>
      <c r="E32" s="37">
        <v>75514</v>
      </c>
      <c r="F32" s="37">
        <v>76410</v>
      </c>
      <c r="G32" s="37">
        <v>86506</v>
      </c>
      <c r="H32" s="37">
        <v>74494</v>
      </c>
      <c r="I32" s="37">
        <v>62482</v>
      </c>
    </row>
    <row r="37" spans="1:8" ht="18.75" x14ac:dyDescent="0.3">
      <c r="A37" s="42" t="s">
        <v>51</v>
      </c>
      <c r="B37" s="43"/>
      <c r="C37" s="42"/>
      <c r="D37" s="42"/>
      <c r="E37" s="44"/>
      <c r="F37" s="42"/>
      <c r="G37" s="42"/>
      <c r="H37" s="42"/>
    </row>
    <row r="39" spans="1:8" x14ac:dyDescent="0.25">
      <c r="A39" s="46" t="s">
        <v>52</v>
      </c>
      <c r="B39" s="46" t="s">
        <v>43</v>
      </c>
      <c r="C39" s="46" t="s">
        <v>44</v>
      </c>
      <c r="D39" s="46" t="s">
        <v>45</v>
      </c>
      <c r="E39" s="47" t="s">
        <v>46</v>
      </c>
      <c r="F39" s="40"/>
      <c r="G39" s="48" t="s">
        <v>47</v>
      </c>
      <c r="H39" s="45" t="s">
        <v>73</v>
      </c>
    </row>
    <row r="40" spans="1:8" x14ac:dyDescent="0.25">
      <c r="A40" s="40" t="s">
        <v>53</v>
      </c>
      <c r="B40" s="40">
        <v>1012</v>
      </c>
      <c r="C40" s="40" t="s">
        <v>48</v>
      </c>
      <c r="D40" s="40" t="s">
        <v>49</v>
      </c>
      <c r="E40" s="40">
        <v>8</v>
      </c>
      <c r="F40" s="40"/>
      <c r="G40" s="40"/>
      <c r="H40" s="40"/>
    </row>
    <row r="41" spans="1:8" x14ac:dyDescent="0.25">
      <c r="A41" s="40" t="s">
        <v>54</v>
      </c>
      <c r="B41" s="40">
        <v>1491</v>
      </c>
      <c r="C41" s="40" t="s">
        <v>48</v>
      </c>
      <c r="D41" s="40" t="s">
        <v>49</v>
      </c>
      <c r="E41" s="40">
        <v>6</v>
      </c>
      <c r="F41" s="40"/>
      <c r="G41" s="48" t="s">
        <v>43</v>
      </c>
      <c r="H41" s="45">
        <f>_xlfn.IFNA(INDEX(B40:B63,MATCH(H39,A40:A63,0)),"NOT FOUND")</f>
        <v>1515</v>
      </c>
    </row>
    <row r="42" spans="1:8" x14ac:dyDescent="0.25">
      <c r="A42" s="40" t="s">
        <v>55</v>
      </c>
      <c r="B42" s="40">
        <v>1858</v>
      </c>
      <c r="C42" s="40" t="s">
        <v>48</v>
      </c>
      <c r="D42" s="40" t="s">
        <v>49</v>
      </c>
      <c r="E42" s="40">
        <v>10</v>
      </c>
      <c r="F42" s="40"/>
      <c r="G42" s="48" t="s">
        <v>45</v>
      </c>
      <c r="H42" s="49" t="str">
        <f>_xlfn.IFNA(INDEX(D40:D63,MATCH(H39,A40:A63,0)),"NOT FOUND")</f>
        <v>West Loop</v>
      </c>
    </row>
    <row r="43" spans="1:8" x14ac:dyDescent="0.25">
      <c r="A43" s="40" t="s">
        <v>56</v>
      </c>
      <c r="B43" s="40">
        <v>1920</v>
      </c>
      <c r="C43" s="40" t="s">
        <v>48</v>
      </c>
      <c r="D43" s="40" t="s">
        <v>49</v>
      </c>
      <c r="E43" s="40">
        <v>1</v>
      </c>
      <c r="F43" s="40"/>
      <c r="G43" s="48" t="s">
        <v>46</v>
      </c>
      <c r="H43" s="45">
        <f>VLOOKUP(H39,A39:E63,5,FALSE)</f>
        <v>4</v>
      </c>
    </row>
    <row r="44" spans="1:8" x14ac:dyDescent="0.25">
      <c r="A44" s="40" t="s">
        <v>57</v>
      </c>
      <c r="B44" s="40">
        <v>1789</v>
      </c>
      <c r="C44" s="40" t="s">
        <v>48</v>
      </c>
      <c r="D44" s="40" t="s">
        <v>49</v>
      </c>
      <c r="E44" s="40">
        <v>2</v>
      </c>
      <c r="F44" s="40"/>
      <c r="G44" s="40"/>
      <c r="H44" s="40"/>
    </row>
    <row r="45" spans="1:8" x14ac:dyDescent="0.25">
      <c r="A45" s="40" t="s">
        <v>58</v>
      </c>
      <c r="B45" s="40">
        <v>1997</v>
      </c>
      <c r="C45" s="40" t="s">
        <v>48</v>
      </c>
      <c r="D45" s="40" t="s">
        <v>49</v>
      </c>
      <c r="E45" s="40">
        <v>4</v>
      </c>
      <c r="F45" s="40"/>
      <c r="G45" s="40"/>
      <c r="H45" s="40"/>
    </row>
    <row r="46" spans="1:8" x14ac:dyDescent="0.25">
      <c r="A46" s="40" t="s">
        <v>59</v>
      </c>
      <c r="B46" s="40">
        <v>1090</v>
      </c>
      <c r="C46" s="40" t="s">
        <v>48</v>
      </c>
      <c r="D46" s="40" t="s">
        <v>49</v>
      </c>
      <c r="E46" s="40">
        <v>7</v>
      </c>
      <c r="F46" s="40"/>
      <c r="G46" s="40"/>
      <c r="H46" s="40"/>
    </row>
    <row r="47" spans="1:8" x14ac:dyDescent="0.25">
      <c r="A47" s="40" t="s">
        <v>60</v>
      </c>
      <c r="B47" s="40">
        <v>1958</v>
      </c>
      <c r="C47" s="40" t="s">
        <v>48</v>
      </c>
      <c r="D47" s="40" t="s">
        <v>49</v>
      </c>
      <c r="E47" s="40">
        <v>3</v>
      </c>
      <c r="F47" s="40"/>
      <c r="G47" s="40"/>
      <c r="H47" s="40"/>
    </row>
    <row r="48" spans="1:8" x14ac:dyDescent="0.25">
      <c r="A48" s="40" t="s">
        <v>61</v>
      </c>
      <c r="B48" s="40">
        <v>1471</v>
      </c>
      <c r="C48" s="40" t="s">
        <v>48</v>
      </c>
      <c r="D48" s="40" t="s">
        <v>49</v>
      </c>
      <c r="E48" s="40">
        <v>5</v>
      </c>
      <c r="F48" s="40"/>
      <c r="G48" s="40"/>
      <c r="H48" s="40"/>
    </row>
    <row r="49" spans="1:8" x14ac:dyDescent="0.25">
      <c r="A49" s="40" t="s">
        <v>62</v>
      </c>
      <c r="B49" s="40">
        <v>1215</v>
      </c>
      <c r="C49" s="40" t="s">
        <v>48</v>
      </c>
      <c r="D49" s="40" t="s">
        <v>49</v>
      </c>
      <c r="E49" s="40">
        <v>9</v>
      </c>
      <c r="F49" s="40"/>
      <c r="G49" s="40"/>
      <c r="H49" s="40"/>
    </row>
    <row r="50" spans="1:8" x14ac:dyDescent="0.25">
      <c r="A50" s="40" t="s">
        <v>63</v>
      </c>
      <c r="B50" s="40">
        <v>1228</v>
      </c>
      <c r="C50" s="40" t="s">
        <v>48</v>
      </c>
      <c r="D50" s="40" t="s">
        <v>50</v>
      </c>
      <c r="E50" s="40">
        <v>2</v>
      </c>
      <c r="F50" s="40"/>
      <c r="G50" s="40"/>
      <c r="H50" s="40"/>
    </row>
    <row r="51" spans="1:8" x14ac:dyDescent="0.25">
      <c r="A51" s="40" t="s">
        <v>64</v>
      </c>
      <c r="B51" s="40">
        <v>1743</v>
      </c>
      <c r="C51" s="40" t="s">
        <v>48</v>
      </c>
      <c r="D51" s="40" t="s">
        <v>50</v>
      </c>
      <c r="E51" s="40">
        <v>9</v>
      </c>
      <c r="F51" s="40"/>
      <c r="G51" s="40"/>
      <c r="H51" s="40"/>
    </row>
    <row r="52" spans="1:8" x14ac:dyDescent="0.25">
      <c r="A52" s="40" t="s">
        <v>65</v>
      </c>
      <c r="B52" s="40">
        <v>1935</v>
      </c>
      <c r="C52" s="40" t="s">
        <v>48</v>
      </c>
      <c r="D52" s="40" t="s">
        <v>50</v>
      </c>
      <c r="E52" s="40">
        <v>12</v>
      </c>
      <c r="F52" s="40"/>
      <c r="G52" s="40"/>
      <c r="H52" s="40"/>
    </row>
    <row r="53" spans="1:8" x14ac:dyDescent="0.25">
      <c r="A53" s="40" t="s">
        <v>66</v>
      </c>
      <c r="B53" s="40">
        <v>1880</v>
      </c>
      <c r="C53" s="40" t="s">
        <v>48</v>
      </c>
      <c r="D53" s="40" t="s">
        <v>50</v>
      </c>
      <c r="E53" s="40">
        <v>3</v>
      </c>
    </row>
    <row r="54" spans="1:8" x14ac:dyDescent="0.25">
      <c r="A54" s="40" t="s">
        <v>67</v>
      </c>
      <c r="B54" s="40">
        <v>1747</v>
      </c>
      <c r="C54" s="40" t="s">
        <v>48</v>
      </c>
      <c r="D54" s="40" t="s">
        <v>50</v>
      </c>
      <c r="E54" s="40">
        <v>6</v>
      </c>
    </row>
    <row r="55" spans="1:8" x14ac:dyDescent="0.25">
      <c r="A55" s="40" t="s">
        <v>68</v>
      </c>
      <c r="B55" s="40">
        <v>1352</v>
      </c>
      <c r="C55" s="40" t="s">
        <v>48</v>
      </c>
      <c r="D55" s="40" t="s">
        <v>50</v>
      </c>
      <c r="E55" s="40">
        <v>13</v>
      </c>
    </row>
    <row r="56" spans="1:8" x14ac:dyDescent="0.25">
      <c r="A56" s="40" t="s">
        <v>69</v>
      </c>
      <c r="B56" s="40">
        <v>1383</v>
      </c>
      <c r="C56" s="40" t="s">
        <v>48</v>
      </c>
      <c r="D56" s="40" t="s">
        <v>50</v>
      </c>
      <c r="E56" s="40">
        <v>10</v>
      </c>
    </row>
    <row r="57" spans="1:8" x14ac:dyDescent="0.25">
      <c r="A57" s="40" t="s">
        <v>70</v>
      </c>
      <c r="B57" s="40">
        <v>1230</v>
      </c>
      <c r="C57" s="40" t="s">
        <v>48</v>
      </c>
      <c r="D57" s="40" t="s">
        <v>50</v>
      </c>
      <c r="E57" s="40">
        <v>7</v>
      </c>
    </row>
    <row r="58" spans="1:8" x14ac:dyDescent="0.25">
      <c r="A58" s="40" t="s">
        <v>71</v>
      </c>
      <c r="B58" s="40">
        <v>1310</v>
      </c>
      <c r="C58" s="40" t="s">
        <v>48</v>
      </c>
      <c r="D58" s="40" t="s">
        <v>50</v>
      </c>
      <c r="E58" s="40">
        <v>11</v>
      </c>
    </row>
    <row r="59" spans="1:8" x14ac:dyDescent="0.25">
      <c r="A59" s="40" t="s">
        <v>72</v>
      </c>
      <c r="B59" s="40">
        <v>1701</v>
      </c>
      <c r="C59" s="40" t="s">
        <v>48</v>
      </c>
      <c r="D59" s="40" t="s">
        <v>50</v>
      </c>
      <c r="E59" s="40">
        <v>5</v>
      </c>
    </row>
    <row r="60" spans="1:8" x14ac:dyDescent="0.25">
      <c r="A60" s="40" t="s">
        <v>73</v>
      </c>
      <c r="B60" s="40">
        <v>1515</v>
      </c>
      <c r="C60" s="40" t="s">
        <v>48</v>
      </c>
      <c r="D60" s="40" t="s">
        <v>50</v>
      </c>
      <c r="E60" s="40">
        <v>4</v>
      </c>
    </row>
    <row r="61" spans="1:8" x14ac:dyDescent="0.25">
      <c r="A61" s="40" t="s">
        <v>74</v>
      </c>
      <c r="B61" s="40">
        <v>1996</v>
      </c>
      <c r="C61" s="40" t="s">
        <v>48</v>
      </c>
      <c r="D61" s="40" t="s">
        <v>50</v>
      </c>
      <c r="E61" s="40">
        <v>8</v>
      </c>
    </row>
    <row r="62" spans="1:8" x14ac:dyDescent="0.25">
      <c r="A62" s="40" t="s">
        <v>75</v>
      </c>
      <c r="B62" s="40">
        <v>1128</v>
      </c>
      <c r="C62" s="40" t="s">
        <v>48</v>
      </c>
      <c r="D62" s="40" t="s">
        <v>50</v>
      </c>
      <c r="E62" s="40">
        <v>14</v>
      </c>
    </row>
    <row r="63" spans="1:8" x14ac:dyDescent="0.25">
      <c r="A63" s="40" t="s">
        <v>76</v>
      </c>
      <c r="B63" s="40">
        <v>1734</v>
      </c>
      <c r="C63" s="40" t="s">
        <v>48</v>
      </c>
      <c r="D63" s="40" t="s">
        <v>50</v>
      </c>
      <c r="E63" s="40">
        <v>1</v>
      </c>
    </row>
    <row r="64" spans="1:8" x14ac:dyDescent="0.25">
      <c r="A64" s="40"/>
      <c r="B64" s="40"/>
      <c r="C64" s="40"/>
      <c r="D64" s="40"/>
      <c r="E64" s="41"/>
    </row>
  </sheetData>
  <mergeCells count="1">
    <mergeCell ref="A18:H18"/>
  </mergeCells>
  <phoneticPr fontId="8" type="noConversion"/>
  <dataValidations count="1">
    <dataValidation type="list" allowBlank="1" showInputMessage="1" showErrorMessage="1" sqref="H39" xr:uid="{A1DCA24C-D207-4678-9C11-FC35B305131D}">
      <formula1>$A$40:$A$63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57BE-9012-4E12-8981-F5515302DEFF}">
  <dimension ref="A1:I86"/>
  <sheetViews>
    <sheetView topLeftCell="A55" workbookViewId="0">
      <selection activeCell="F62" sqref="F62"/>
    </sheetView>
  </sheetViews>
  <sheetFormatPr defaultRowHeight="15" x14ac:dyDescent="0.25"/>
  <cols>
    <col min="2" max="2" width="11.85546875" bestFit="1" customWidth="1"/>
    <col min="3" max="3" width="11.5703125" bestFit="1" customWidth="1"/>
    <col min="4" max="4" width="12.28515625" customWidth="1"/>
    <col min="5" max="5" width="19.85546875" customWidth="1"/>
    <col min="6" max="6" width="17.42578125" customWidth="1"/>
    <col min="7" max="7" width="16" bestFit="1" customWidth="1"/>
    <col min="8" max="8" width="15.42578125" bestFit="1" customWidth="1"/>
    <col min="9" max="9" width="40" bestFit="1" customWidth="1"/>
  </cols>
  <sheetData>
    <row r="1" spans="1:9" ht="15.75" x14ac:dyDescent="0.25">
      <c r="A1" s="2" t="s">
        <v>77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A3" s="51" t="s">
        <v>78</v>
      </c>
      <c r="B3" s="51" t="s">
        <v>79</v>
      </c>
      <c r="C3" s="51" t="s">
        <v>80</v>
      </c>
      <c r="D3" s="51" t="s">
        <v>81</v>
      </c>
      <c r="E3" s="51" t="s">
        <v>82</v>
      </c>
      <c r="F3" s="51" t="s">
        <v>83</v>
      </c>
      <c r="G3" s="51" t="s">
        <v>84</v>
      </c>
      <c r="H3" s="51" t="s">
        <v>85</v>
      </c>
      <c r="I3" s="51" t="s">
        <v>86</v>
      </c>
    </row>
    <row r="4" spans="1:9" x14ac:dyDescent="0.25">
      <c r="A4" s="50" t="s">
        <v>108</v>
      </c>
      <c r="B4" s="50" t="s">
        <v>11</v>
      </c>
      <c r="C4" s="50" t="s">
        <v>109</v>
      </c>
      <c r="D4" s="50">
        <v>100</v>
      </c>
      <c r="E4" s="50" t="s">
        <v>110</v>
      </c>
      <c r="F4" s="50" t="s">
        <v>111</v>
      </c>
      <c r="G4" s="50" t="s">
        <v>92</v>
      </c>
      <c r="H4" s="50" t="s">
        <v>112</v>
      </c>
      <c r="I4" s="50" t="s">
        <v>113</v>
      </c>
    </row>
    <row r="5" spans="1:9" x14ac:dyDescent="0.25">
      <c r="A5" s="50" t="s">
        <v>119</v>
      </c>
      <c r="B5" s="50" t="s">
        <v>167</v>
      </c>
      <c r="C5" s="50" t="s">
        <v>168</v>
      </c>
      <c r="D5" s="50">
        <v>45</v>
      </c>
      <c r="E5" s="50" t="s">
        <v>169</v>
      </c>
      <c r="F5" s="50" t="s">
        <v>170</v>
      </c>
      <c r="G5" s="50" t="s">
        <v>171</v>
      </c>
      <c r="H5" s="50" t="s">
        <v>172</v>
      </c>
      <c r="I5" s="50" t="s">
        <v>173</v>
      </c>
    </row>
    <row r="6" spans="1:9" x14ac:dyDescent="0.25">
      <c r="A6" s="50" t="s">
        <v>108</v>
      </c>
      <c r="B6" s="50" t="s">
        <v>18</v>
      </c>
      <c r="C6" s="50" t="s">
        <v>114</v>
      </c>
      <c r="D6" s="50">
        <v>25</v>
      </c>
      <c r="E6" s="50" t="s">
        <v>115</v>
      </c>
      <c r="F6" s="50" t="s">
        <v>116</v>
      </c>
      <c r="G6" s="50" t="s">
        <v>92</v>
      </c>
      <c r="H6" s="50" t="s">
        <v>117</v>
      </c>
      <c r="I6" s="50" t="s">
        <v>118</v>
      </c>
    </row>
    <row r="7" spans="1:9" x14ac:dyDescent="0.25">
      <c r="A7" s="50" t="s">
        <v>87</v>
      </c>
      <c r="B7" s="50" t="s">
        <v>19</v>
      </c>
      <c r="C7" s="50" t="s">
        <v>102</v>
      </c>
      <c r="D7" s="50">
        <v>32</v>
      </c>
      <c r="E7" s="50" t="s">
        <v>103</v>
      </c>
      <c r="F7" s="50" t="s">
        <v>104</v>
      </c>
      <c r="G7" s="50" t="s">
        <v>105</v>
      </c>
      <c r="H7" s="50" t="s">
        <v>106</v>
      </c>
      <c r="I7" s="50" t="s">
        <v>107</v>
      </c>
    </row>
    <row r="8" spans="1:9" x14ac:dyDescent="0.25">
      <c r="A8" s="50" t="s">
        <v>119</v>
      </c>
      <c r="B8" s="50" t="s">
        <v>147</v>
      </c>
      <c r="C8" s="50" t="s">
        <v>148</v>
      </c>
      <c r="D8" s="50">
        <v>12</v>
      </c>
      <c r="E8" s="50" t="s">
        <v>149</v>
      </c>
      <c r="F8" s="50" t="s">
        <v>150</v>
      </c>
      <c r="G8" s="50" t="s">
        <v>92</v>
      </c>
      <c r="H8" s="50" t="s">
        <v>151</v>
      </c>
      <c r="I8" s="50" t="s">
        <v>152</v>
      </c>
    </row>
    <row r="9" spans="1:9" x14ac:dyDescent="0.25">
      <c r="A9" s="50" t="s">
        <v>87</v>
      </c>
      <c r="B9" s="50" t="s">
        <v>95</v>
      </c>
      <c r="C9" s="50" t="s">
        <v>96</v>
      </c>
      <c r="D9" s="50">
        <v>82</v>
      </c>
      <c r="E9" s="50" t="s">
        <v>97</v>
      </c>
      <c r="F9" s="50" t="s">
        <v>98</v>
      </c>
      <c r="G9" s="50" t="s">
        <v>99</v>
      </c>
      <c r="H9" s="50" t="s">
        <v>100</v>
      </c>
      <c r="I9" s="50" t="s">
        <v>101</v>
      </c>
    </row>
    <row r="10" spans="1:9" x14ac:dyDescent="0.25">
      <c r="A10" s="50" t="s">
        <v>108</v>
      </c>
      <c r="B10" s="50" t="s">
        <v>133</v>
      </c>
      <c r="C10" s="50" t="s">
        <v>134</v>
      </c>
      <c r="D10" s="50">
        <v>103</v>
      </c>
      <c r="E10" s="50" t="s">
        <v>135</v>
      </c>
      <c r="F10" s="50" t="s">
        <v>136</v>
      </c>
      <c r="G10" s="50" t="s">
        <v>137</v>
      </c>
      <c r="H10" s="50" t="s">
        <v>138</v>
      </c>
      <c r="I10" s="50" t="s">
        <v>139</v>
      </c>
    </row>
    <row r="11" spans="1:9" x14ac:dyDescent="0.25">
      <c r="A11" s="50" t="s">
        <v>87</v>
      </c>
      <c r="B11" s="50" t="s">
        <v>180</v>
      </c>
      <c r="C11" s="50" t="s">
        <v>181</v>
      </c>
      <c r="D11" s="50">
        <v>84</v>
      </c>
      <c r="E11" s="50" t="s">
        <v>182</v>
      </c>
      <c r="F11" s="50" t="s">
        <v>183</v>
      </c>
      <c r="G11" s="50" t="s">
        <v>130</v>
      </c>
      <c r="H11" s="50" t="s">
        <v>184</v>
      </c>
      <c r="I11" s="50" t="s">
        <v>185</v>
      </c>
    </row>
    <row r="12" spans="1:9" x14ac:dyDescent="0.25">
      <c r="A12" s="50" t="s">
        <v>87</v>
      </c>
      <c r="B12" s="50" t="s">
        <v>88</v>
      </c>
      <c r="C12" s="50" t="s">
        <v>89</v>
      </c>
      <c r="D12" s="50">
        <v>98</v>
      </c>
      <c r="E12" s="50" t="s">
        <v>90</v>
      </c>
      <c r="F12" s="50" t="s">
        <v>91</v>
      </c>
      <c r="G12" s="50" t="s">
        <v>92</v>
      </c>
      <c r="H12" s="50" t="s">
        <v>93</v>
      </c>
      <c r="I12" s="50" t="s">
        <v>94</v>
      </c>
    </row>
    <row r="13" spans="1:9" x14ac:dyDescent="0.25">
      <c r="A13" s="50" t="s">
        <v>108</v>
      </c>
      <c r="B13" s="50" t="s">
        <v>160</v>
      </c>
      <c r="C13" s="50" t="s">
        <v>161</v>
      </c>
      <c r="D13" s="50">
        <v>64</v>
      </c>
      <c r="E13" s="50" t="s">
        <v>162</v>
      </c>
      <c r="F13" s="50" t="s">
        <v>163</v>
      </c>
      <c r="G13" s="50" t="s">
        <v>164</v>
      </c>
      <c r="H13" s="50" t="s">
        <v>165</v>
      </c>
      <c r="I13" s="50" t="s">
        <v>166</v>
      </c>
    </row>
    <row r="14" spans="1:9" x14ac:dyDescent="0.25">
      <c r="A14" s="50" t="s">
        <v>87</v>
      </c>
      <c r="B14" s="50" t="s">
        <v>174</v>
      </c>
      <c r="C14" s="50" t="s">
        <v>175</v>
      </c>
      <c r="D14" s="50">
        <v>56</v>
      </c>
      <c r="E14" s="50" t="s">
        <v>176</v>
      </c>
      <c r="F14" s="50" t="s">
        <v>177</v>
      </c>
      <c r="G14" s="50" t="s">
        <v>171</v>
      </c>
      <c r="H14" s="50" t="s">
        <v>178</v>
      </c>
      <c r="I14" s="50" t="s">
        <v>179</v>
      </c>
    </row>
    <row r="15" spans="1:9" x14ac:dyDescent="0.25">
      <c r="A15" s="50" t="s">
        <v>108</v>
      </c>
      <c r="B15" s="50" t="s">
        <v>140</v>
      </c>
      <c r="C15" s="50" t="s">
        <v>141</v>
      </c>
      <c r="D15" s="50">
        <v>12</v>
      </c>
      <c r="E15" s="50" t="s">
        <v>142</v>
      </c>
      <c r="F15" s="50" t="s">
        <v>143</v>
      </c>
      <c r="G15" s="50" t="s">
        <v>144</v>
      </c>
      <c r="H15" s="50" t="s">
        <v>145</v>
      </c>
      <c r="I15" s="50" t="s">
        <v>146</v>
      </c>
    </row>
    <row r="16" spans="1:9" x14ac:dyDescent="0.25">
      <c r="A16" s="50" t="s">
        <v>108</v>
      </c>
      <c r="B16" s="50" t="s">
        <v>153</v>
      </c>
      <c r="C16" s="50" t="s">
        <v>154</v>
      </c>
      <c r="D16" s="50">
        <v>209</v>
      </c>
      <c r="E16" s="50" t="s">
        <v>155</v>
      </c>
      <c r="F16" s="50" t="s">
        <v>156</v>
      </c>
      <c r="G16" s="50" t="s">
        <v>157</v>
      </c>
      <c r="H16" s="50" t="s">
        <v>158</v>
      </c>
      <c r="I16" s="50" t="s">
        <v>159</v>
      </c>
    </row>
    <row r="17" spans="1:9" x14ac:dyDescent="0.25">
      <c r="A17" s="50" t="s">
        <v>119</v>
      </c>
      <c r="B17" s="50" t="s">
        <v>126</v>
      </c>
      <c r="C17" s="50" t="s">
        <v>127</v>
      </c>
      <c r="D17" s="50">
        <v>36</v>
      </c>
      <c r="E17" s="50" t="s">
        <v>128</v>
      </c>
      <c r="F17" s="50" t="s">
        <v>129</v>
      </c>
      <c r="G17" s="50" t="s">
        <v>130</v>
      </c>
      <c r="H17" s="50" t="s">
        <v>131</v>
      </c>
      <c r="I17" s="50" t="s">
        <v>132</v>
      </c>
    </row>
    <row r="18" spans="1:9" x14ac:dyDescent="0.25">
      <c r="A18" s="50" t="s">
        <v>119</v>
      </c>
      <c r="B18" s="50" t="s">
        <v>120</v>
      </c>
      <c r="C18" s="50" t="s">
        <v>121</v>
      </c>
      <c r="D18" s="50">
        <v>65</v>
      </c>
      <c r="E18" s="50" t="s">
        <v>122</v>
      </c>
      <c r="F18" s="50" t="s">
        <v>123</v>
      </c>
      <c r="G18" s="50" t="s">
        <v>123</v>
      </c>
      <c r="H18" s="50" t="s">
        <v>124</v>
      </c>
      <c r="I18" s="50" t="s">
        <v>125</v>
      </c>
    </row>
    <row r="24" spans="1:9" ht="15.75" x14ac:dyDescent="0.25">
      <c r="A24" s="52" t="s">
        <v>186</v>
      </c>
      <c r="B24" s="52"/>
      <c r="C24" s="52"/>
      <c r="D24" s="52"/>
      <c r="E24" s="52"/>
      <c r="F24" s="52"/>
      <c r="G24" s="52"/>
      <c r="H24" s="52"/>
      <c r="I24" s="52"/>
    </row>
    <row r="27" spans="1:9" x14ac:dyDescent="0.25">
      <c r="A27" s="53" t="s">
        <v>187</v>
      </c>
      <c r="B27" s="53" t="s">
        <v>188</v>
      </c>
      <c r="C27" s="53" t="s">
        <v>189</v>
      </c>
      <c r="D27" s="53" t="s">
        <v>15</v>
      </c>
      <c r="E27" s="40"/>
      <c r="F27" s="53" t="s">
        <v>187</v>
      </c>
      <c r="G27" s="53" t="s">
        <v>188</v>
      </c>
      <c r="H27" s="53" t="s">
        <v>189</v>
      </c>
      <c r="I27" s="53" t="s">
        <v>15</v>
      </c>
    </row>
    <row r="28" spans="1:9" x14ac:dyDescent="0.25">
      <c r="A28" s="40" t="s">
        <v>8</v>
      </c>
      <c r="B28" s="40" t="s">
        <v>10</v>
      </c>
      <c r="C28" s="40" t="s">
        <v>190</v>
      </c>
      <c r="D28" s="40">
        <v>60</v>
      </c>
      <c r="E28" s="40"/>
      <c r="F28" s="40" t="str" cm="1">
        <f t="array" ref="F28:I52">_xlfn._xlws.SORT(A28:D52,2,1,FALSE)</f>
        <v>North</v>
      </c>
      <c r="G28" s="40" t="str">
        <v>Adam</v>
      </c>
      <c r="H28" s="40" t="str">
        <v>English</v>
      </c>
      <c r="I28" s="40">
        <v>25</v>
      </c>
    </row>
    <row r="29" spans="1:9" x14ac:dyDescent="0.25">
      <c r="A29" s="40" t="s">
        <v>5</v>
      </c>
      <c r="B29" s="40" t="s">
        <v>11</v>
      </c>
      <c r="C29" s="40" t="s">
        <v>191</v>
      </c>
      <c r="D29" s="40">
        <v>25</v>
      </c>
      <c r="E29" s="40"/>
      <c r="F29" s="40" t="str">
        <v>West</v>
      </c>
      <c r="G29" s="40" t="str">
        <v>Ava</v>
      </c>
      <c r="H29" s="40" t="str">
        <v>French</v>
      </c>
      <c r="I29" s="40">
        <v>78</v>
      </c>
    </row>
    <row r="30" spans="1:9" x14ac:dyDescent="0.25">
      <c r="A30" s="40" t="s">
        <v>6</v>
      </c>
      <c r="B30" s="40" t="s">
        <v>192</v>
      </c>
      <c r="C30" s="40" t="s">
        <v>193</v>
      </c>
      <c r="D30" s="40">
        <v>40</v>
      </c>
      <c r="E30" s="40"/>
      <c r="F30" s="40" t="str">
        <v>South</v>
      </c>
      <c r="G30" s="40" t="str">
        <v>Ben</v>
      </c>
      <c r="H30" s="40" t="str">
        <v>Maths</v>
      </c>
      <c r="I30" s="40">
        <v>89</v>
      </c>
    </row>
    <row r="31" spans="1:9" x14ac:dyDescent="0.25">
      <c r="A31" s="40" t="s">
        <v>5</v>
      </c>
      <c r="B31" s="40" t="s">
        <v>19</v>
      </c>
      <c r="C31" s="40" t="s">
        <v>193</v>
      </c>
      <c r="D31" s="40">
        <v>80</v>
      </c>
      <c r="E31" s="40"/>
      <c r="F31" s="40" t="str">
        <v>West</v>
      </c>
      <c r="G31" s="40" t="str">
        <v>Christine</v>
      </c>
      <c r="H31" s="40" t="str">
        <v>English</v>
      </c>
      <c r="I31" s="40">
        <v>73</v>
      </c>
    </row>
    <row r="32" spans="1:9" x14ac:dyDescent="0.25">
      <c r="A32" s="40" t="s">
        <v>8</v>
      </c>
      <c r="B32" s="40" t="s">
        <v>194</v>
      </c>
      <c r="C32" s="40" t="s">
        <v>193</v>
      </c>
      <c r="D32" s="40">
        <v>90</v>
      </c>
      <c r="E32" s="40"/>
      <c r="F32" s="40" t="str">
        <v>North</v>
      </c>
      <c r="G32" s="40" t="str">
        <v>Claire</v>
      </c>
      <c r="H32" s="40" t="str">
        <v>French</v>
      </c>
      <c r="I32" s="40">
        <v>80</v>
      </c>
    </row>
    <row r="33" spans="1:9" x14ac:dyDescent="0.25">
      <c r="A33" s="40" t="s">
        <v>7</v>
      </c>
      <c r="B33" s="40" t="s">
        <v>195</v>
      </c>
      <c r="C33" s="40" t="s">
        <v>193</v>
      </c>
      <c r="D33" s="40">
        <v>100</v>
      </c>
      <c r="E33" s="40"/>
      <c r="F33" s="40" t="str">
        <v>West</v>
      </c>
      <c r="G33" s="40" t="str">
        <v>Deb</v>
      </c>
      <c r="H33" s="40" t="str">
        <v>Maths</v>
      </c>
      <c r="I33" s="40">
        <v>60</v>
      </c>
    </row>
    <row r="34" spans="1:9" x14ac:dyDescent="0.25">
      <c r="A34" s="40" t="s">
        <v>6</v>
      </c>
      <c r="B34" s="40" t="s">
        <v>88</v>
      </c>
      <c r="C34" s="40" t="s">
        <v>191</v>
      </c>
      <c r="D34" s="40">
        <v>35</v>
      </c>
      <c r="E34" s="40"/>
      <c r="F34" s="40" t="str">
        <v>North</v>
      </c>
      <c r="G34" s="40" t="str">
        <v>Elizabeth</v>
      </c>
      <c r="H34" s="40" t="str">
        <v>Maths</v>
      </c>
      <c r="I34" s="40">
        <v>75</v>
      </c>
    </row>
    <row r="35" spans="1:9" x14ac:dyDescent="0.25">
      <c r="A35" s="40" t="s">
        <v>7</v>
      </c>
      <c r="B35" s="40" t="s">
        <v>196</v>
      </c>
      <c r="C35" s="40" t="s">
        <v>191</v>
      </c>
      <c r="D35" s="40">
        <v>64</v>
      </c>
      <c r="E35" s="40"/>
      <c r="F35" s="40" t="str">
        <v>East</v>
      </c>
      <c r="G35" s="40" t="str">
        <v>Eve</v>
      </c>
      <c r="H35" s="40" t="str">
        <v>French</v>
      </c>
      <c r="I35" s="40">
        <v>46</v>
      </c>
    </row>
    <row r="36" spans="1:9" x14ac:dyDescent="0.25">
      <c r="A36" s="40" t="s">
        <v>8</v>
      </c>
      <c r="B36" s="40" t="s">
        <v>197</v>
      </c>
      <c r="C36" s="40" t="s">
        <v>191</v>
      </c>
      <c r="D36" s="40">
        <v>73</v>
      </c>
      <c r="E36" s="40"/>
      <c r="F36" s="40" t="str">
        <v>West</v>
      </c>
      <c r="G36" s="40" t="str">
        <v>Fleur</v>
      </c>
      <c r="H36" s="40" t="str">
        <v>English</v>
      </c>
      <c r="I36" s="40">
        <v>90</v>
      </c>
    </row>
    <row r="37" spans="1:9" x14ac:dyDescent="0.25">
      <c r="A37" s="40" t="s">
        <v>6</v>
      </c>
      <c r="B37" s="40" t="s">
        <v>198</v>
      </c>
      <c r="C37" s="40" t="s">
        <v>190</v>
      </c>
      <c r="D37" s="40">
        <v>87</v>
      </c>
      <c r="E37" s="40"/>
      <c r="F37" s="40" t="str">
        <v>South</v>
      </c>
      <c r="G37" s="40" t="str">
        <v>Franklin</v>
      </c>
      <c r="H37" s="40" t="str">
        <v>History</v>
      </c>
      <c r="I37" s="40">
        <v>100</v>
      </c>
    </row>
    <row r="38" spans="1:9" x14ac:dyDescent="0.25">
      <c r="A38" s="40" t="s">
        <v>5</v>
      </c>
      <c r="B38" s="40" t="s">
        <v>199</v>
      </c>
      <c r="C38" s="40" t="s">
        <v>190</v>
      </c>
      <c r="D38" s="40">
        <v>28</v>
      </c>
      <c r="E38" s="40"/>
      <c r="F38" s="40" t="str">
        <v>South</v>
      </c>
      <c r="G38" s="40" t="str">
        <v>Josh</v>
      </c>
      <c r="H38" s="40" t="str">
        <v>History</v>
      </c>
      <c r="I38" s="40">
        <v>45</v>
      </c>
    </row>
    <row r="39" spans="1:9" x14ac:dyDescent="0.25">
      <c r="A39" s="40" t="s">
        <v>6</v>
      </c>
      <c r="B39" s="40" t="s">
        <v>200</v>
      </c>
      <c r="C39" s="40" t="s">
        <v>191</v>
      </c>
      <c r="D39" s="40">
        <v>97</v>
      </c>
      <c r="E39" s="40"/>
      <c r="F39" s="40" t="str">
        <v>South</v>
      </c>
      <c r="G39" s="40" t="str">
        <v>Julie</v>
      </c>
      <c r="H39" s="40" t="str">
        <v>English</v>
      </c>
      <c r="I39" s="40">
        <v>35</v>
      </c>
    </row>
    <row r="40" spans="1:9" x14ac:dyDescent="0.25">
      <c r="A40" s="40" t="s">
        <v>8</v>
      </c>
      <c r="B40" s="40" t="s">
        <v>201</v>
      </c>
      <c r="C40" s="40" t="s">
        <v>191</v>
      </c>
      <c r="D40" s="40">
        <v>99</v>
      </c>
      <c r="F40" t="str">
        <v>East</v>
      </c>
      <c r="G40" t="str">
        <v>June</v>
      </c>
      <c r="H40" t="str">
        <v>French</v>
      </c>
      <c r="I40">
        <v>100</v>
      </c>
    </row>
    <row r="41" spans="1:9" x14ac:dyDescent="0.25">
      <c r="A41" s="40" t="s">
        <v>7</v>
      </c>
      <c r="B41" s="40" t="s">
        <v>202</v>
      </c>
      <c r="C41" s="40" t="s">
        <v>203</v>
      </c>
      <c r="D41" s="40">
        <v>58</v>
      </c>
      <c r="F41" t="str">
        <v>South</v>
      </c>
      <c r="G41" t="str">
        <v>Lucas</v>
      </c>
      <c r="H41" t="str">
        <v>English</v>
      </c>
      <c r="I41">
        <v>97</v>
      </c>
    </row>
    <row r="42" spans="1:9" x14ac:dyDescent="0.25">
      <c r="A42" s="40" t="s">
        <v>7</v>
      </c>
      <c r="B42" s="40" t="s">
        <v>204</v>
      </c>
      <c r="C42" s="40" t="s">
        <v>193</v>
      </c>
      <c r="D42" s="40">
        <v>46</v>
      </c>
      <c r="F42" t="str">
        <v>West</v>
      </c>
      <c r="G42" t="str">
        <v>Martin</v>
      </c>
      <c r="H42" t="str">
        <v>French</v>
      </c>
      <c r="I42">
        <v>90</v>
      </c>
    </row>
    <row r="43" spans="1:9" x14ac:dyDescent="0.25">
      <c r="A43" s="40" t="s">
        <v>8</v>
      </c>
      <c r="B43" s="40" t="s">
        <v>205</v>
      </c>
      <c r="C43" s="40" t="s">
        <v>193</v>
      </c>
      <c r="D43" s="40">
        <v>78</v>
      </c>
      <c r="F43" t="str">
        <v>South</v>
      </c>
      <c r="G43" t="str">
        <v>Ming</v>
      </c>
      <c r="H43" t="str">
        <v>Maths</v>
      </c>
      <c r="I43">
        <v>87</v>
      </c>
    </row>
    <row r="44" spans="1:9" x14ac:dyDescent="0.25">
      <c r="A44" s="40" t="s">
        <v>6</v>
      </c>
      <c r="B44" s="40" t="s">
        <v>126</v>
      </c>
      <c r="C44" s="40" t="s">
        <v>203</v>
      </c>
      <c r="D44" s="40">
        <v>77</v>
      </c>
      <c r="F44" t="str">
        <v>West</v>
      </c>
      <c r="G44" t="str">
        <v>Noah</v>
      </c>
      <c r="H44" t="str">
        <v>English</v>
      </c>
      <c r="I44">
        <v>99</v>
      </c>
    </row>
    <row r="45" spans="1:9" x14ac:dyDescent="0.25">
      <c r="A45" s="40" t="s">
        <v>6</v>
      </c>
      <c r="B45" s="40" t="s">
        <v>206</v>
      </c>
      <c r="C45" s="40" t="s">
        <v>203</v>
      </c>
      <c r="D45" s="40">
        <v>100</v>
      </c>
      <c r="F45" t="str">
        <v>East</v>
      </c>
      <c r="G45" t="str">
        <v>Olivia</v>
      </c>
      <c r="H45" t="str">
        <v>History</v>
      </c>
      <c r="I45">
        <v>58</v>
      </c>
    </row>
    <row r="46" spans="1:9" x14ac:dyDescent="0.25">
      <c r="A46" s="40" t="s">
        <v>6</v>
      </c>
      <c r="B46" s="40" t="s">
        <v>207</v>
      </c>
      <c r="C46" s="40" t="s">
        <v>203</v>
      </c>
      <c r="D46" s="40">
        <v>45</v>
      </c>
      <c r="F46" t="str">
        <v>South</v>
      </c>
      <c r="G46" t="str">
        <v>Sally</v>
      </c>
      <c r="H46" t="str">
        <v>French</v>
      </c>
      <c r="I46">
        <v>40</v>
      </c>
    </row>
    <row r="47" spans="1:9" x14ac:dyDescent="0.25">
      <c r="A47" s="40" t="s">
        <v>7</v>
      </c>
      <c r="B47" s="40" t="s">
        <v>208</v>
      </c>
      <c r="C47" s="40" t="s">
        <v>193</v>
      </c>
      <c r="D47" s="40">
        <v>85</v>
      </c>
      <c r="F47" t="str">
        <v>East</v>
      </c>
      <c r="G47" t="str">
        <v>Sarah</v>
      </c>
      <c r="H47" t="str">
        <v>English</v>
      </c>
      <c r="I47">
        <v>64</v>
      </c>
    </row>
    <row r="48" spans="1:9" x14ac:dyDescent="0.25">
      <c r="A48" s="40" t="s">
        <v>5</v>
      </c>
      <c r="B48" s="40" t="s">
        <v>209</v>
      </c>
      <c r="C48" s="40" t="s">
        <v>190</v>
      </c>
      <c r="D48" s="40">
        <v>75</v>
      </c>
      <c r="F48" t="str">
        <v>East</v>
      </c>
      <c r="G48" t="str">
        <v>Susan</v>
      </c>
      <c r="H48" t="str">
        <v>French</v>
      </c>
      <c r="I48">
        <v>76</v>
      </c>
    </row>
    <row r="49" spans="1:9" x14ac:dyDescent="0.25">
      <c r="A49" s="40" t="s">
        <v>7</v>
      </c>
      <c r="B49" s="40" t="s">
        <v>210</v>
      </c>
      <c r="C49" s="40" t="s">
        <v>193</v>
      </c>
      <c r="D49" s="40">
        <v>76</v>
      </c>
      <c r="F49" t="str">
        <v>South</v>
      </c>
      <c r="G49" t="str">
        <v>Susie</v>
      </c>
      <c r="H49" t="str">
        <v>History</v>
      </c>
      <c r="I49">
        <v>77</v>
      </c>
    </row>
    <row r="50" spans="1:9" x14ac:dyDescent="0.25">
      <c r="A50" s="40" t="s">
        <v>6</v>
      </c>
      <c r="B50" s="40" t="s">
        <v>211</v>
      </c>
      <c r="C50" s="40" t="s">
        <v>193</v>
      </c>
      <c r="D50" s="40">
        <v>38</v>
      </c>
      <c r="F50" t="str">
        <v>East</v>
      </c>
      <c r="G50" t="str">
        <v>Terry</v>
      </c>
      <c r="H50" t="str">
        <v>French</v>
      </c>
      <c r="I50">
        <v>85</v>
      </c>
    </row>
    <row r="51" spans="1:9" x14ac:dyDescent="0.25">
      <c r="A51" s="40" t="s">
        <v>6</v>
      </c>
      <c r="B51" s="40" t="s">
        <v>18</v>
      </c>
      <c r="C51" s="40" t="s">
        <v>190</v>
      </c>
      <c r="D51" s="40">
        <v>89</v>
      </c>
      <c r="F51" t="str">
        <v>South</v>
      </c>
      <c r="G51" t="str">
        <v>Tom</v>
      </c>
      <c r="H51" t="str">
        <v>French</v>
      </c>
      <c r="I51">
        <v>38</v>
      </c>
    </row>
    <row r="52" spans="1:9" x14ac:dyDescent="0.25">
      <c r="A52" s="40" t="s">
        <v>8</v>
      </c>
      <c r="B52" s="40" t="s">
        <v>212</v>
      </c>
      <c r="C52" s="40" t="s">
        <v>191</v>
      </c>
      <c r="D52" s="40">
        <v>90</v>
      </c>
      <c r="F52" t="str">
        <v>North</v>
      </c>
      <c r="G52" t="str">
        <v>Vin</v>
      </c>
      <c r="H52" t="str">
        <v>Maths</v>
      </c>
      <c r="I52">
        <v>28</v>
      </c>
    </row>
    <row r="58" spans="1:9" ht="15.75" x14ac:dyDescent="0.25">
      <c r="A58" s="52" t="s">
        <v>213</v>
      </c>
      <c r="B58" s="52"/>
      <c r="C58" s="52"/>
      <c r="D58" s="52"/>
      <c r="E58" s="52"/>
      <c r="F58" s="52"/>
      <c r="G58" s="52"/>
      <c r="H58" s="52"/>
      <c r="I58" s="52"/>
    </row>
    <row r="61" spans="1:9" x14ac:dyDescent="0.25">
      <c r="A61" s="54" t="s">
        <v>187</v>
      </c>
      <c r="B61" s="54" t="s">
        <v>188</v>
      </c>
      <c r="C61" s="54" t="s">
        <v>189</v>
      </c>
      <c r="D61" s="54" t="s">
        <v>15</v>
      </c>
      <c r="E61" s="40"/>
      <c r="F61" s="54" t="s">
        <v>187</v>
      </c>
      <c r="G61" s="54" t="s">
        <v>188</v>
      </c>
      <c r="H61" s="54" t="s">
        <v>189</v>
      </c>
      <c r="I61" s="54" t="s">
        <v>15</v>
      </c>
    </row>
    <row r="62" spans="1:9" x14ac:dyDescent="0.25">
      <c r="A62" s="40" t="s">
        <v>8</v>
      </c>
      <c r="B62" s="40" t="s">
        <v>10</v>
      </c>
      <c r="C62" s="40" t="s">
        <v>190</v>
      </c>
      <c r="D62" s="40">
        <v>60</v>
      </c>
      <c r="E62" s="40"/>
      <c r="F62" s="40" t="str" cm="1">
        <f t="array" ref="F62:I86">_xlfn.SORTBY(A62:D86,D62:D86,-1,B62:B86,1)</f>
        <v>South</v>
      </c>
      <c r="G62" s="40" t="str">
        <v>Franklin</v>
      </c>
      <c r="H62" s="40" t="str">
        <v>History</v>
      </c>
      <c r="I62" s="40">
        <v>100</v>
      </c>
    </row>
    <row r="63" spans="1:9" x14ac:dyDescent="0.25">
      <c r="A63" s="40" t="s">
        <v>5</v>
      </c>
      <c r="B63" s="40" t="s">
        <v>11</v>
      </c>
      <c r="C63" s="40" t="s">
        <v>191</v>
      </c>
      <c r="D63" s="40">
        <v>25</v>
      </c>
      <c r="E63" s="40"/>
      <c r="F63" s="40" t="str">
        <v>East</v>
      </c>
      <c r="G63" s="40" t="str">
        <v>June</v>
      </c>
      <c r="H63" s="40" t="str">
        <v>French</v>
      </c>
      <c r="I63" s="40">
        <v>100</v>
      </c>
    </row>
    <row r="64" spans="1:9" x14ac:dyDescent="0.25">
      <c r="A64" s="40" t="s">
        <v>6</v>
      </c>
      <c r="B64" s="40" t="s">
        <v>192</v>
      </c>
      <c r="C64" s="40" t="s">
        <v>193</v>
      </c>
      <c r="D64" s="40">
        <v>40</v>
      </c>
      <c r="E64" s="40"/>
      <c r="F64" s="40" t="str">
        <v>West</v>
      </c>
      <c r="G64" s="40" t="str">
        <v>Noah</v>
      </c>
      <c r="H64" s="40" t="str">
        <v>English</v>
      </c>
      <c r="I64" s="40">
        <v>99</v>
      </c>
    </row>
    <row r="65" spans="1:9" x14ac:dyDescent="0.25">
      <c r="A65" s="40" t="s">
        <v>5</v>
      </c>
      <c r="B65" s="40" t="s">
        <v>19</v>
      </c>
      <c r="C65" s="40" t="s">
        <v>193</v>
      </c>
      <c r="D65" s="40">
        <v>80</v>
      </c>
      <c r="E65" s="40"/>
      <c r="F65" s="40" t="str">
        <v>South</v>
      </c>
      <c r="G65" s="40" t="str">
        <v>Lucas</v>
      </c>
      <c r="H65" s="40" t="str">
        <v>English</v>
      </c>
      <c r="I65" s="40">
        <v>97</v>
      </c>
    </row>
    <row r="66" spans="1:9" x14ac:dyDescent="0.25">
      <c r="A66" s="40" t="s">
        <v>8</v>
      </c>
      <c r="B66" s="40" t="s">
        <v>194</v>
      </c>
      <c r="C66" s="40" t="s">
        <v>193</v>
      </c>
      <c r="D66" s="40">
        <v>90</v>
      </c>
      <c r="E66" s="40"/>
      <c r="F66" s="40" t="str">
        <v>West</v>
      </c>
      <c r="G66" s="40" t="str">
        <v>Fleur</v>
      </c>
      <c r="H66" s="40" t="str">
        <v>English</v>
      </c>
      <c r="I66" s="40">
        <v>90</v>
      </c>
    </row>
    <row r="67" spans="1:9" x14ac:dyDescent="0.25">
      <c r="A67" s="40" t="s">
        <v>7</v>
      </c>
      <c r="B67" s="40" t="s">
        <v>195</v>
      </c>
      <c r="C67" s="40" t="s">
        <v>193</v>
      </c>
      <c r="D67" s="40">
        <v>100</v>
      </c>
      <c r="E67" s="40"/>
      <c r="F67" s="40" t="str">
        <v>West</v>
      </c>
      <c r="G67" s="40" t="str">
        <v>Martin</v>
      </c>
      <c r="H67" s="40" t="str">
        <v>French</v>
      </c>
      <c r="I67" s="40">
        <v>90</v>
      </c>
    </row>
    <row r="68" spans="1:9" x14ac:dyDescent="0.25">
      <c r="A68" s="40" t="s">
        <v>6</v>
      </c>
      <c r="B68" s="40" t="s">
        <v>88</v>
      </c>
      <c r="C68" s="40" t="s">
        <v>191</v>
      </c>
      <c r="D68" s="40">
        <v>35</v>
      </c>
      <c r="E68" s="40"/>
      <c r="F68" s="40" t="str">
        <v>South</v>
      </c>
      <c r="G68" s="40" t="str">
        <v>Ben</v>
      </c>
      <c r="H68" s="40" t="str">
        <v>Maths</v>
      </c>
      <c r="I68" s="40">
        <v>89</v>
      </c>
    </row>
    <row r="69" spans="1:9" x14ac:dyDescent="0.25">
      <c r="A69" s="40" t="s">
        <v>7</v>
      </c>
      <c r="B69" s="40" t="s">
        <v>196</v>
      </c>
      <c r="C69" s="40" t="s">
        <v>191</v>
      </c>
      <c r="D69" s="40">
        <v>64</v>
      </c>
      <c r="E69" s="40"/>
      <c r="F69" s="40" t="str">
        <v>South</v>
      </c>
      <c r="G69" s="40" t="str">
        <v>Ming</v>
      </c>
      <c r="H69" s="40" t="str">
        <v>Maths</v>
      </c>
      <c r="I69" s="40">
        <v>87</v>
      </c>
    </row>
    <row r="70" spans="1:9" x14ac:dyDescent="0.25">
      <c r="A70" s="40" t="s">
        <v>8</v>
      </c>
      <c r="B70" s="40" t="s">
        <v>197</v>
      </c>
      <c r="C70" s="40" t="s">
        <v>191</v>
      </c>
      <c r="D70" s="40">
        <v>73</v>
      </c>
      <c r="E70" s="40"/>
      <c r="F70" s="40" t="str">
        <v>East</v>
      </c>
      <c r="G70" s="40" t="str">
        <v>Terry</v>
      </c>
      <c r="H70" s="40" t="str">
        <v>French</v>
      </c>
      <c r="I70" s="40">
        <v>85</v>
      </c>
    </row>
    <row r="71" spans="1:9" x14ac:dyDescent="0.25">
      <c r="A71" s="40" t="s">
        <v>6</v>
      </c>
      <c r="B71" s="40" t="s">
        <v>198</v>
      </c>
      <c r="C71" s="40" t="s">
        <v>190</v>
      </c>
      <c r="D71" s="40">
        <v>87</v>
      </c>
      <c r="E71" s="40"/>
      <c r="F71" s="40" t="str">
        <v>North</v>
      </c>
      <c r="G71" s="40" t="str">
        <v>Claire</v>
      </c>
      <c r="H71" s="40" t="str">
        <v>French</v>
      </c>
      <c r="I71" s="40">
        <v>80</v>
      </c>
    </row>
    <row r="72" spans="1:9" x14ac:dyDescent="0.25">
      <c r="A72" s="40" t="s">
        <v>5</v>
      </c>
      <c r="B72" s="40" t="s">
        <v>199</v>
      </c>
      <c r="C72" s="40" t="s">
        <v>190</v>
      </c>
      <c r="D72" s="40">
        <v>28</v>
      </c>
      <c r="E72" s="40"/>
      <c r="F72" s="40" t="str">
        <v>West</v>
      </c>
      <c r="G72" s="40" t="str">
        <v>Ava</v>
      </c>
      <c r="H72" s="40" t="str">
        <v>French</v>
      </c>
      <c r="I72" s="40">
        <v>78</v>
      </c>
    </row>
    <row r="73" spans="1:9" x14ac:dyDescent="0.25">
      <c r="A73" s="40" t="s">
        <v>6</v>
      </c>
      <c r="B73" s="40" t="s">
        <v>200</v>
      </c>
      <c r="C73" s="40" t="s">
        <v>191</v>
      </c>
      <c r="D73" s="40">
        <v>97</v>
      </c>
      <c r="E73" s="40"/>
      <c r="F73" s="40" t="str">
        <v>South</v>
      </c>
      <c r="G73" s="40" t="str">
        <v>Susie</v>
      </c>
      <c r="H73" s="40" t="str">
        <v>History</v>
      </c>
      <c r="I73" s="40">
        <v>77</v>
      </c>
    </row>
    <row r="74" spans="1:9" x14ac:dyDescent="0.25">
      <c r="A74" s="40" t="s">
        <v>8</v>
      </c>
      <c r="B74" s="40" t="s">
        <v>201</v>
      </c>
      <c r="C74" s="40" t="s">
        <v>191</v>
      </c>
      <c r="D74" s="40">
        <v>99</v>
      </c>
      <c r="F74" t="str">
        <v>East</v>
      </c>
      <c r="G74" t="str">
        <v>Susan</v>
      </c>
      <c r="H74" t="str">
        <v>French</v>
      </c>
      <c r="I74">
        <v>76</v>
      </c>
    </row>
    <row r="75" spans="1:9" x14ac:dyDescent="0.25">
      <c r="A75" s="40" t="s">
        <v>7</v>
      </c>
      <c r="B75" s="40" t="s">
        <v>202</v>
      </c>
      <c r="C75" s="40" t="s">
        <v>203</v>
      </c>
      <c r="D75" s="40">
        <v>58</v>
      </c>
      <c r="F75" t="str">
        <v>North</v>
      </c>
      <c r="G75" t="str">
        <v>Elizabeth</v>
      </c>
      <c r="H75" t="str">
        <v>Maths</v>
      </c>
      <c r="I75">
        <v>75</v>
      </c>
    </row>
    <row r="76" spans="1:9" x14ac:dyDescent="0.25">
      <c r="A76" s="40" t="s">
        <v>7</v>
      </c>
      <c r="B76" s="40" t="s">
        <v>204</v>
      </c>
      <c r="C76" s="40" t="s">
        <v>193</v>
      </c>
      <c r="D76" s="40">
        <v>46</v>
      </c>
      <c r="F76" t="str">
        <v>West</v>
      </c>
      <c r="G76" t="str">
        <v>Christine</v>
      </c>
      <c r="H76" t="str">
        <v>English</v>
      </c>
      <c r="I76">
        <v>73</v>
      </c>
    </row>
    <row r="77" spans="1:9" x14ac:dyDescent="0.25">
      <c r="A77" s="40" t="s">
        <v>8</v>
      </c>
      <c r="B77" s="40" t="s">
        <v>205</v>
      </c>
      <c r="C77" s="40" t="s">
        <v>193</v>
      </c>
      <c r="D77" s="40">
        <v>78</v>
      </c>
      <c r="F77" t="str">
        <v>East</v>
      </c>
      <c r="G77" t="str">
        <v>Sarah</v>
      </c>
      <c r="H77" t="str">
        <v>English</v>
      </c>
      <c r="I77">
        <v>64</v>
      </c>
    </row>
    <row r="78" spans="1:9" x14ac:dyDescent="0.25">
      <c r="A78" s="40" t="s">
        <v>6</v>
      </c>
      <c r="B78" s="40" t="s">
        <v>126</v>
      </c>
      <c r="C78" s="40" t="s">
        <v>203</v>
      </c>
      <c r="D78" s="40">
        <v>77</v>
      </c>
      <c r="F78" t="str">
        <v>West</v>
      </c>
      <c r="G78" t="str">
        <v>Deb</v>
      </c>
      <c r="H78" t="str">
        <v>Maths</v>
      </c>
      <c r="I78">
        <v>60</v>
      </c>
    </row>
    <row r="79" spans="1:9" x14ac:dyDescent="0.25">
      <c r="A79" s="40" t="s">
        <v>6</v>
      </c>
      <c r="B79" s="40" t="s">
        <v>206</v>
      </c>
      <c r="C79" s="40" t="s">
        <v>203</v>
      </c>
      <c r="D79" s="40">
        <v>100</v>
      </c>
      <c r="F79" t="str">
        <v>East</v>
      </c>
      <c r="G79" t="str">
        <v>Olivia</v>
      </c>
      <c r="H79" t="str">
        <v>History</v>
      </c>
      <c r="I79">
        <v>58</v>
      </c>
    </row>
    <row r="80" spans="1:9" x14ac:dyDescent="0.25">
      <c r="A80" s="40" t="s">
        <v>6</v>
      </c>
      <c r="B80" s="40" t="s">
        <v>207</v>
      </c>
      <c r="C80" s="40" t="s">
        <v>203</v>
      </c>
      <c r="D80" s="40">
        <v>45</v>
      </c>
      <c r="F80" t="str">
        <v>East</v>
      </c>
      <c r="G80" t="str">
        <v>Eve</v>
      </c>
      <c r="H80" t="str">
        <v>French</v>
      </c>
      <c r="I80">
        <v>46</v>
      </c>
    </row>
    <row r="81" spans="1:9" x14ac:dyDescent="0.25">
      <c r="A81" s="40" t="s">
        <v>7</v>
      </c>
      <c r="B81" s="40" t="s">
        <v>208</v>
      </c>
      <c r="C81" s="40" t="s">
        <v>193</v>
      </c>
      <c r="D81" s="40">
        <v>85</v>
      </c>
      <c r="F81" t="str">
        <v>South</v>
      </c>
      <c r="G81" t="str">
        <v>Josh</v>
      </c>
      <c r="H81" t="str">
        <v>History</v>
      </c>
      <c r="I81">
        <v>45</v>
      </c>
    </row>
    <row r="82" spans="1:9" x14ac:dyDescent="0.25">
      <c r="A82" s="40" t="s">
        <v>5</v>
      </c>
      <c r="B82" s="40" t="s">
        <v>209</v>
      </c>
      <c r="C82" s="40" t="s">
        <v>190</v>
      </c>
      <c r="D82" s="40">
        <v>75</v>
      </c>
      <c r="F82" t="str">
        <v>South</v>
      </c>
      <c r="G82" t="str">
        <v>Sally</v>
      </c>
      <c r="H82" t="str">
        <v>French</v>
      </c>
      <c r="I82">
        <v>40</v>
      </c>
    </row>
    <row r="83" spans="1:9" x14ac:dyDescent="0.25">
      <c r="A83" s="40" t="s">
        <v>7</v>
      </c>
      <c r="B83" s="40" t="s">
        <v>210</v>
      </c>
      <c r="C83" s="40" t="s">
        <v>193</v>
      </c>
      <c r="D83" s="40">
        <v>76</v>
      </c>
      <c r="F83" t="str">
        <v>South</v>
      </c>
      <c r="G83" t="str">
        <v>Tom</v>
      </c>
      <c r="H83" t="str">
        <v>French</v>
      </c>
      <c r="I83">
        <v>38</v>
      </c>
    </row>
    <row r="84" spans="1:9" x14ac:dyDescent="0.25">
      <c r="A84" s="40" t="s">
        <v>6</v>
      </c>
      <c r="B84" s="40" t="s">
        <v>211</v>
      </c>
      <c r="C84" s="40" t="s">
        <v>193</v>
      </c>
      <c r="D84" s="40">
        <v>38</v>
      </c>
      <c r="F84" t="str">
        <v>South</v>
      </c>
      <c r="G84" t="str">
        <v>Julie</v>
      </c>
      <c r="H84" t="str">
        <v>English</v>
      </c>
      <c r="I84">
        <v>35</v>
      </c>
    </row>
    <row r="85" spans="1:9" x14ac:dyDescent="0.25">
      <c r="A85" s="40" t="s">
        <v>6</v>
      </c>
      <c r="B85" s="40" t="s">
        <v>18</v>
      </c>
      <c r="C85" s="40" t="s">
        <v>190</v>
      </c>
      <c r="D85" s="40">
        <v>89</v>
      </c>
      <c r="F85" t="str">
        <v>North</v>
      </c>
      <c r="G85" t="str">
        <v>Vin</v>
      </c>
      <c r="H85" t="str">
        <v>Maths</v>
      </c>
      <c r="I85">
        <v>28</v>
      </c>
    </row>
    <row r="86" spans="1:9" x14ac:dyDescent="0.25">
      <c r="A86" s="40" t="s">
        <v>8</v>
      </c>
      <c r="B86" s="40" t="s">
        <v>212</v>
      </c>
      <c r="C86" s="40" t="s">
        <v>191</v>
      </c>
      <c r="D86" s="40">
        <v>90</v>
      </c>
      <c r="F86" t="str">
        <v>North</v>
      </c>
      <c r="G86" t="str">
        <v>Adam</v>
      </c>
      <c r="H86" t="str">
        <v>English</v>
      </c>
      <c r="I86">
        <v>25</v>
      </c>
    </row>
  </sheetData>
  <sortState xmlns:xlrd2="http://schemas.microsoft.com/office/spreadsheetml/2017/richdata2" ref="A4:I18">
    <sortCondition ref="B4:B18"/>
    <sortCondition descending="1" ref="E4:E18"/>
  </sortState>
  <hyperlinks>
    <hyperlink ref="I6" r:id="rId1" xr:uid="{05FC1A35-419C-4AF7-A24E-A3C6D14B5AAF}"/>
    <hyperlink ref="I4" r:id="rId2" xr:uid="{C833E3A1-689B-4ED8-B017-2050EBA1B96F}"/>
    <hyperlink ref="I8" r:id="rId3" xr:uid="{6A1F4A38-7DCC-462C-A475-BCAA04716558}"/>
    <hyperlink ref="I12" r:id="rId4" xr:uid="{0C0F0DEE-CC7A-4B44-9C68-2788568B1B6D}"/>
    <hyperlink ref="I14" r:id="rId5" xr:uid="{5E48E312-C031-4A35-BA74-7E1CE70A8709}"/>
    <hyperlink ref="I17" r:id="rId6" xr:uid="{40CD7324-8EAB-4C9A-A4A2-9AD67391E333}"/>
    <hyperlink ref="I5" r:id="rId7" xr:uid="{9D760874-BBCA-4AF5-B04C-2BACB7C03D95}"/>
    <hyperlink ref="I16" r:id="rId8" xr:uid="{78E8BA72-51EE-47B1-80C5-71C95C9F5DDC}"/>
    <hyperlink ref="I15" r:id="rId9" xr:uid="{0BE6CAF2-BD65-4A56-B1D5-EB71F59575BB}"/>
    <hyperlink ref="I11" r:id="rId10" xr:uid="{203B9238-99F2-485A-ABA9-5123BBDF6039}"/>
    <hyperlink ref="I7" r:id="rId11" xr:uid="{16F441FC-FB72-44EB-AE9F-A0E9B139E879}"/>
    <hyperlink ref="I18" r:id="rId12" xr:uid="{34BBC0F0-29DE-4302-8F86-1632901D16D6}"/>
    <hyperlink ref="I9" r:id="rId13" xr:uid="{F9F043E1-C9D4-44D8-9945-9BA59B301FDA}"/>
    <hyperlink ref="I10" r:id="rId14" xr:uid="{374EB3C4-0C70-46E6-ACAA-EB0F2E4B9C3B}"/>
    <hyperlink ref="I13" r:id="rId15" xr:uid="{3164B401-8FD3-4D33-98CE-E289405C87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C03F-5386-4C55-B3F1-1E42F1AC183E}">
  <dimension ref="A1:I28"/>
  <sheetViews>
    <sheetView topLeftCell="A7" workbookViewId="0">
      <selection activeCell="A4" sqref="A4:D28"/>
    </sheetView>
  </sheetViews>
  <sheetFormatPr defaultRowHeight="15" x14ac:dyDescent="0.25"/>
  <cols>
    <col min="1" max="1" width="15.28515625" customWidth="1"/>
    <col min="2" max="2" width="11.28515625" bestFit="1" customWidth="1"/>
    <col min="3" max="3" width="18.28515625" customWidth="1"/>
    <col min="4" max="4" width="12.7109375" customWidth="1"/>
    <col min="6" max="6" width="13.85546875" customWidth="1"/>
    <col min="7" max="7" width="14.28515625" customWidth="1"/>
    <col min="8" max="8" width="11.28515625" bestFit="1" customWidth="1"/>
  </cols>
  <sheetData>
    <row r="1" spans="1:9" ht="15.75" x14ac:dyDescent="0.25">
      <c r="A1" s="52" t="s">
        <v>214</v>
      </c>
      <c r="B1" s="52"/>
      <c r="C1" s="52"/>
      <c r="D1" s="52"/>
      <c r="E1" s="52"/>
      <c r="F1" s="52"/>
      <c r="G1" s="52"/>
      <c r="H1" s="52"/>
      <c r="I1" s="52"/>
    </row>
    <row r="4" spans="1:9" x14ac:dyDescent="0.25">
      <c r="A4" s="60" t="s">
        <v>215</v>
      </c>
      <c r="B4" s="61" t="s">
        <v>216</v>
      </c>
      <c r="C4" s="61" t="s">
        <v>217</v>
      </c>
      <c r="D4" s="62" t="s">
        <v>0</v>
      </c>
      <c r="E4" s="40"/>
      <c r="F4" s="60" t="s">
        <v>215</v>
      </c>
      <c r="G4" s="61" t="s">
        <v>216</v>
      </c>
      <c r="H4" s="61" t="s">
        <v>217</v>
      </c>
      <c r="I4" s="62" t="s">
        <v>0</v>
      </c>
    </row>
    <row r="5" spans="1:9" x14ac:dyDescent="0.25">
      <c r="A5" s="65">
        <v>43832</v>
      </c>
      <c r="B5" s="66" t="s">
        <v>18</v>
      </c>
      <c r="C5" s="66" t="s">
        <v>218</v>
      </c>
      <c r="D5" s="67">
        <v>8199</v>
      </c>
      <c r="E5" s="40"/>
      <c r="F5" s="63"/>
      <c r="G5" s="64"/>
      <c r="H5" s="57" t="s">
        <v>219</v>
      </c>
      <c r="I5" s="59" t="s">
        <v>220</v>
      </c>
    </row>
    <row r="6" spans="1:9" x14ac:dyDescent="0.25">
      <c r="A6" s="68">
        <v>43863</v>
      </c>
      <c r="B6" s="69" t="s">
        <v>11</v>
      </c>
      <c r="C6" s="69" t="s">
        <v>221</v>
      </c>
      <c r="D6" s="70">
        <v>6879</v>
      </c>
      <c r="E6" s="40"/>
      <c r="F6" s="40"/>
      <c r="G6" s="40"/>
      <c r="H6" s="40"/>
      <c r="I6" s="40"/>
    </row>
    <row r="7" spans="1:9" x14ac:dyDescent="0.25">
      <c r="A7" s="65">
        <v>43892</v>
      </c>
      <c r="B7" s="66" t="s">
        <v>10</v>
      </c>
      <c r="C7" s="66" t="s">
        <v>221</v>
      </c>
      <c r="D7" s="67">
        <v>8562</v>
      </c>
      <c r="E7" s="40"/>
      <c r="F7" s="40"/>
      <c r="G7" s="40"/>
      <c r="H7" s="40"/>
      <c r="I7" s="40"/>
    </row>
    <row r="8" spans="1:9" x14ac:dyDescent="0.25">
      <c r="A8" s="68">
        <v>43923</v>
      </c>
      <c r="B8" s="69" t="s">
        <v>126</v>
      </c>
      <c r="C8" s="69" t="s">
        <v>218</v>
      </c>
      <c r="D8" s="70">
        <v>9715</v>
      </c>
      <c r="E8" s="40"/>
      <c r="F8" s="40"/>
      <c r="G8" s="40"/>
      <c r="H8" s="61" t="s">
        <v>216</v>
      </c>
      <c r="I8" s="40"/>
    </row>
    <row r="9" spans="1:9" x14ac:dyDescent="0.25">
      <c r="A9" s="65">
        <v>43953</v>
      </c>
      <c r="B9" s="66" t="s">
        <v>211</v>
      </c>
      <c r="C9" s="66" t="s">
        <v>219</v>
      </c>
      <c r="D9" s="67">
        <v>6967</v>
      </c>
      <c r="E9" s="40"/>
      <c r="F9" s="40"/>
      <c r="G9" s="40"/>
      <c r="H9" s="66" t="s">
        <v>18</v>
      </c>
      <c r="I9" s="40"/>
    </row>
    <row r="10" spans="1:9" x14ac:dyDescent="0.25">
      <c r="A10" s="68">
        <v>43984</v>
      </c>
      <c r="B10" s="69" t="s">
        <v>211</v>
      </c>
      <c r="C10" s="69" t="s">
        <v>219</v>
      </c>
      <c r="D10" s="70">
        <v>9624</v>
      </c>
      <c r="E10" s="40"/>
      <c r="F10" s="40"/>
      <c r="G10" s="40"/>
      <c r="H10" s="69" t="s">
        <v>11</v>
      </c>
      <c r="I10" s="40"/>
    </row>
    <row r="11" spans="1:9" x14ac:dyDescent="0.25">
      <c r="A11" s="65">
        <v>44014</v>
      </c>
      <c r="B11" s="66" t="s">
        <v>211</v>
      </c>
      <c r="C11" s="66" t="s">
        <v>221</v>
      </c>
      <c r="D11" s="67">
        <v>7591</v>
      </c>
      <c r="E11" s="40"/>
      <c r="F11" s="40"/>
      <c r="G11" s="40"/>
      <c r="H11" s="66" t="s">
        <v>10</v>
      </c>
      <c r="I11" s="40"/>
    </row>
    <row r="12" spans="1:9" x14ac:dyDescent="0.25">
      <c r="A12" s="68">
        <v>44045</v>
      </c>
      <c r="B12" s="69" t="s">
        <v>10</v>
      </c>
      <c r="C12" s="69" t="s">
        <v>218</v>
      </c>
      <c r="D12" s="70">
        <v>9454</v>
      </c>
      <c r="E12" s="40"/>
      <c r="F12" s="40"/>
      <c r="G12" s="40"/>
      <c r="H12" s="69" t="s">
        <v>126</v>
      </c>
      <c r="I12" s="40"/>
    </row>
    <row r="13" spans="1:9" x14ac:dyDescent="0.25">
      <c r="A13" s="65">
        <v>44076</v>
      </c>
      <c r="B13" s="66" t="s">
        <v>126</v>
      </c>
      <c r="C13" s="66" t="s">
        <v>219</v>
      </c>
      <c r="D13" s="67">
        <v>5279</v>
      </c>
      <c r="E13" s="40"/>
      <c r="F13" s="40"/>
      <c r="G13" s="40"/>
      <c r="H13" s="66" t="s">
        <v>211</v>
      </c>
      <c r="I13" s="40"/>
    </row>
    <row r="14" spans="1:9" x14ac:dyDescent="0.25">
      <c r="A14" s="68">
        <v>44106</v>
      </c>
      <c r="B14" s="69" t="s">
        <v>11</v>
      </c>
      <c r="C14" s="69" t="s">
        <v>221</v>
      </c>
      <c r="D14" s="70">
        <v>9283</v>
      </c>
      <c r="E14" s="40"/>
      <c r="F14" s="40"/>
      <c r="G14" s="40"/>
      <c r="H14" s="40"/>
      <c r="I14" s="40"/>
    </row>
    <row r="15" spans="1:9" x14ac:dyDescent="0.25">
      <c r="A15" s="65">
        <v>44137</v>
      </c>
      <c r="B15" s="66" t="s">
        <v>11</v>
      </c>
      <c r="C15" s="66" t="s">
        <v>219</v>
      </c>
      <c r="D15" s="67">
        <v>7139</v>
      </c>
      <c r="E15" s="40"/>
      <c r="F15" s="40"/>
      <c r="G15" s="40"/>
      <c r="H15" s="40"/>
      <c r="I15" s="40"/>
    </row>
    <row r="16" spans="1:9" x14ac:dyDescent="0.25">
      <c r="A16" s="68">
        <v>44167</v>
      </c>
      <c r="B16" s="69" t="s">
        <v>18</v>
      </c>
      <c r="C16" s="69" t="s">
        <v>219</v>
      </c>
      <c r="D16" s="70">
        <v>6978</v>
      </c>
      <c r="E16" s="40"/>
      <c r="F16" s="41"/>
      <c r="G16" s="40"/>
      <c r="H16" s="40"/>
      <c r="I16" s="56"/>
    </row>
    <row r="17" spans="1:9" x14ac:dyDescent="0.25">
      <c r="A17" s="65">
        <v>44198</v>
      </c>
      <c r="B17" s="66" t="s">
        <v>18</v>
      </c>
      <c r="C17" s="66" t="s">
        <v>218</v>
      </c>
      <c r="D17" s="67">
        <v>7631</v>
      </c>
      <c r="E17" s="40"/>
      <c r="F17" s="41"/>
      <c r="G17" s="40"/>
      <c r="H17" s="40"/>
      <c r="I17" s="56"/>
    </row>
    <row r="18" spans="1:9" x14ac:dyDescent="0.25">
      <c r="A18" s="68">
        <v>44229</v>
      </c>
      <c r="B18" s="69" t="s">
        <v>18</v>
      </c>
      <c r="C18" s="69" t="s">
        <v>219</v>
      </c>
      <c r="D18" s="70">
        <v>9050</v>
      </c>
      <c r="E18" s="40"/>
      <c r="F18" s="41"/>
      <c r="G18" s="40"/>
      <c r="H18" s="40"/>
      <c r="I18" s="56"/>
    </row>
    <row r="19" spans="1:9" x14ac:dyDescent="0.25">
      <c r="A19" s="65">
        <v>44257</v>
      </c>
      <c r="B19" s="66" t="s">
        <v>10</v>
      </c>
      <c r="C19" s="66" t="s">
        <v>221</v>
      </c>
      <c r="D19" s="67">
        <v>8278</v>
      </c>
      <c r="E19" s="40"/>
      <c r="F19" s="41"/>
      <c r="G19" s="40"/>
      <c r="H19" s="40"/>
      <c r="I19" s="56"/>
    </row>
    <row r="20" spans="1:9" x14ac:dyDescent="0.25">
      <c r="A20" s="68">
        <v>44288</v>
      </c>
      <c r="B20" s="69" t="s">
        <v>126</v>
      </c>
      <c r="C20" s="69" t="s">
        <v>221</v>
      </c>
      <c r="D20" s="70">
        <v>8351</v>
      </c>
      <c r="E20" s="40"/>
      <c r="F20" s="41"/>
      <c r="G20" s="40"/>
      <c r="H20" s="40"/>
      <c r="I20" s="56"/>
    </row>
    <row r="21" spans="1:9" x14ac:dyDescent="0.25">
      <c r="A21" s="65">
        <v>44318</v>
      </c>
      <c r="B21" s="66" t="s">
        <v>126</v>
      </c>
      <c r="C21" s="66" t="s">
        <v>219</v>
      </c>
      <c r="D21" s="67">
        <v>7524</v>
      </c>
      <c r="E21" s="40"/>
      <c r="F21" s="41"/>
      <c r="G21" s="40"/>
      <c r="H21" s="40"/>
      <c r="I21" s="56"/>
    </row>
    <row r="22" spans="1:9" x14ac:dyDescent="0.25">
      <c r="A22" s="68">
        <v>44349</v>
      </c>
      <c r="B22" s="69" t="s">
        <v>211</v>
      </c>
      <c r="C22" s="69" t="s">
        <v>218</v>
      </c>
      <c r="D22" s="70">
        <v>6295</v>
      </c>
      <c r="E22" s="40"/>
      <c r="F22" s="41"/>
      <c r="G22" s="40"/>
      <c r="H22" s="40"/>
      <c r="I22" s="56"/>
    </row>
    <row r="23" spans="1:9" x14ac:dyDescent="0.25">
      <c r="A23" s="65">
        <v>44379</v>
      </c>
      <c r="B23" s="66" t="s">
        <v>18</v>
      </c>
      <c r="C23" s="66" t="s">
        <v>218</v>
      </c>
      <c r="D23" s="67">
        <v>6827</v>
      </c>
      <c r="E23" s="40"/>
      <c r="F23" s="41"/>
      <c r="G23" s="40"/>
      <c r="H23" s="40"/>
      <c r="I23" s="56"/>
    </row>
    <row r="24" spans="1:9" x14ac:dyDescent="0.25">
      <c r="A24" s="68">
        <v>44410</v>
      </c>
      <c r="B24" s="69" t="s">
        <v>10</v>
      </c>
      <c r="C24" s="69" t="s">
        <v>221</v>
      </c>
      <c r="D24" s="70">
        <v>7366</v>
      </c>
      <c r="E24" s="40"/>
      <c r="F24" s="41"/>
      <c r="G24" s="40"/>
      <c r="H24" s="40"/>
      <c r="I24" s="56"/>
    </row>
    <row r="25" spans="1:9" x14ac:dyDescent="0.25">
      <c r="A25" s="65">
        <v>44441</v>
      </c>
      <c r="B25" s="66" t="s">
        <v>211</v>
      </c>
      <c r="C25" s="66" t="s">
        <v>219</v>
      </c>
      <c r="D25" s="67">
        <v>8738</v>
      </c>
      <c r="E25" s="40"/>
      <c r="F25" s="41"/>
      <c r="G25" s="40"/>
      <c r="H25" s="40"/>
      <c r="I25" s="56"/>
    </row>
    <row r="26" spans="1:9" x14ac:dyDescent="0.25">
      <c r="A26" s="68">
        <v>44471</v>
      </c>
      <c r="B26" s="69" t="s">
        <v>11</v>
      </c>
      <c r="C26" s="69" t="s">
        <v>219</v>
      </c>
      <c r="D26" s="70">
        <v>6745</v>
      </c>
      <c r="E26" s="40"/>
      <c r="F26" s="41"/>
      <c r="G26" s="40"/>
      <c r="H26" s="40"/>
      <c r="I26" s="56"/>
    </row>
    <row r="27" spans="1:9" x14ac:dyDescent="0.25">
      <c r="A27" s="65">
        <v>44502</v>
      </c>
      <c r="B27" s="66" t="s">
        <v>18</v>
      </c>
      <c r="C27" s="66" t="s">
        <v>218</v>
      </c>
      <c r="D27" s="67">
        <v>8241</v>
      </c>
      <c r="E27" s="40"/>
      <c r="F27" s="41"/>
      <c r="G27" s="40"/>
      <c r="H27" s="40"/>
      <c r="I27" s="56"/>
    </row>
    <row r="28" spans="1:9" x14ac:dyDescent="0.25">
      <c r="A28" s="71">
        <v>44532</v>
      </c>
      <c r="B28" s="58" t="s">
        <v>126</v>
      </c>
      <c r="C28" s="58" t="s">
        <v>219</v>
      </c>
      <c r="D28" s="72">
        <v>6017</v>
      </c>
      <c r="E28" s="40"/>
      <c r="F28" s="41"/>
      <c r="G28" s="40"/>
      <c r="H28" s="40"/>
      <c r="I28" s="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A90E-3118-48EB-9DA8-76858ED75C76}">
  <dimension ref="A1:D28"/>
  <sheetViews>
    <sheetView workbookViewId="0">
      <selection activeCell="A4" sqref="A4:D28"/>
    </sheetView>
  </sheetViews>
  <sheetFormatPr defaultRowHeight="15" x14ac:dyDescent="0.25"/>
  <cols>
    <col min="1" max="1" width="14.42578125" customWidth="1"/>
    <col min="2" max="2" width="16.140625" customWidth="1"/>
    <col min="3" max="3" width="17.5703125" customWidth="1"/>
    <col min="4" max="4" width="14" customWidth="1"/>
  </cols>
  <sheetData>
    <row r="1" spans="1:4" ht="15.75" x14ac:dyDescent="0.25">
      <c r="A1" s="55" t="s">
        <v>222</v>
      </c>
    </row>
    <row r="4" spans="1:4" x14ac:dyDescent="0.25">
      <c r="A4" s="77" t="s">
        <v>215</v>
      </c>
      <c r="B4" s="77" t="s">
        <v>216</v>
      </c>
      <c r="C4" s="77" t="s">
        <v>217</v>
      </c>
      <c r="D4" s="77" t="s">
        <v>0</v>
      </c>
    </row>
    <row r="5" spans="1:4" x14ac:dyDescent="0.25">
      <c r="A5" s="73">
        <v>43832</v>
      </c>
      <c r="B5" s="66" t="s">
        <v>18</v>
      </c>
      <c r="C5" s="66" t="s">
        <v>218</v>
      </c>
      <c r="D5" s="75">
        <v>8199</v>
      </c>
    </row>
    <row r="6" spans="1:4" x14ac:dyDescent="0.25">
      <c r="A6" s="74">
        <v>43863</v>
      </c>
      <c r="B6" s="69" t="s">
        <v>11</v>
      </c>
      <c r="C6" s="69" t="s">
        <v>221</v>
      </c>
      <c r="D6" s="76">
        <v>6879</v>
      </c>
    </row>
    <row r="7" spans="1:4" x14ac:dyDescent="0.25">
      <c r="A7" s="73">
        <v>43892</v>
      </c>
      <c r="B7" s="66" t="s">
        <v>10</v>
      </c>
      <c r="C7" s="66" t="s">
        <v>221</v>
      </c>
      <c r="D7" s="75">
        <v>8562</v>
      </c>
    </row>
    <row r="8" spans="1:4" x14ac:dyDescent="0.25">
      <c r="A8" s="74">
        <v>43923</v>
      </c>
      <c r="B8" s="69" t="s">
        <v>126</v>
      </c>
      <c r="C8" s="69" t="s">
        <v>218</v>
      </c>
      <c r="D8" s="76">
        <v>9715</v>
      </c>
    </row>
    <row r="9" spans="1:4" x14ac:dyDescent="0.25">
      <c r="A9" s="73">
        <v>43953</v>
      </c>
      <c r="B9" s="66" t="s">
        <v>211</v>
      </c>
      <c r="C9" s="66" t="s">
        <v>219</v>
      </c>
      <c r="D9" s="75">
        <v>6967</v>
      </c>
    </row>
    <row r="10" spans="1:4" x14ac:dyDescent="0.25">
      <c r="A10" s="74">
        <v>43984</v>
      </c>
      <c r="B10" s="69" t="s">
        <v>211</v>
      </c>
      <c r="C10" s="69" t="s">
        <v>219</v>
      </c>
      <c r="D10" s="76">
        <v>9624</v>
      </c>
    </row>
    <row r="11" spans="1:4" x14ac:dyDescent="0.25">
      <c r="A11" s="73">
        <v>44014</v>
      </c>
      <c r="B11" s="66" t="s">
        <v>211</v>
      </c>
      <c r="C11" s="66" t="s">
        <v>221</v>
      </c>
      <c r="D11" s="75">
        <v>7591</v>
      </c>
    </row>
    <row r="12" spans="1:4" x14ac:dyDescent="0.25">
      <c r="A12" s="74">
        <v>44045</v>
      </c>
      <c r="B12" s="69" t="s">
        <v>10</v>
      </c>
      <c r="C12" s="69" t="s">
        <v>218</v>
      </c>
      <c r="D12" s="76">
        <v>9454</v>
      </c>
    </row>
    <row r="13" spans="1:4" x14ac:dyDescent="0.25">
      <c r="A13" s="73">
        <v>44076</v>
      </c>
      <c r="B13" s="66" t="s">
        <v>126</v>
      </c>
      <c r="C13" s="66" t="s">
        <v>219</v>
      </c>
      <c r="D13" s="75">
        <v>5279</v>
      </c>
    </row>
    <row r="14" spans="1:4" x14ac:dyDescent="0.25">
      <c r="A14" s="74">
        <v>44106</v>
      </c>
      <c r="B14" s="69" t="s">
        <v>11</v>
      </c>
      <c r="C14" s="69" t="s">
        <v>221</v>
      </c>
      <c r="D14" s="76">
        <v>9283</v>
      </c>
    </row>
    <row r="15" spans="1:4" x14ac:dyDescent="0.25">
      <c r="A15" s="73">
        <v>44137</v>
      </c>
      <c r="B15" s="66" t="s">
        <v>11</v>
      </c>
      <c r="C15" s="66" t="s">
        <v>219</v>
      </c>
      <c r="D15" s="75">
        <v>7139</v>
      </c>
    </row>
    <row r="16" spans="1:4" x14ac:dyDescent="0.25">
      <c r="A16" s="74">
        <v>44167</v>
      </c>
      <c r="B16" s="69" t="s">
        <v>18</v>
      </c>
      <c r="C16" s="69" t="s">
        <v>219</v>
      </c>
      <c r="D16" s="76">
        <v>6978</v>
      </c>
    </row>
    <row r="17" spans="1:4" x14ac:dyDescent="0.25">
      <c r="A17" s="73">
        <v>44198</v>
      </c>
      <c r="B17" s="66" t="s">
        <v>18</v>
      </c>
      <c r="C17" s="66" t="s">
        <v>218</v>
      </c>
      <c r="D17" s="75">
        <v>7631</v>
      </c>
    </row>
    <row r="18" spans="1:4" x14ac:dyDescent="0.25">
      <c r="A18" s="74">
        <v>44229</v>
      </c>
      <c r="B18" s="69" t="s">
        <v>18</v>
      </c>
      <c r="C18" s="69" t="s">
        <v>219</v>
      </c>
      <c r="D18" s="76">
        <v>9050</v>
      </c>
    </row>
    <row r="19" spans="1:4" x14ac:dyDescent="0.25">
      <c r="A19" s="73">
        <v>44257</v>
      </c>
      <c r="B19" s="66" t="s">
        <v>10</v>
      </c>
      <c r="C19" s="66" t="s">
        <v>221</v>
      </c>
      <c r="D19" s="75">
        <v>8278</v>
      </c>
    </row>
    <row r="20" spans="1:4" x14ac:dyDescent="0.25">
      <c r="A20" s="74">
        <v>44288</v>
      </c>
      <c r="B20" s="69" t="s">
        <v>126</v>
      </c>
      <c r="C20" s="69" t="s">
        <v>221</v>
      </c>
      <c r="D20" s="76">
        <v>8351</v>
      </c>
    </row>
    <row r="21" spans="1:4" x14ac:dyDescent="0.25">
      <c r="A21" s="73">
        <v>44318</v>
      </c>
      <c r="B21" s="66" t="s">
        <v>126</v>
      </c>
      <c r="C21" s="66" t="s">
        <v>219</v>
      </c>
      <c r="D21" s="75">
        <v>7524</v>
      </c>
    </row>
    <row r="22" spans="1:4" x14ac:dyDescent="0.25">
      <c r="A22" s="74">
        <v>44349</v>
      </c>
      <c r="B22" s="69" t="s">
        <v>211</v>
      </c>
      <c r="C22" s="69" t="s">
        <v>218</v>
      </c>
      <c r="D22" s="76">
        <v>6295</v>
      </c>
    </row>
    <row r="23" spans="1:4" x14ac:dyDescent="0.25">
      <c r="A23" s="73">
        <v>44379</v>
      </c>
      <c r="B23" s="66" t="s">
        <v>18</v>
      </c>
      <c r="C23" s="66" t="s">
        <v>218</v>
      </c>
      <c r="D23" s="75">
        <v>6827</v>
      </c>
    </row>
    <row r="24" spans="1:4" x14ac:dyDescent="0.25">
      <c r="A24" s="74">
        <v>44410</v>
      </c>
      <c r="B24" s="69" t="s">
        <v>10</v>
      </c>
      <c r="C24" s="69" t="s">
        <v>221</v>
      </c>
      <c r="D24" s="76">
        <v>7366</v>
      </c>
    </row>
    <row r="25" spans="1:4" x14ac:dyDescent="0.25">
      <c r="A25" s="73">
        <v>44441</v>
      </c>
      <c r="B25" s="66" t="s">
        <v>211</v>
      </c>
      <c r="C25" s="66" t="s">
        <v>219</v>
      </c>
      <c r="D25" s="75">
        <v>8738</v>
      </c>
    </row>
    <row r="26" spans="1:4" x14ac:dyDescent="0.25">
      <c r="A26" s="74">
        <v>44471</v>
      </c>
      <c r="B26" s="69" t="s">
        <v>11</v>
      </c>
      <c r="C26" s="69" t="s">
        <v>219</v>
      </c>
      <c r="D26" s="76">
        <v>6745</v>
      </c>
    </row>
    <row r="27" spans="1:4" x14ac:dyDescent="0.25">
      <c r="A27" s="73">
        <v>44502</v>
      </c>
      <c r="B27" s="66" t="s">
        <v>18</v>
      </c>
      <c r="C27" s="66" t="s">
        <v>218</v>
      </c>
      <c r="D27" s="75">
        <v>8241</v>
      </c>
    </row>
    <row r="28" spans="1:4" x14ac:dyDescent="0.25">
      <c r="A28" s="74">
        <v>44532</v>
      </c>
      <c r="B28" s="69" t="s">
        <v>126</v>
      </c>
      <c r="C28" s="69" t="s">
        <v>219</v>
      </c>
      <c r="D28" s="76">
        <v>6017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9CB0-910D-4D70-A405-8A88A1292991}">
  <dimension ref="A1:M172"/>
  <sheetViews>
    <sheetView tabSelected="1" topLeftCell="A96" zoomScaleNormal="100" workbookViewId="0">
      <selection activeCell="H113" sqref="H113"/>
    </sheetView>
  </sheetViews>
  <sheetFormatPr defaultRowHeight="15" x14ac:dyDescent="0.25"/>
  <cols>
    <col min="1" max="1" width="19.7109375" customWidth="1"/>
    <col min="2" max="2" width="22.140625" customWidth="1"/>
    <col min="3" max="3" width="18" customWidth="1"/>
    <col min="4" max="4" width="13.7109375" customWidth="1"/>
    <col min="6" max="6" width="16.7109375" customWidth="1"/>
    <col min="7" max="7" width="22.140625" customWidth="1"/>
    <col min="8" max="8" width="19.28515625" customWidth="1"/>
    <col min="9" max="9" width="15.42578125" customWidth="1"/>
    <col min="10" max="10" width="16.28515625" customWidth="1"/>
    <col min="11" max="11" width="14.140625" customWidth="1"/>
  </cols>
  <sheetData>
    <row r="1" spans="1:11" ht="15.75" x14ac:dyDescent="0.25">
      <c r="A1" s="52" t="s">
        <v>223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4" spans="1:11" x14ac:dyDescent="0.25">
      <c r="A4" s="78" t="s">
        <v>187</v>
      </c>
      <c r="B4" s="78" t="s">
        <v>188</v>
      </c>
      <c r="C4" s="78" t="s">
        <v>189</v>
      </c>
      <c r="D4" s="78" t="s">
        <v>15</v>
      </c>
      <c r="E4" s="40"/>
      <c r="F4" s="79" t="s">
        <v>224</v>
      </c>
      <c r="G4" s="40"/>
      <c r="H4" s="53" t="s">
        <v>187</v>
      </c>
      <c r="I4" s="53" t="s">
        <v>188</v>
      </c>
      <c r="J4" s="53" t="s">
        <v>189</v>
      </c>
      <c r="K4" s="53" t="s">
        <v>15</v>
      </c>
    </row>
    <row r="5" spans="1:11" x14ac:dyDescent="0.25">
      <c r="A5" s="40" t="s">
        <v>8</v>
      </c>
      <c r="B5" s="40" t="s">
        <v>10</v>
      </c>
      <c r="C5" s="40" t="s">
        <v>190</v>
      </c>
      <c r="D5" s="40">
        <v>60</v>
      </c>
      <c r="E5" s="40"/>
      <c r="F5" s="40" t="s">
        <v>191</v>
      </c>
      <c r="G5" s="40"/>
      <c r="H5" s="40"/>
      <c r="I5" s="40" t="str" cm="1">
        <f t="array" ref="I5">_xlfn._xlws.FILTER(Exam_Details[], Exam_Details[Mark]=G5, "")</f>
        <v/>
      </c>
      <c r="J5" s="40" t="str" cm="1">
        <f t="array" ref="J5">_xlfn._xlws.FILTER(Exam_Details[], Exam_Details[Block]=H5, "")</f>
        <v/>
      </c>
      <c r="K5" s="40" t="str" cm="1">
        <f t="array" ref="K5">_xlfn._xlws.FILTER(Exam_Details[], Exam_Details[Student]=I5, "")</f>
        <v/>
      </c>
    </row>
    <row r="6" spans="1:11" x14ac:dyDescent="0.25">
      <c r="A6" s="40" t="s">
        <v>5</v>
      </c>
      <c r="B6" s="40" t="s">
        <v>11</v>
      </c>
      <c r="C6" s="40" t="s">
        <v>191</v>
      </c>
      <c r="D6" s="40">
        <v>25</v>
      </c>
      <c r="E6" s="40"/>
      <c r="F6" s="40"/>
      <c r="G6" s="40"/>
      <c r="H6" s="40" t="str" cm="1">
        <f t="array" ref="H6:K11">_xlfn._xlws.FILTER(Exam_Details[], Exam_Details[Exam]=F5, "")</f>
        <v>North</v>
      </c>
      <c r="I6" s="40" t="str">
        <v>Adam</v>
      </c>
      <c r="J6" s="40" t="str">
        <v>English</v>
      </c>
      <c r="K6" s="40">
        <v>25</v>
      </c>
    </row>
    <row r="7" spans="1:11" x14ac:dyDescent="0.25">
      <c r="A7" s="40" t="s">
        <v>6</v>
      </c>
      <c r="B7" s="40" t="s">
        <v>192</v>
      </c>
      <c r="C7" s="40" t="s">
        <v>193</v>
      </c>
      <c r="D7" s="40">
        <v>40</v>
      </c>
      <c r="E7" s="40"/>
      <c r="F7" s="40"/>
      <c r="G7" s="40"/>
      <c r="H7" s="40" t="str">
        <v>South</v>
      </c>
      <c r="I7" s="40" t="str">
        <v>Julie</v>
      </c>
      <c r="J7" s="40" t="str">
        <v>English</v>
      </c>
      <c r="K7" s="40">
        <v>35</v>
      </c>
    </row>
    <row r="8" spans="1:11" x14ac:dyDescent="0.25">
      <c r="A8" s="40" t="s">
        <v>5</v>
      </c>
      <c r="B8" s="40" t="s">
        <v>19</v>
      </c>
      <c r="C8" s="40" t="s">
        <v>193</v>
      </c>
      <c r="D8" s="40">
        <v>80</v>
      </c>
      <c r="E8" s="40"/>
      <c r="F8" s="40"/>
      <c r="G8" s="40"/>
      <c r="H8" s="40" t="str">
        <v>East</v>
      </c>
      <c r="I8" s="40" t="str">
        <v>Sarah</v>
      </c>
      <c r="J8" s="40" t="str">
        <v>English</v>
      </c>
      <c r="K8" s="40">
        <v>64</v>
      </c>
    </row>
    <row r="9" spans="1:11" x14ac:dyDescent="0.25">
      <c r="A9" s="40" t="s">
        <v>8</v>
      </c>
      <c r="B9" s="40" t="s">
        <v>194</v>
      </c>
      <c r="C9" s="40" t="s">
        <v>193</v>
      </c>
      <c r="D9" s="40">
        <v>90</v>
      </c>
      <c r="E9" s="40"/>
      <c r="F9" s="40"/>
      <c r="G9" s="40"/>
      <c r="H9" s="40" t="str">
        <v>West</v>
      </c>
      <c r="I9" s="40" t="str">
        <v>Christine</v>
      </c>
      <c r="J9" s="40" t="str">
        <v>English</v>
      </c>
      <c r="K9" s="40">
        <v>73</v>
      </c>
    </row>
    <row r="10" spans="1:11" x14ac:dyDescent="0.25">
      <c r="A10" s="40" t="s">
        <v>7</v>
      </c>
      <c r="B10" s="40" t="s">
        <v>195</v>
      </c>
      <c r="C10" s="40" t="s">
        <v>193</v>
      </c>
      <c r="D10" s="40">
        <v>100</v>
      </c>
      <c r="E10" s="40"/>
      <c r="F10" s="40"/>
      <c r="G10" s="40"/>
      <c r="H10" s="40" t="str">
        <v>South</v>
      </c>
      <c r="I10" s="40" t="str">
        <v>Lucas</v>
      </c>
      <c r="J10" s="40" t="str">
        <v>English</v>
      </c>
      <c r="K10" s="40">
        <v>97</v>
      </c>
    </row>
    <row r="11" spans="1:11" x14ac:dyDescent="0.25">
      <c r="A11" s="40" t="s">
        <v>6</v>
      </c>
      <c r="B11" s="40" t="s">
        <v>88</v>
      </c>
      <c r="C11" s="40" t="s">
        <v>191</v>
      </c>
      <c r="D11" s="40">
        <v>35</v>
      </c>
      <c r="E11" s="40"/>
      <c r="F11" s="40"/>
      <c r="G11" s="40"/>
      <c r="H11" s="40" t="str">
        <v>West</v>
      </c>
      <c r="I11" s="40" t="str">
        <v>Fleur</v>
      </c>
      <c r="J11" s="40" t="str">
        <v>English</v>
      </c>
      <c r="K11" s="40">
        <v>90</v>
      </c>
    </row>
    <row r="12" spans="1:11" x14ac:dyDescent="0.25">
      <c r="A12" s="40" t="s">
        <v>7</v>
      </c>
      <c r="B12" s="40" t="s">
        <v>196</v>
      </c>
      <c r="C12" s="40" t="s">
        <v>191</v>
      </c>
      <c r="D12" s="40">
        <v>64</v>
      </c>
      <c r="E12" s="40"/>
      <c r="F12" s="40"/>
      <c r="G12" s="40"/>
      <c r="H12" s="40"/>
      <c r="I12" s="40"/>
      <c r="J12" s="40"/>
      <c r="K12" s="40"/>
    </row>
    <row r="13" spans="1:11" x14ac:dyDescent="0.25">
      <c r="A13" s="40" t="s">
        <v>8</v>
      </c>
      <c r="B13" s="40" t="s">
        <v>197</v>
      </c>
      <c r="C13" s="40" t="s">
        <v>191</v>
      </c>
      <c r="D13" s="40">
        <v>73</v>
      </c>
      <c r="E13" s="40"/>
      <c r="F13" s="40"/>
      <c r="G13" s="40"/>
      <c r="H13" s="40"/>
      <c r="I13" s="40"/>
      <c r="J13" s="40"/>
      <c r="K13" s="40"/>
    </row>
    <row r="14" spans="1:11" x14ac:dyDescent="0.25">
      <c r="A14" s="40" t="s">
        <v>6</v>
      </c>
      <c r="B14" s="40" t="s">
        <v>198</v>
      </c>
      <c r="C14" s="40" t="s">
        <v>190</v>
      </c>
      <c r="D14" s="40">
        <v>87</v>
      </c>
      <c r="E14" s="40"/>
      <c r="F14" s="40"/>
      <c r="G14" s="40"/>
      <c r="H14" s="40"/>
      <c r="I14" s="40"/>
      <c r="J14" s="40"/>
      <c r="K14" s="40"/>
    </row>
    <row r="15" spans="1:11" x14ac:dyDescent="0.25">
      <c r="A15" s="40" t="s">
        <v>5</v>
      </c>
      <c r="B15" s="40" t="s">
        <v>199</v>
      </c>
      <c r="C15" s="40" t="s">
        <v>190</v>
      </c>
      <c r="D15" s="40">
        <v>28</v>
      </c>
      <c r="E15" s="40"/>
      <c r="F15" s="40"/>
      <c r="G15" s="40"/>
      <c r="H15" s="40"/>
      <c r="I15" s="40"/>
      <c r="J15" s="40"/>
      <c r="K15" s="40"/>
    </row>
    <row r="16" spans="1:11" x14ac:dyDescent="0.25">
      <c r="A16" s="40" t="s">
        <v>6</v>
      </c>
      <c r="B16" s="40" t="s">
        <v>200</v>
      </c>
      <c r="C16" s="40" t="s">
        <v>191</v>
      </c>
      <c r="D16" s="40">
        <v>97</v>
      </c>
      <c r="E16" s="40"/>
      <c r="F16" s="40"/>
      <c r="G16" s="40"/>
      <c r="H16" s="40"/>
      <c r="I16" s="40"/>
      <c r="J16" s="40"/>
      <c r="K16" s="40"/>
    </row>
    <row r="17" spans="1:4" x14ac:dyDescent="0.25">
      <c r="A17" s="40" t="s">
        <v>8</v>
      </c>
      <c r="B17" s="40" t="s">
        <v>201</v>
      </c>
      <c r="C17" s="40" t="s">
        <v>225</v>
      </c>
      <c r="D17" s="40">
        <v>99</v>
      </c>
    </row>
    <row r="18" spans="1:4" x14ac:dyDescent="0.25">
      <c r="A18" s="40" t="s">
        <v>7</v>
      </c>
      <c r="B18" s="40" t="s">
        <v>202</v>
      </c>
      <c r="C18" s="40" t="s">
        <v>203</v>
      </c>
      <c r="D18" s="40">
        <v>58</v>
      </c>
    </row>
    <row r="19" spans="1:4" x14ac:dyDescent="0.25">
      <c r="A19" s="40" t="s">
        <v>7</v>
      </c>
      <c r="B19" s="40" t="s">
        <v>204</v>
      </c>
      <c r="C19" s="40" t="s">
        <v>193</v>
      </c>
      <c r="D19" s="40">
        <v>46</v>
      </c>
    </row>
    <row r="20" spans="1:4" x14ac:dyDescent="0.25">
      <c r="A20" s="40" t="s">
        <v>8</v>
      </c>
      <c r="B20" s="40" t="s">
        <v>205</v>
      </c>
      <c r="C20" s="40" t="s">
        <v>193</v>
      </c>
      <c r="D20" s="40">
        <v>78</v>
      </c>
    </row>
    <row r="21" spans="1:4" x14ac:dyDescent="0.25">
      <c r="A21" s="40" t="s">
        <v>6</v>
      </c>
      <c r="B21" s="40" t="s">
        <v>126</v>
      </c>
      <c r="C21" s="40" t="s">
        <v>203</v>
      </c>
      <c r="D21" s="40">
        <v>77</v>
      </c>
    </row>
    <row r="22" spans="1:4" x14ac:dyDescent="0.25">
      <c r="A22" s="40" t="s">
        <v>6</v>
      </c>
      <c r="B22" s="40" t="s">
        <v>206</v>
      </c>
      <c r="C22" s="40" t="s">
        <v>203</v>
      </c>
      <c r="D22" s="40">
        <v>100</v>
      </c>
    </row>
    <row r="23" spans="1:4" x14ac:dyDescent="0.25">
      <c r="A23" s="40" t="s">
        <v>6</v>
      </c>
      <c r="B23" s="40" t="s">
        <v>207</v>
      </c>
      <c r="C23" s="40" t="s">
        <v>203</v>
      </c>
      <c r="D23" s="40">
        <v>45</v>
      </c>
    </row>
    <row r="24" spans="1:4" x14ac:dyDescent="0.25">
      <c r="A24" s="40" t="s">
        <v>7</v>
      </c>
      <c r="B24" s="40" t="s">
        <v>208</v>
      </c>
      <c r="C24" s="40" t="s">
        <v>193</v>
      </c>
      <c r="D24" s="40">
        <v>85</v>
      </c>
    </row>
    <row r="25" spans="1:4" x14ac:dyDescent="0.25">
      <c r="A25" s="40" t="s">
        <v>5</v>
      </c>
      <c r="B25" s="40" t="s">
        <v>209</v>
      </c>
      <c r="C25" s="40" t="s">
        <v>190</v>
      </c>
      <c r="D25" s="40">
        <v>75</v>
      </c>
    </row>
    <row r="26" spans="1:4" x14ac:dyDescent="0.25">
      <c r="A26" s="40" t="s">
        <v>7</v>
      </c>
      <c r="B26" s="40" t="s">
        <v>210</v>
      </c>
      <c r="C26" s="40" t="s">
        <v>193</v>
      </c>
      <c r="D26" s="40">
        <v>76</v>
      </c>
    </row>
    <row r="27" spans="1:4" x14ac:dyDescent="0.25">
      <c r="A27" s="40" t="s">
        <v>6</v>
      </c>
      <c r="B27" s="40" t="s">
        <v>211</v>
      </c>
      <c r="C27" s="40" t="s">
        <v>193</v>
      </c>
      <c r="D27" s="40">
        <v>38</v>
      </c>
    </row>
    <row r="28" spans="1:4" x14ac:dyDescent="0.25">
      <c r="A28" s="40" t="s">
        <v>6</v>
      </c>
      <c r="B28" s="40" t="s">
        <v>18</v>
      </c>
      <c r="C28" s="40" t="s">
        <v>190</v>
      </c>
      <c r="D28" s="40">
        <v>89</v>
      </c>
    </row>
    <row r="29" spans="1:4" x14ac:dyDescent="0.25">
      <c r="A29" s="40" t="s">
        <v>8</v>
      </c>
      <c r="B29" s="40" t="s">
        <v>212</v>
      </c>
      <c r="C29" s="40" t="s">
        <v>191</v>
      </c>
      <c r="D29" s="40">
        <v>90</v>
      </c>
    </row>
    <row r="34" spans="1:12" ht="15.75" x14ac:dyDescent="0.25">
      <c r="A34" s="52" t="s">
        <v>223</v>
      </c>
      <c r="B34" s="52"/>
      <c r="C34" s="52"/>
      <c r="D34" s="52"/>
    </row>
    <row r="35" spans="1:12" x14ac:dyDescent="0.25">
      <c r="A35" s="40"/>
      <c r="B35" s="40"/>
      <c r="C35" s="40"/>
      <c r="D35" s="40"/>
    </row>
    <row r="37" spans="1:12" x14ac:dyDescent="0.25">
      <c r="A37" s="78" t="s">
        <v>187</v>
      </c>
      <c r="B37" s="78" t="s">
        <v>188</v>
      </c>
      <c r="C37" s="78" t="s">
        <v>189</v>
      </c>
      <c r="D37" s="78" t="s">
        <v>15</v>
      </c>
      <c r="G37" s="79" t="s">
        <v>189</v>
      </c>
      <c r="H37" s="40"/>
      <c r="I37" s="53" t="s">
        <v>187</v>
      </c>
      <c r="J37" s="53" t="s">
        <v>188</v>
      </c>
      <c r="K37" s="53" t="s">
        <v>189</v>
      </c>
      <c r="L37" s="53" t="s">
        <v>15</v>
      </c>
    </row>
    <row r="38" spans="1:12" x14ac:dyDescent="0.25">
      <c r="A38" s="40" t="s">
        <v>8</v>
      </c>
      <c r="B38" s="40" t="s">
        <v>10</v>
      </c>
      <c r="C38" s="40" t="s">
        <v>190</v>
      </c>
      <c r="D38" s="40">
        <v>60</v>
      </c>
      <c r="G38" t="s">
        <v>193</v>
      </c>
      <c r="I38" t="str" cm="1">
        <f t="array" ref="I38:L41">_xlfn._xlws.FILTER(Exam_Records[],(Exam_Records[Exam]=G38)*(Exam_Records[Block]=G41),"No Records")</f>
        <v>East</v>
      </c>
      <c r="J38" t="str">
        <v>June</v>
      </c>
      <c r="K38" t="str">
        <v>French</v>
      </c>
      <c r="L38">
        <v>100</v>
      </c>
    </row>
    <row r="39" spans="1:12" x14ac:dyDescent="0.25">
      <c r="A39" s="40" t="s">
        <v>5</v>
      </c>
      <c r="B39" s="40" t="s">
        <v>11</v>
      </c>
      <c r="C39" s="40" t="s">
        <v>191</v>
      </c>
      <c r="D39" s="40">
        <v>25</v>
      </c>
      <c r="I39" t="str">
        <v>East</v>
      </c>
      <c r="J39" t="str">
        <v>Eve</v>
      </c>
      <c r="K39" t="str">
        <v>French</v>
      </c>
      <c r="L39">
        <v>46</v>
      </c>
    </row>
    <row r="40" spans="1:12" x14ac:dyDescent="0.25">
      <c r="A40" s="40" t="s">
        <v>6</v>
      </c>
      <c r="B40" s="40" t="s">
        <v>192</v>
      </c>
      <c r="C40" s="40" t="s">
        <v>193</v>
      </c>
      <c r="D40" s="40">
        <v>40</v>
      </c>
      <c r="G40" s="79" t="s">
        <v>187</v>
      </c>
      <c r="I40" t="str">
        <v>East</v>
      </c>
      <c r="J40" t="str">
        <v>Terry</v>
      </c>
      <c r="K40" t="str">
        <v>French</v>
      </c>
      <c r="L40">
        <v>85</v>
      </c>
    </row>
    <row r="41" spans="1:12" x14ac:dyDescent="0.25">
      <c r="A41" s="40" t="s">
        <v>5</v>
      </c>
      <c r="B41" s="40" t="s">
        <v>19</v>
      </c>
      <c r="C41" s="40" t="s">
        <v>193</v>
      </c>
      <c r="D41" s="40">
        <v>80</v>
      </c>
      <c r="G41" t="s">
        <v>7</v>
      </c>
      <c r="I41" t="str">
        <v>East</v>
      </c>
      <c r="J41" t="str">
        <v>Susan</v>
      </c>
      <c r="K41" t="str">
        <v>French</v>
      </c>
      <c r="L41">
        <v>76</v>
      </c>
    </row>
    <row r="42" spans="1:12" x14ac:dyDescent="0.25">
      <c r="A42" s="40" t="s">
        <v>8</v>
      </c>
      <c r="B42" s="40" t="s">
        <v>194</v>
      </c>
      <c r="C42" s="40" t="s">
        <v>193</v>
      </c>
      <c r="D42" s="40">
        <v>90</v>
      </c>
    </row>
    <row r="43" spans="1:12" x14ac:dyDescent="0.25">
      <c r="A43" s="40" t="s">
        <v>7</v>
      </c>
      <c r="B43" s="40" t="s">
        <v>195</v>
      </c>
      <c r="C43" s="40" t="s">
        <v>193</v>
      </c>
      <c r="D43" s="40">
        <v>100</v>
      </c>
    </row>
    <row r="44" spans="1:12" x14ac:dyDescent="0.25">
      <c r="A44" s="40" t="s">
        <v>6</v>
      </c>
      <c r="B44" s="40" t="s">
        <v>88</v>
      </c>
      <c r="C44" s="40" t="s">
        <v>191</v>
      </c>
      <c r="D44" s="40">
        <v>35</v>
      </c>
    </row>
    <row r="45" spans="1:12" x14ac:dyDescent="0.25">
      <c r="A45" s="40" t="s">
        <v>7</v>
      </c>
      <c r="B45" s="40" t="s">
        <v>196</v>
      </c>
      <c r="C45" s="40" t="s">
        <v>191</v>
      </c>
      <c r="D45" s="40">
        <v>64</v>
      </c>
    </row>
    <row r="46" spans="1:12" x14ac:dyDescent="0.25">
      <c r="A46" s="40" t="s">
        <v>8</v>
      </c>
      <c r="B46" s="40" t="s">
        <v>197</v>
      </c>
      <c r="C46" s="40" t="s">
        <v>191</v>
      </c>
      <c r="D46" s="40">
        <v>73</v>
      </c>
    </row>
    <row r="47" spans="1:12" x14ac:dyDescent="0.25">
      <c r="A47" s="40" t="s">
        <v>6</v>
      </c>
      <c r="B47" s="40" t="s">
        <v>198</v>
      </c>
      <c r="C47" s="40" t="s">
        <v>190</v>
      </c>
      <c r="D47" s="40">
        <v>87</v>
      </c>
    </row>
    <row r="48" spans="1:12" x14ac:dyDescent="0.25">
      <c r="A48" s="40" t="s">
        <v>5</v>
      </c>
      <c r="B48" s="40" t="s">
        <v>199</v>
      </c>
      <c r="C48" s="40" t="s">
        <v>190</v>
      </c>
      <c r="D48" s="40">
        <v>28</v>
      </c>
    </row>
    <row r="49" spans="1:12" ht="15.75" x14ac:dyDescent="0.25">
      <c r="A49" s="40" t="s">
        <v>6</v>
      </c>
      <c r="B49" s="40" t="s">
        <v>200</v>
      </c>
      <c r="C49" s="40" t="s">
        <v>191</v>
      </c>
      <c r="D49" s="40">
        <v>97</v>
      </c>
      <c r="G49" s="83"/>
      <c r="H49" s="83"/>
      <c r="I49" s="83"/>
    </row>
    <row r="50" spans="1:12" x14ac:dyDescent="0.25">
      <c r="A50" s="40" t="s">
        <v>8</v>
      </c>
      <c r="B50" s="40" t="s">
        <v>201</v>
      </c>
      <c r="C50" s="40" t="s">
        <v>191</v>
      </c>
      <c r="D50" s="40">
        <v>99</v>
      </c>
      <c r="G50" s="82"/>
      <c r="H50" s="82"/>
      <c r="I50" s="82"/>
      <c r="J50" s="82"/>
      <c r="K50" s="82"/>
      <c r="L50" s="82"/>
    </row>
    <row r="51" spans="1:12" x14ac:dyDescent="0.25">
      <c r="A51" s="40" t="s">
        <v>7</v>
      </c>
      <c r="B51" s="40" t="s">
        <v>202</v>
      </c>
      <c r="C51" s="40" t="s">
        <v>203</v>
      </c>
      <c r="D51" s="40">
        <v>58</v>
      </c>
    </row>
    <row r="52" spans="1:12" hidden="1" x14ac:dyDescent="0.25">
      <c r="A52" s="40" t="s">
        <v>7</v>
      </c>
      <c r="B52" s="40" t="s">
        <v>204</v>
      </c>
      <c r="C52" s="40" t="s">
        <v>193</v>
      </c>
      <c r="D52" s="40">
        <v>46</v>
      </c>
      <c r="G52" s="85"/>
      <c r="H52" s="82"/>
      <c r="I52" s="81"/>
      <c r="J52" s="84"/>
      <c r="K52" s="84"/>
      <c r="L52" s="84"/>
    </row>
    <row r="53" spans="1:12" hidden="1" x14ac:dyDescent="0.25">
      <c r="A53" s="40" t="s">
        <v>8</v>
      </c>
      <c r="B53" s="40" t="s">
        <v>205</v>
      </c>
      <c r="C53" s="40" t="s">
        <v>193</v>
      </c>
      <c r="D53" s="40">
        <v>78</v>
      </c>
      <c r="G53" s="82"/>
      <c r="H53" s="82"/>
      <c r="I53" s="82"/>
      <c r="J53" s="82"/>
      <c r="K53" s="82"/>
      <c r="L53" s="82"/>
    </row>
    <row r="54" spans="1:12" hidden="1" x14ac:dyDescent="0.25">
      <c r="A54" s="40" t="s">
        <v>6</v>
      </c>
      <c r="B54" s="40" t="s">
        <v>126</v>
      </c>
      <c r="C54" s="40" t="s">
        <v>203</v>
      </c>
      <c r="D54" s="40">
        <v>77</v>
      </c>
      <c r="G54" s="82"/>
      <c r="H54" s="82"/>
      <c r="I54" s="82"/>
      <c r="J54" s="82"/>
      <c r="K54" s="82"/>
      <c r="L54" s="82"/>
    </row>
    <row r="55" spans="1:12" hidden="1" x14ac:dyDescent="0.25">
      <c r="A55" s="40" t="s">
        <v>6</v>
      </c>
      <c r="B55" s="40" t="s">
        <v>206</v>
      </c>
      <c r="C55" s="40" t="s">
        <v>203</v>
      </c>
      <c r="D55" s="40">
        <v>100</v>
      </c>
      <c r="G55" s="85"/>
      <c r="H55" s="82"/>
      <c r="I55" s="82"/>
      <c r="J55" s="82"/>
      <c r="K55" s="82"/>
      <c r="L55" s="82"/>
    </row>
    <row r="56" spans="1:12" hidden="1" x14ac:dyDescent="0.25">
      <c r="A56" s="40" t="s">
        <v>6</v>
      </c>
      <c r="B56" s="40" t="s">
        <v>207</v>
      </c>
      <c r="C56" s="40" t="s">
        <v>203</v>
      </c>
      <c r="D56" s="40">
        <v>45</v>
      </c>
      <c r="G56" s="82"/>
      <c r="H56" s="82"/>
      <c r="I56" s="82"/>
      <c r="J56" s="82"/>
      <c r="K56" s="82"/>
      <c r="L56" s="82"/>
    </row>
    <row r="57" spans="1:12" hidden="1" x14ac:dyDescent="0.25">
      <c r="A57" s="40" t="s">
        <v>7</v>
      </c>
      <c r="B57" s="40" t="s">
        <v>208</v>
      </c>
      <c r="C57" s="40" t="s">
        <v>193</v>
      </c>
      <c r="D57" s="40">
        <v>85</v>
      </c>
      <c r="G57" s="82"/>
      <c r="H57" s="82"/>
      <c r="I57" s="82"/>
      <c r="J57" s="82"/>
      <c r="K57" s="82"/>
      <c r="L57" s="82"/>
    </row>
    <row r="58" spans="1:12" hidden="1" x14ac:dyDescent="0.25">
      <c r="A58" s="40" t="s">
        <v>5</v>
      </c>
      <c r="B58" s="40" t="s">
        <v>209</v>
      </c>
      <c r="C58" s="40" t="s">
        <v>190</v>
      </c>
      <c r="D58" s="40">
        <v>75</v>
      </c>
      <c r="G58" s="85"/>
      <c r="H58" s="82"/>
      <c r="I58" s="82"/>
      <c r="J58" s="82"/>
      <c r="K58" s="82"/>
      <c r="L58" s="82"/>
    </row>
    <row r="59" spans="1:12" x14ac:dyDescent="0.25">
      <c r="A59" s="40" t="s">
        <v>7</v>
      </c>
      <c r="B59" s="40" t="s">
        <v>210</v>
      </c>
      <c r="C59" s="40" t="s">
        <v>193</v>
      </c>
      <c r="D59" s="40">
        <v>76</v>
      </c>
      <c r="G59" s="82"/>
      <c r="H59" s="82"/>
      <c r="I59" s="82"/>
      <c r="J59" s="82"/>
      <c r="K59" s="82"/>
      <c r="L59" s="82"/>
    </row>
    <row r="60" spans="1:12" x14ac:dyDescent="0.25">
      <c r="A60" s="40" t="s">
        <v>6</v>
      </c>
      <c r="B60" s="40" t="s">
        <v>211</v>
      </c>
      <c r="C60" s="40" t="s">
        <v>193</v>
      </c>
      <c r="D60" s="40">
        <v>38</v>
      </c>
    </row>
    <row r="61" spans="1:12" x14ac:dyDescent="0.25">
      <c r="A61" s="40" t="s">
        <v>6</v>
      </c>
      <c r="B61" s="40" t="s">
        <v>18</v>
      </c>
      <c r="C61" s="40" t="s">
        <v>190</v>
      </c>
      <c r="D61" s="40">
        <v>89</v>
      </c>
    </row>
    <row r="62" spans="1:12" x14ac:dyDescent="0.25">
      <c r="A62" s="40" t="s">
        <v>8</v>
      </c>
      <c r="B62" s="40" t="s">
        <v>212</v>
      </c>
      <c r="C62" s="40" t="s">
        <v>191</v>
      </c>
      <c r="D62" s="40">
        <v>90</v>
      </c>
    </row>
    <row r="67" spans="1:13" ht="15.75" x14ac:dyDescent="0.25">
      <c r="A67" s="78" t="s">
        <v>187</v>
      </c>
      <c r="B67" s="78" t="s">
        <v>188</v>
      </c>
      <c r="C67" s="78" t="s">
        <v>189</v>
      </c>
      <c r="D67" s="78" t="s">
        <v>15</v>
      </c>
      <c r="H67" s="83" t="s">
        <v>226</v>
      </c>
      <c r="I67" s="83"/>
      <c r="J67" s="83"/>
    </row>
    <row r="68" spans="1:13" x14ac:dyDescent="0.25">
      <c r="A68" s="82" t="s">
        <v>8</v>
      </c>
      <c r="B68" s="82" t="s">
        <v>10</v>
      </c>
      <c r="C68" s="82" t="s">
        <v>190</v>
      </c>
      <c r="D68" s="82">
        <v>60</v>
      </c>
      <c r="H68" s="82" t="s">
        <v>224</v>
      </c>
      <c r="I68" s="82"/>
      <c r="J68" s="82"/>
      <c r="K68" s="82"/>
      <c r="L68" s="82"/>
      <c r="M68" s="82"/>
    </row>
    <row r="69" spans="1:13" x14ac:dyDescent="0.25">
      <c r="A69" s="82" t="s">
        <v>5</v>
      </c>
      <c r="B69" s="82" t="s">
        <v>11</v>
      </c>
      <c r="C69" s="82" t="s">
        <v>191</v>
      </c>
      <c r="D69" s="82">
        <v>25</v>
      </c>
    </row>
    <row r="70" spans="1:13" x14ac:dyDescent="0.25">
      <c r="A70" s="82" t="s">
        <v>6</v>
      </c>
      <c r="B70" s="82" t="s">
        <v>192</v>
      </c>
      <c r="C70" s="82" t="s">
        <v>193</v>
      </c>
      <c r="D70" s="82">
        <v>40</v>
      </c>
      <c r="H70" s="85" t="s">
        <v>189</v>
      </c>
      <c r="I70" s="82"/>
      <c r="J70" s="84" t="s">
        <v>187</v>
      </c>
      <c r="K70" s="84" t="s">
        <v>188</v>
      </c>
      <c r="L70" s="84" t="s">
        <v>189</v>
      </c>
      <c r="M70" s="84" t="s">
        <v>15</v>
      </c>
    </row>
    <row r="71" spans="1:13" x14ac:dyDescent="0.25">
      <c r="A71" s="82" t="s">
        <v>5</v>
      </c>
      <c r="B71" s="82" t="s">
        <v>19</v>
      </c>
      <c r="C71" s="82" t="s">
        <v>193</v>
      </c>
      <c r="D71" s="82">
        <v>80</v>
      </c>
      <c r="H71" s="82" t="s">
        <v>203</v>
      </c>
      <c r="I71" s="82"/>
      <c r="J71" s="82" t="str" cm="1">
        <f t="array" ref="J71:M72">_xlfn._xlws.SORT(_xlfn._xlws.FILTER(Exam_Recorded[],(Exam_Recorded[Exam]=H71)*(Exam_Recorded[Block]=H74)*(Exam_Recorded[Mark]&gt;H77),"NO RECORDS"),4,-1)</f>
        <v>South</v>
      </c>
      <c r="K71" s="82" t="str">
        <v>Franklin</v>
      </c>
      <c r="L71" s="82" t="str">
        <v>History</v>
      </c>
      <c r="M71" s="82">
        <v>100</v>
      </c>
    </row>
    <row r="72" spans="1:13" x14ac:dyDescent="0.25">
      <c r="A72" s="82" t="s">
        <v>8</v>
      </c>
      <c r="B72" s="82" t="s">
        <v>194</v>
      </c>
      <c r="C72" s="82" t="s">
        <v>193</v>
      </c>
      <c r="D72" s="82">
        <v>90</v>
      </c>
      <c r="H72" s="82"/>
      <c r="I72" s="82"/>
      <c r="J72" s="82" t="str">
        <v>South</v>
      </c>
      <c r="K72" s="82" t="str">
        <v>Susie</v>
      </c>
      <c r="L72" s="82" t="str">
        <v>History</v>
      </c>
      <c r="M72" s="82">
        <v>77</v>
      </c>
    </row>
    <row r="73" spans="1:13" x14ac:dyDescent="0.25">
      <c r="A73" s="82" t="s">
        <v>7</v>
      </c>
      <c r="B73" s="82" t="s">
        <v>195</v>
      </c>
      <c r="C73" s="82" t="s">
        <v>193</v>
      </c>
      <c r="D73" s="82">
        <v>100</v>
      </c>
      <c r="H73" s="85" t="s">
        <v>187</v>
      </c>
      <c r="I73" s="82"/>
      <c r="J73" s="82"/>
      <c r="K73" s="82"/>
      <c r="L73" s="82"/>
      <c r="M73" s="82"/>
    </row>
    <row r="74" spans="1:13" x14ac:dyDescent="0.25">
      <c r="A74" s="82" t="s">
        <v>6</v>
      </c>
      <c r="B74" s="82" t="s">
        <v>88</v>
      </c>
      <c r="C74" s="82" t="s">
        <v>191</v>
      </c>
      <c r="D74" s="82">
        <v>35</v>
      </c>
      <c r="H74" s="82" t="s">
        <v>6</v>
      </c>
      <c r="I74" s="82"/>
      <c r="J74" s="82"/>
      <c r="K74" s="82"/>
      <c r="L74" s="82"/>
      <c r="M74" s="82"/>
    </row>
    <row r="75" spans="1:13" x14ac:dyDescent="0.25">
      <c r="A75" s="82" t="s">
        <v>7</v>
      </c>
      <c r="B75" s="82" t="s">
        <v>196</v>
      </c>
      <c r="C75" s="82" t="s">
        <v>191</v>
      </c>
      <c r="D75" s="82">
        <v>64</v>
      </c>
      <c r="H75" s="82"/>
      <c r="I75" s="82"/>
      <c r="J75" s="82"/>
      <c r="K75" s="82"/>
      <c r="L75" s="82"/>
      <c r="M75" s="82"/>
    </row>
    <row r="76" spans="1:13" x14ac:dyDescent="0.25">
      <c r="A76" s="82" t="s">
        <v>8</v>
      </c>
      <c r="B76" s="82" t="s">
        <v>197</v>
      </c>
      <c r="C76" s="82" t="s">
        <v>191</v>
      </c>
      <c r="D76" s="82">
        <v>73</v>
      </c>
      <c r="H76" s="85" t="s">
        <v>15</v>
      </c>
      <c r="I76" s="82"/>
      <c r="J76" s="82"/>
      <c r="K76" s="82"/>
      <c r="L76" s="82"/>
      <c r="M76" s="82"/>
    </row>
    <row r="77" spans="1:13" x14ac:dyDescent="0.25">
      <c r="A77" s="82" t="s">
        <v>6</v>
      </c>
      <c r="B77" s="82" t="s">
        <v>198</v>
      </c>
      <c r="C77" s="82" t="s">
        <v>190</v>
      </c>
      <c r="D77" s="82">
        <v>87</v>
      </c>
      <c r="H77" s="82">
        <v>50</v>
      </c>
      <c r="I77" s="82"/>
      <c r="J77" s="82"/>
      <c r="K77" s="82"/>
      <c r="L77" s="82"/>
      <c r="M77" s="82"/>
    </row>
    <row r="78" spans="1:13" x14ac:dyDescent="0.25">
      <c r="A78" s="82" t="s">
        <v>5</v>
      </c>
      <c r="B78" s="82" t="s">
        <v>199</v>
      </c>
      <c r="C78" s="82" t="s">
        <v>190</v>
      </c>
      <c r="D78" s="82">
        <v>28</v>
      </c>
    </row>
    <row r="79" spans="1:13" x14ac:dyDescent="0.25">
      <c r="A79" s="82" t="s">
        <v>6</v>
      </c>
      <c r="B79" s="82" t="s">
        <v>200</v>
      </c>
      <c r="C79" s="82" t="s">
        <v>191</v>
      </c>
      <c r="D79" s="82">
        <v>97</v>
      </c>
    </row>
    <row r="80" spans="1:13" x14ac:dyDescent="0.25">
      <c r="A80" s="82" t="s">
        <v>8</v>
      </c>
      <c r="B80" s="82" t="s">
        <v>201</v>
      </c>
      <c r="C80" s="82" t="s">
        <v>191</v>
      </c>
      <c r="D80" s="82">
        <v>99</v>
      </c>
    </row>
    <row r="81" spans="1:4" x14ac:dyDescent="0.25">
      <c r="A81" s="82" t="s">
        <v>7</v>
      </c>
      <c r="B81" s="82" t="s">
        <v>202</v>
      </c>
      <c r="C81" s="82" t="s">
        <v>203</v>
      </c>
      <c r="D81" s="82">
        <v>58</v>
      </c>
    </row>
    <row r="82" spans="1:4" x14ac:dyDescent="0.25">
      <c r="A82" s="82" t="s">
        <v>7</v>
      </c>
      <c r="B82" s="82" t="s">
        <v>204</v>
      </c>
      <c r="C82" s="82" t="s">
        <v>193</v>
      </c>
      <c r="D82" s="82">
        <v>46</v>
      </c>
    </row>
    <row r="83" spans="1:4" x14ac:dyDescent="0.25">
      <c r="A83" s="82" t="s">
        <v>8</v>
      </c>
      <c r="B83" s="82" t="s">
        <v>205</v>
      </c>
      <c r="C83" s="82" t="s">
        <v>193</v>
      </c>
      <c r="D83" s="82">
        <v>78</v>
      </c>
    </row>
    <row r="84" spans="1:4" x14ac:dyDescent="0.25">
      <c r="A84" s="82" t="s">
        <v>6</v>
      </c>
      <c r="B84" s="82" t="s">
        <v>126</v>
      </c>
      <c r="C84" s="82" t="s">
        <v>203</v>
      </c>
      <c r="D84" s="82">
        <v>77</v>
      </c>
    </row>
    <row r="85" spans="1:4" x14ac:dyDescent="0.25">
      <c r="A85" s="82" t="s">
        <v>6</v>
      </c>
      <c r="B85" s="82" t="s">
        <v>206</v>
      </c>
      <c r="C85" s="82" t="s">
        <v>203</v>
      </c>
      <c r="D85" s="82">
        <v>100</v>
      </c>
    </row>
    <row r="86" spans="1:4" x14ac:dyDescent="0.25">
      <c r="A86" s="82" t="s">
        <v>6</v>
      </c>
      <c r="B86" s="82" t="s">
        <v>207</v>
      </c>
      <c r="C86" s="82" t="s">
        <v>203</v>
      </c>
      <c r="D86" s="82">
        <v>45</v>
      </c>
    </row>
    <row r="87" spans="1:4" x14ac:dyDescent="0.25">
      <c r="A87" s="82" t="s">
        <v>7</v>
      </c>
      <c r="B87" s="82" t="s">
        <v>208</v>
      </c>
      <c r="C87" s="82" t="s">
        <v>193</v>
      </c>
      <c r="D87" s="82">
        <v>85</v>
      </c>
    </row>
    <row r="88" spans="1:4" x14ac:dyDescent="0.25">
      <c r="A88" s="82" t="s">
        <v>5</v>
      </c>
      <c r="B88" s="82" t="s">
        <v>209</v>
      </c>
      <c r="C88" s="82" t="s">
        <v>190</v>
      </c>
      <c r="D88" s="82">
        <v>75</v>
      </c>
    </row>
    <row r="89" spans="1:4" x14ac:dyDescent="0.25">
      <c r="A89" s="82" t="s">
        <v>7</v>
      </c>
      <c r="B89" s="82" t="s">
        <v>210</v>
      </c>
      <c r="C89" s="82" t="s">
        <v>193</v>
      </c>
      <c r="D89" s="82">
        <v>76</v>
      </c>
    </row>
    <row r="90" spans="1:4" x14ac:dyDescent="0.25">
      <c r="A90" s="82" t="s">
        <v>6</v>
      </c>
      <c r="B90" s="82" t="s">
        <v>211</v>
      </c>
      <c r="C90" s="82" t="s">
        <v>193</v>
      </c>
      <c r="D90" s="82">
        <v>38</v>
      </c>
    </row>
    <row r="91" spans="1:4" x14ac:dyDescent="0.25">
      <c r="A91" s="82" t="s">
        <v>6</v>
      </c>
      <c r="B91" s="82" t="s">
        <v>18</v>
      </c>
      <c r="C91" s="82" t="s">
        <v>190</v>
      </c>
      <c r="D91" s="82">
        <v>89</v>
      </c>
    </row>
    <row r="92" spans="1:4" x14ac:dyDescent="0.25">
      <c r="A92" s="82" t="s">
        <v>8</v>
      </c>
      <c r="B92" s="82" t="s">
        <v>212</v>
      </c>
      <c r="C92" s="82" t="s">
        <v>191</v>
      </c>
      <c r="D92" s="82">
        <v>90</v>
      </c>
    </row>
    <row r="98" spans="1:12" ht="18.75" x14ac:dyDescent="0.3">
      <c r="A98" s="88" t="s">
        <v>227</v>
      </c>
      <c r="B98" s="89"/>
      <c r="C98" s="88"/>
      <c r="D98" s="88"/>
      <c r="E98" s="88"/>
      <c r="F98" s="88"/>
      <c r="G98" s="88"/>
      <c r="H98" s="88"/>
      <c r="I98" s="88"/>
      <c r="J98" s="92"/>
      <c r="K98" s="92"/>
      <c r="L98" s="88"/>
    </row>
    <row r="100" spans="1:12" x14ac:dyDescent="0.25">
      <c r="A100" s="93" t="s">
        <v>228</v>
      </c>
      <c r="B100" s="93" t="s">
        <v>217</v>
      </c>
      <c r="C100" s="93" t="s">
        <v>229</v>
      </c>
      <c r="D100" s="93" t="s">
        <v>230</v>
      </c>
      <c r="E100" s="87"/>
      <c r="F100" s="95" t="s">
        <v>217</v>
      </c>
      <c r="G100" s="87"/>
      <c r="H100" s="93" t="s">
        <v>228</v>
      </c>
      <c r="I100" s="93" t="s">
        <v>217</v>
      </c>
      <c r="J100" s="94" t="s">
        <v>229</v>
      </c>
      <c r="K100" s="94" t="s">
        <v>230</v>
      </c>
      <c r="L100" s="87"/>
    </row>
    <row r="101" spans="1:12" x14ac:dyDescent="0.25">
      <c r="A101" s="87" t="s">
        <v>231</v>
      </c>
      <c r="B101" s="87" t="s">
        <v>219</v>
      </c>
      <c r="C101" s="91">
        <v>43075</v>
      </c>
      <c r="D101" s="91">
        <v>5401</v>
      </c>
      <c r="E101" s="87"/>
      <c r="F101" s="87" t="s">
        <v>221</v>
      </c>
      <c r="G101" s="87"/>
      <c r="H101" s="87" t="str" cm="1">
        <f t="array" ref="H101:K104">_xlfn._xlws.FILTER(A101:D124,B101:B124=F101)</f>
        <v>UK</v>
      </c>
      <c r="I101" s="87" t="str">
        <v>Europe</v>
      </c>
      <c r="J101" s="87">
        <v>25072</v>
      </c>
      <c r="K101" s="87">
        <v>7971</v>
      </c>
      <c r="L101" s="87"/>
    </row>
    <row r="102" spans="1:12" x14ac:dyDescent="0.25">
      <c r="A102" s="87" t="s">
        <v>232</v>
      </c>
      <c r="B102" s="87" t="s">
        <v>221</v>
      </c>
      <c r="C102" s="91">
        <v>25072</v>
      </c>
      <c r="D102" s="91">
        <v>7971</v>
      </c>
      <c r="E102" s="87"/>
      <c r="F102" s="87"/>
      <c r="G102" s="87"/>
      <c r="H102" s="87" t="str">
        <v>UK</v>
      </c>
      <c r="I102" s="87" t="str">
        <v>Europe</v>
      </c>
      <c r="J102" s="87">
        <v>29153</v>
      </c>
      <c r="K102" s="87">
        <v>9339</v>
      </c>
      <c r="L102" s="87"/>
    </row>
    <row r="103" spans="1:12" x14ac:dyDescent="0.25">
      <c r="A103" s="87" t="s">
        <v>233</v>
      </c>
      <c r="B103" s="87" t="s">
        <v>218</v>
      </c>
      <c r="C103" s="91">
        <v>20884</v>
      </c>
      <c r="D103" s="91">
        <v>6534</v>
      </c>
      <c r="E103" s="87"/>
      <c r="F103" s="87"/>
      <c r="G103" s="87"/>
      <c r="H103" s="87" t="str">
        <v>UK</v>
      </c>
      <c r="I103" s="87" t="str">
        <v>Europe</v>
      </c>
      <c r="J103" s="87">
        <v>79495</v>
      </c>
      <c r="K103" s="87">
        <v>7757</v>
      </c>
      <c r="L103" s="87"/>
    </row>
    <row r="104" spans="1:12" x14ac:dyDescent="0.25">
      <c r="A104" s="87" t="s">
        <v>232</v>
      </c>
      <c r="B104" s="87" t="s">
        <v>221</v>
      </c>
      <c r="C104" s="91">
        <v>29153</v>
      </c>
      <c r="D104" s="91">
        <v>9339</v>
      </c>
      <c r="E104" s="87"/>
      <c r="F104" s="87"/>
      <c r="G104" s="87"/>
      <c r="H104" s="87" t="str">
        <v>UK</v>
      </c>
      <c r="I104" s="87" t="str">
        <v>Europe</v>
      </c>
      <c r="J104" s="87">
        <v>96822</v>
      </c>
      <c r="K104" s="87">
        <v>8333</v>
      </c>
      <c r="L104" s="87"/>
    </row>
    <row r="105" spans="1:12" x14ac:dyDescent="0.25">
      <c r="A105" s="87" t="s">
        <v>232</v>
      </c>
      <c r="B105" s="87" t="s">
        <v>221</v>
      </c>
      <c r="C105" s="91">
        <v>79495</v>
      </c>
      <c r="D105" s="91">
        <v>7757</v>
      </c>
      <c r="E105" s="87"/>
      <c r="F105" s="87"/>
      <c r="G105" s="87"/>
      <c r="H105" s="87"/>
      <c r="I105" s="87"/>
      <c r="J105" s="87"/>
      <c r="K105" s="87"/>
      <c r="L105" s="87"/>
    </row>
    <row r="106" spans="1:12" x14ac:dyDescent="0.25">
      <c r="A106" s="87" t="s">
        <v>233</v>
      </c>
      <c r="B106" s="87" t="s">
        <v>218</v>
      </c>
      <c r="C106" s="91">
        <v>35722</v>
      </c>
      <c r="D106" s="91">
        <v>7675</v>
      </c>
      <c r="E106" s="87"/>
      <c r="F106" s="87"/>
      <c r="G106" s="87"/>
      <c r="H106" s="87"/>
      <c r="I106" s="87"/>
      <c r="J106" s="87"/>
      <c r="K106" s="87"/>
      <c r="L106" s="87"/>
    </row>
    <row r="107" spans="1:12" x14ac:dyDescent="0.25">
      <c r="A107" s="87" t="s">
        <v>31</v>
      </c>
      <c r="B107" s="87" t="s">
        <v>234</v>
      </c>
      <c r="C107" s="91">
        <v>34527</v>
      </c>
      <c r="D107" s="91">
        <v>8122</v>
      </c>
      <c r="E107" s="87"/>
      <c r="F107" s="87"/>
      <c r="G107" s="87"/>
      <c r="H107" s="87"/>
      <c r="I107" s="87"/>
      <c r="J107" s="87"/>
      <c r="K107" s="87"/>
      <c r="L107" s="87"/>
    </row>
    <row r="108" spans="1:12" x14ac:dyDescent="0.25">
      <c r="A108" s="87" t="s">
        <v>32</v>
      </c>
      <c r="B108" s="87" t="s">
        <v>218</v>
      </c>
      <c r="C108" s="91">
        <v>52628</v>
      </c>
      <c r="D108" s="91">
        <v>5237</v>
      </c>
      <c r="E108" s="87"/>
      <c r="F108" s="87"/>
      <c r="G108" s="87"/>
      <c r="H108" s="87"/>
      <c r="I108" s="87"/>
      <c r="J108" s="87"/>
      <c r="K108" s="87"/>
      <c r="L108" s="87"/>
    </row>
    <row r="109" spans="1:12" x14ac:dyDescent="0.25">
      <c r="A109" s="87" t="s">
        <v>233</v>
      </c>
      <c r="B109" s="87" t="s">
        <v>218</v>
      </c>
      <c r="C109" s="91">
        <v>29874</v>
      </c>
      <c r="D109" s="91">
        <v>8292</v>
      </c>
      <c r="E109" s="87"/>
      <c r="F109" s="87"/>
      <c r="G109" s="87"/>
      <c r="H109" s="87"/>
      <c r="I109" s="87"/>
      <c r="J109" s="87"/>
      <c r="K109" s="87"/>
      <c r="L109" s="87"/>
    </row>
    <row r="110" spans="1:12" x14ac:dyDescent="0.25">
      <c r="A110" s="87" t="s">
        <v>233</v>
      </c>
      <c r="B110" s="87" t="s">
        <v>218</v>
      </c>
      <c r="C110" s="91">
        <v>94274</v>
      </c>
      <c r="D110" s="91">
        <v>8723</v>
      </c>
      <c r="E110" s="87"/>
      <c r="F110" s="90"/>
      <c r="G110" s="87"/>
      <c r="H110" s="87"/>
      <c r="I110" s="87"/>
      <c r="J110" s="87"/>
      <c r="K110" s="87"/>
      <c r="L110" s="87"/>
    </row>
    <row r="111" spans="1:12" x14ac:dyDescent="0.25">
      <c r="A111" s="87" t="s">
        <v>31</v>
      </c>
      <c r="B111" s="87" t="s">
        <v>234</v>
      </c>
      <c r="C111" s="91">
        <v>41636</v>
      </c>
      <c r="D111" s="91">
        <v>6933</v>
      </c>
      <c r="E111" s="87"/>
      <c r="F111" s="90"/>
      <c r="G111" s="87"/>
      <c r="H111" s="87"/>
      <c r="I111" s="87"/>
      <c r="J111" s="87"/>
      <c r="K111" s="87"/>
      <c r="L111" s="87"/>
    </row>
    <row r="112" spans="1:12" x14ac:dyDescent="0.25">
      <c r="A112" s="87" t="s">
        <v>233</v>
      </c>
      <c r="B112" s="87" t="s">
        <v>218</v>
      </c>
      <c r="C112" s="91">
        <v>95488</v>
      </c>
      <c r="D112" s="91">
        <v>6911</v>
      </c>
      <c r="E112" s="87"/>
      <c r="F112" s="87"/>
      <c r="G112" s="87"/>
      <c r="H112" s="87"/>
      <c r="I112" s="87"/>
      <c r="J112" s="87"/>
      <c r="K112" s="87"/>
      <c r="L112" s="87"/>
    </row>
    <row r="113" spans="1:12" x14ac:dyDescent="0.25">
      <c r="A113" s="87" t="s">
        <v>231</v>
      </c>
      <c r="B113" s="87" t="s">
        <v>219</v>
      </c>
      <c r="C113" s="91">
        <v>24733</v>
      </c>
      <c r="D113" s="91">
        <v>5947</v>
      </c>
      <c r="E113" s="87"/>
      <c r="F113" s="87"/>
      <c r="G113" s="87"/>
      <c r="H113" s="87"/>
      <c r="I113" s="87"/>
      <c r="J113" s="87"/>
      <c r="K113" s="87"/>
      <c r="L113" s="87"/>
    </row>
    <row r="114" spans="1:12" x14ac:dyDescent="0.25">
      <c r="A114" s="87" t="s">
        <v>231</v>
      </c>
      <c r="B114" s="87" t="s">
        <v>219</v>
      </c>
      <c r="C114" s="91">
        <v>48152</v>
      </c>
      <c r="D114" s="91">
        <v>7000</v>
      </c>
    </row>
    <row r="115" spans="1:12" x14ac:dyDescent="0.25">
      <c r="A115" s="87" t="s">
        <v>231</v>
      </c>
      <c r="B115" s="87" t="s">
        <v>219</v>
      </c>
      <c r="C115" s="91">
        <v>89348</v>
      </c>
      <c r="D115" s="91">
        <v>5395</v>
      </c>
    </row>
    <row r="116" spans="1:12" x14ac:dyDescent="0.25">
      <c r="A116" s="87" t="s">
        <v>31</v>
      </c>
      <c r="B116" s="87" t="s">
        <v>234</v>
      </c>
      <c r="C116" s="91">
        <v>36867</v>
      </c>
      <c r="D116" s="91">
        <v>6032</v>
      </c>
    </row>
    <row r="117" spans="1:12" x14ac:dyDescent="0.25">
      <c r="A117" s="87" t="s">
        <v>29</v>
      </c>
      <c r="B117" s="87" t="s">
        <v>219</v>
      </c>
      <c r="C117" s="91">
        <v>77440</v>
      </c>
      <c r="D117" s="91">
        <v>7722</v>
      </c>
    </row>
    <row r="118" spans="1:12" x14ac:dyDescent="0.25">
      <c r="A118" s="87" t="s">
        <v>231</v>
      </c>
      <c r="B118" s="87" t="s">
        <v>219</v>
      </c>
      <c r="C118" s="91">
        <v>69187</v>
      </c>
      <c r="D118" s="91">
        <v>5056</v>
      </c>
    </row>
    <row r="119" spans="1:12" x14ac:dyDescent="0.25">
      <c r="A119" s="87" t="s">
        <v>231</v>
      </c>
      <c r="B119" s="87" t="s">
        <v>219</v>
      </c>
      <c r="C119" s="91">
        <v>98589</v>
      </c>
      <c r="D119" s="91">
        <v>8327</v>
      </c>
    </row>
    <row r="120" spans="1:12" x14ac:dyDescent="0.25">
      <c r="A120" s="87" t="s">
        <v>32</v>
      </c>
      <c r="B120" s="87" t="s">
        <v>218</v>
      </c>
      <c r="C120" s="91">
        <v>29078</v>
      </c>
      <c r="D120" s="91">
        <v>7410</v>
      </c>
    </row>
    <row r="121" spans="1:12" x14ac:dyDescent="0.25">
      <c r="A121" s="87" t="s">
        <v>29</v>
      </c>
      <c r="B121" s="87" t="s">
        <v>219</v>
      </c>
      <c r="C121" s="91">
        <v>38088</v>
      </c>
      <c r="D121" s="91">
        <v>9169</v>
      </c>
    </row>
    <row r="122" spans="1:12" x14ac:dyDescent="0.25">
      <c r="A122" s="87" t="s">
        <v>31</v>
      </c>
      <c r="B122" s="87" t="s">
        <v>234</v>
      </c>
      <c r="C122" s="91">
        <v>79926</v>
      </c>
      <c r="D122" s="91">
        <v>7005</v>
      </c>
    </row>
    <row r="123" spans="1:12" x14ac:dyDescent="0.25">
      <c r="A123" s="87" t="s">
        <v>29</v>
      </c>
      <c r="B123" s="87" t="s">
        <v>219</v>
      </c>
      <c r="C123" s="91">
        <v>59673</v>
      </c>
      <c r="D123" s="91">
        <v>9662</v>
      </c>
    </row>
    <row r="124" spans="1:12" x14ac:dyDescent="0.25">
      <c r="A124" s="87" t="s">
        <v>232</v>
      </c>
      <c r="B124" s="87" t="s">
        <v>221</v>
      </c>
      <c r="C124" s="91">
        <v>96822</v>
      </c>
      <c r="D124" s="91">
        <v>8333</v>
      </c>
    </row>
    <row r="126" spans="1:12" x14ac:dyDescent="0.25">
      <c r="C126" s="86" t="s">
        <v>235</v>
      </c>
    </row>
    <row r="127" spans="1:12" x14ac:dyDescent="0.25">
      <c r="C127" t="str" cm="1">
        <f t="array" ref="C127:C130">_xlfn.UNIQUE(B101:B124)</f>
        <v>Asia</v>
      </c>
    </row>
    <row r="128" spans="1:12" x14ac:dyDescent="0.25">
      <c r="C128" t="str">
        <v>Europe</v>
      </c>
    </row>
    <row r="129" spans="3:3" x14ac:dyDescent="0.25">
      <c r="C129" t="str">
        <v>North America</v>
      </c>
    </row>
    <row r="130" spans="3:3" x14ac:dyDescent="0.25">
      <c r="C130" t="str">
        <v>Australasia</v>
      </c>
    </row>
    <row r="145" spans="1:11" ht="18.75" x14ac:dyDescent="0.3">
      <c r="A145" s="97" t="s">
        <v>227</v>
      </c>
      <c r="B145" s="98"/>
      <c r="C145" s="97"/>
      <c r="D145" s="97"/>
      <c r="E145" s="99"/>
      <c r="F145" s="97"/>
      <c r="G145" s="97"/>
      <c r="H145" s="97"/>
      <c r="I145" s="97"/>
      <c r="J145" s="97"/>
      <c r="K145" s="97"/>
    </row>
    <row r="147" spans="1:11" x14ac:dyDescent="0.25">
      <c r="A147" s="101" t="s">
        <v>52</v>
      </c>
      <c r="B147" s="101" t="s">
        <v>43</v>
      </c>
      <c r="C147" s="101" t="s">
        <v>44</v>
      </c>
      <c r="D147" s="101" t="s">
        <v>45</v>
      </c>
      <c r="E147" s="102" t="s">
        <v>46</v>
      </c>
      <c r="F147" s="96"/>
      <c r="G147" s="101" t="s">
        <v>52</v>
      </c>
      <c r="H147" s="101" t="s">
        <v>43</v>
      </c>
      <c r="I147" s="101" t="s">
        <v>44</v>
      </c>
      <c r="J147" s="101" t="s">
        <v>45</v>
      </c>
      <c r="K147" s="102" t="s">
        <v>46</v>
      </c>
    </row>
    <row r="148" spans="1:11" x14ac:dyDescent="0.25">
      <c r="A148" s="96" t="s">
        <v>53</v>
      </c>
      <c r="B148" s="96">
        <v>1012</v>
      </c>
      <c r="C148" s="96" t="s">
        <v>48</v>
      </c>
      <c r="D148" s="96" t="s">
        <v>49</v>
      </c>
      <c r="E148" s="96">
        <v>8</v>
      </c>
      <c r="F148" s="96"/>
      <c r="G148" s="96"/>
      <c r="H148" s="96"/>
      <c r="I148" s="96"/>
      <c r="J148" s="96"/>
      <c r="K148" s="96"/>
    </row>
    <row r="149" spans="1:11" x14ac:dyDescent="0.25">
      <c r="A149" s="96" t="s">
        <v>54</v>
      </c>
      <c r="B149" s="96">
        <v>1491</v>
      </c>
      <c r="C149" s="96" t="s">
        <v>48</v>
      </c>
      <c r="D149" s="96" t="s">
        <v>49</v>
      </c>
      <c r="E149" s="96">
        <v>6</v>
      </c>
      <c r="F149" s="96"/>
      <c r="G149" s="96"/>
      <c r="H149" s="96"/>
      <c r="I149" s="96"/>
      <c r="J149" s="96"/>
      <c r="K149" s="96"/>
    </row>
    <row r="150" spans="1:11" x14ac:dyDescent="0.25">
      <c r="A150" s="96" t="s">
        <v>55</v>
      </c>
      <c r="B150" s="96">
        <v>1858</v>
      </c>
      <c r="C150" s="96" t="s">
        <v>48</v>
      </c>
      <c r="D150" s="96" t="s">
        <v>49</v>
      </c>
      <c r="E150" s="96">
        <v>10</v>
      </c>
      <c r="F150" s="96"/>
      <c r="G150" s="96"/>
      <c r="H150" s="96"/>
      <c r="I150" s="96"/>
      <c r="J150" s="96"/>
      <c r="K150" s="96"/>
    </row>
    <row r="151" spans="1:11" x14ac:dyDescent="0.25">
      <c r="A151" s="96" t="s">
        <v>56</v>
      </c>
      <c r="B151" s="96">
        <v>1920</v>
      </c>
      <c r="C151" s="96" t="s">
        <v>48</v>
      </c>
      <c r="D151" s="96" t="s">
        <v>49</v>
      </c>
      <c r="E151" s="96">
        <v>1</v>
      </c>
      <c r="F151" s="96"/>
      <c r="G151" s="96"/>
      <c r="H151" s="96"/>
      <c r="I151" s="96"/>
      <c r="J151" s="96"/>
      <c r="K151" s="96"/>
    </row>
    <row r="152" spans="1:11" x14ac:dyDescent="0.25">
      <c r="A152" s="96" t="s">
        <v>57</v>
      </c>
      <c r="B152" s="96">
        <v>1789</v>
      </c>
      <c r="C152" s="96" t="s">
        <v>48</v>
      </c>
      <c r="D152" s="96" t="s">
        <v>49</v>
      </c>
      <c r="E152" s="96">
        <v>2</v>
      </c>
      <c r="F152" s="96"/>
      <c r="G152" s="96"/>
      <c r="H152" s="96"/>
      <c r="I152" s="96"/>
      <c r="J152" s="96"/>
      <c r="K152" s="96"/>
    </row>
    <row r="153" spans="1:11" x14ac:dyDescent="0.25">
      <c r="A153" s="96" t="s">
        <v>58</v>
      </c>
      <c r="B153" s="96">
        <v>1997</v>
      </c>
      <c r="C153" s="96" t="s">
        <v>48</v>
      </c>
      <c r="D153" s="96" t="s">
        <v>49</v>
      </c>
      <c r="E153" s="96">
        <v>4</v>
      </c>
      <c r="F153" s="96"/>
      <c r="G153" s="96"/>
      <c r="H153" s="96"/>
      <c r="I153" s="96"/>
      <c r="J153" s="96"/>
      <c r="K153" s="96"/>
    </row>
    <row r="154" spans="1:11" x14ac:dyDescent="0.25">
      <c r="A154" s="96" t="s">
        <v>59</v>
      </c>
      <c r="B154" s="96">
        <v>1090</v>
      </c>
      <c r="C154" s="96" t="s">
        <v>48</v>
      </c>
      <c r="D154" s="96" t="s">
        <v>49</v>
      </c>
      <c r="E154" s="96">
        <v>7</v>
      </c>
      <c r="F154" s="96"/>
      <c r="G154" s="96"/>
      <c r="H154" s="96"/>
      <c r="I154" s="96"/>
      <c r="J154" s="96"/>
      <c r="K154" s="96"/>
    </row>
    <row r="155" spans="1:11" x14ac:dyDescent="0.25">
      <c r="A155" s="96" t="s">
        <v>60</v>
      </c>
      <c r="B155" s="96">
        <v>1958</v>
      </c>
      <c r="C155" s="96" t="s">
        <v>48</v>
      </c>
      <c r="D155" s="96" t="s">
        <v>49</v>
      </c>
      <c r="E155" s="96">
        <v>3</v>
      </c>
      <c r="F155" s="96"/>
      <c r="G155" s="96"/>
      <c r="H155" s="96"/>
      <c r="I155" s="96"/>
      <c r="J155" s="96"/>
      <c r="K155" s="96"/>
    </row>
    <row r="156" spans="1:11" x14ac:dyDescent="0.25">
      <c r="A156" s="96" t="s">
        <v>61</v>
      </c>
      <c r="B156" s="96">
        <v>1471</v>
      </c>
      <c r="C156" s="96" t="s">
        <v>48</v>
      </c>
      <c r="D156" s="96" t="s">
        <v>49</v>
      </c>
      <c r="E156" s="96">
        <v>5</v>
      </c>
      <c r="F156" s="96"/>
      <c r="G156" s="96"/>
      <c r="H156" s="96"/>
      <c r="I156" s="96"/>
      <c r="J156" s="96"/>
      <c r="K156" s="96"/>
    </row>
    <row r="157" spans="1:11" x14ac:dyDescent="0.25">
      <c r="A157" s="96" t="s">
        <v>62</v>
      </c>
      <c r="B157" s="96">
        <v>1215</v>
      </c>
      <c r="C157" s="96" t="s">
        <v>48</v>
      </c>
      <c r="D157" s="96" t="s">
        <v>49</v>
      </c>
      <c r="E157" s="96">
        <v>9</v>
      </c>
      <c r="F157" s="96"/>
      <c r="G157" s="96"/>
      <c r="H157" s="96"/>
      <c r="I157" s="96"/>
      <c r="J157" s="96"/>
      <c r="K157" s="96"/>
    </row>
    <row r="158" spans="1:11" x14ac:dyDescent="0.25">
      <c r="A158" s="96" t="s">
        <v>63</v>
      </c>
      <c r="B158" s="96">
        <v>1228</v>
      </c>
      <c r="C158" s="96" t="s">
        <v>48</v>
      </c>
      <c r="D158" s="96" t="s">
        <v>50</v>
      </c>
      <c r="E158" s="96">
        <v>2</v>
      </c>
      <c r="F158" s="96"/>
      <c r="G158" s="96"/>
      <c r="H158" s="96"/>
      <c r="I158" s="96"/>
      <c r="J158" s="96"/>
      <c r="K158" s="96"/>
    </row>
    <row r="159" spans="1:11" x14ac:dyDescent="0.25">
      <c r="A159" s="96" t="s">
        <v>64</v>
      </c>
      <c r="B159" s="96">
        <v>1743</v>
      </c>
      <c r="C159" s="96" t="s">
        <v>48</v>
      </c>
      <c r="D159" s="96" t="s">
        <v>50</v>
      </c>
      <c r="E159" s="96">
        <v>9</v>
      </c>
      <c r="F159" s="96"/>
      <c r="G159" s="96"/>
      <c r="H159" s="96"/>
      <c r="I159" s="96"/>
      <c r="J159" s="96"/>
      <c r="K159" s="96"/>
    </row>
    <row r="160" spans="1:11" x14ac:dyDescent="0.25">
      <c r="A160" s="96" t="s">
        <v>65</v>
      </c>
      <c r="B160" s="96">
        <v>1935</v>
      </c>
      <c r="C160" s="96" t="s">
        <v>48</v>
      </c>
      <c r="D160" s="96" t="s">
        <v>50</v>
      </c>
      <c r="E160" s="96">
        <v>12</v>
      </c>
      <c r="F160" s="96"/>
      <c r="G160" s="96"/>
      <c r="H160" s="96"/>
      <c r="I160" s="96"/>
      <c r="J160" s="96"/>
      <c r="K160" s="96"/>
    </row>
    <row r="161" spans="1:5" x14ac:dyDescent="0.25">
      <c r="A161" s="96" t="s">
        <v>66</v>
      </c>
      <c r="B161" s="96">
        <v>1880</v>
      </c>
      <c r="C161" s="96" t="s">
        <v>48</v>
      </c>
      <c r="D161" s="96" t="s">
        <v>50</v>
      </c>
      <c r="E161" s="96">
        <v>3</v>
      </c>
    </row>
    <row r="162" spans="1:5" x14ac:dyDescent="0.25">
      <c r="A162" s="96" t="s">
        <v>67</v>
      </c>
      <c r="B162" s="96">
        <v>1747</v>
      </c>
      <c r="C162" s="96" t="s">
        <v>48</v>
      </c>
      <c r="D162" s="96" t="s">
        <v>50</v>
      </c>
      <c r="E162" s="96">
        <v>6</v>
      </c>
    </row>
    <row r="163" spans="1:5" x14ac:dyDescent="0.25">
      <c r="A163" s="96" t="s">
        <v>68</v>
      </c>
      <c r="B163" s="96">
        <v>1352</v>
      </c>
      <c r="C163" s="96" t="s">
        <v>48</v>
      </c>
      <c r="D163" s="96" t="s">
        <v>50</v>
      </c>
      <c r="E163" s="96">
        <v>13</v>
      </c>
    </row>
    <row r="164" spans="1:5" x14ac:dyDescent="0.25">
      <c r="A164" s="96" t="s">
        <v>69</v>
      </c>
      <c r="B164" s="96">
        <v>1383</v>
      </c>
      <c r="C164" s="96" t="s">
        <v>48</v>
      </c>
      <c r="D164" s="96" t="s">
        <v>50</v>
      </c>
      <c r="E164" s="96">
        <v>10</v>
      </c>
    </row>
    <row r="165" spans="1:5" x14ac:dyDescent="0.25">
      <c r="A165" s="96" t="s">
        <v>70</v>
      </c>
      <c r="B165" s="96">
        <v>1230</v>
      </c>
      <c r="C165" s="96" t="s">
        <v>48</v>
      </c>
      <c r="D165" s="96" t="s">
        <v>50</v>
      </c>
      <c r="E165" s="96">
        <v>7</v>
      </c>
    </row>
    <row r="166" spans="1:5" x14ac:dyDescent="0.25">
      <c r="A166" s="96" t="s">
        <v>71</v>
      </c>
      <c r="B166" s="96">
        <v>1310</v>
      </c>
      <c r="C166" s="96" t="s">
        <v>48</v>
      </c>
      <c r="D166" s="96" t="s">
        <v>50</v>
      </c>
      <c r="E166" s="96">
        <v>11</v>
      </c>
    </row>
    <row r="167" spans="1:5" x14ac:dyDescent="0.25">
      <c r="A167" s="96" t="s">
        <v>72</v>
      </c>
      <c r="B167" s="96">
        <v>1701</v>
      </c>
      <c r="C167" s="96" t="s">
        <v>48</v>
      </c>
      <c r="D167" s="96" t="s">
        <v>50</v>
      </c>
      <c r="E167" s="96">
        <v>5</v>
      </c>
    </row>
    <row r="168" spans="1:5" x14ac:dyDescent="0.25">
      <c r="A168" s="96" t="s">
        <v>73</v>
      </c>
      <c r="B168" s="96">
        <v>1515</v>
      </c>
      <c r="C168" s="96" t="s">
        <v>48</v>
      </c>
      <c r="D168" s="96" t="s">
        <v>50</v>
      </c>
      <c r="E168" s="96">
        <v>4</v>
      </c>
    </row>
    <row r="169" spans="1:5" x14ac:dyDescent="0.25">
      <c r="A169" s="96" t="s">
        <v>74</v>
      </c>
      <c r="B169" s="96">
        <v>1996</v>
      </c>
      <c r="C169" s="96" t="s">
        <v>48</v>
      </c>
      <c r="D169" s="96" t="s">
        <v>50</v>
      </c>
      <c r="E169" s="96">
        <v>8</v>
      </c>
    </row>
    <row r="170" spans="1:5" x14ac:dyDescent="0.25">
      <c r="A170" s="96" t="s">
        <v>75</v>
      </c>
      <c r="B170" s="96">
        <v>1128</v>
      </c>
      <c r="C170" s="96" t="s">
        <v>48</v>
      </c>
      <c r="D170" s="96" t="s">
        <v>50</v>
      </c>
      <c r="E170" s="96">
        <v>14</v>
      </c>
    </row>
    <row r="171" spans="1:5" x14ac:dyDescent="0.25">
      <c r="A171" s="96" t="s">
        <v>76</v>
      </c>
      <c r="B171" s="96">
        <v>1734</v>
      </c>
      <c r="C171" s="96" t="s">
        <v>48</v>
      </c>
      <c r="D171" s="96" t="s">
        <v>50</v>
      </c>
      <c r="E171" s="96">
        <v>1</v>
      </c>
    </row>
    <row r="172" spans="1:5" x14ac:dyDescent="0.25">
      <c r="A172" s="96"/>
      <c r="B172" s="96"/>
      <c r="C172" s="96"/>
      <c r="D172" s="96"/>
      <c r="E172" s="100"/>
    </row>
  </sheetData>
  <dataValidations count="6">
    <dataValidation type="list" allowBlank="1" showInputMessage="1" showErrorMessage="1" sqref="G38" xr:uid="{3148B0E8-B120-47FD-99F4-6DF212DD07BC}">
      <formula1>$C$38:$C$62</formula1>
    </dataValidation>
    <dataValidation type="list" allowBlank="1" showInputMessage="1" showErrorMessage="1" sqref="G41" xr:uid="{109DD6AB-2824-4700-8D20-0C9E6FECBFF5}">
      <formula1>$A$38:$A$62</formula1>
    </dataValidation>
    <dataValidation type="list" allowBlank="1" showInputMessage="1" showErrorMessage="1" sqref="H71" xr:uid="{51EA4DDB-8932-4200-A8C0-1796306821A9}">
      <formula1>$C$68:$C$92</formula1>
    </dataValidation>
    <dataValidation type="list" allowBlank="1" showInputMessage="1" showErrorMessage="1" sqref="H74" xr:uid="{8F2C9854-92E7-4EB2-9006-94385FD463F0}">
      <formula1>$A$68:$A$92</formula1>
    </dataValidation>
    <dataValidation type="list" allowBlank="1" showInputMessage="1" showErrorMessage="1" sqref="H77" xr:uid="{F4E03272-43FB-4D9A-9D26-ECE46106F7F1}">
      <formula1>$D$68:$D$92</formula1>
    </dataValidation>
    <dataValidation type="list" allowBlank="1" showInputMessage="1" showErrorMessage="1" sqref="F101" xr:uid="{A020C1CE-D02F-4D8B-A436-1015367A05D1}">
      <formula1>$C$127:$C$130</formula1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OFFSET FUNCTION</vt:lpstr>
      <vt:lpstr>INDIRECT</vt:lpstr>
      <vt:lpstr>SORTING</vt:lpstr>
      <vt:lpstr>Advanced Filter</vt:lpstr>
      <vt:lpstr>UNIQUE FUNCTION</vt:lpstr>
      <vt:lpstr>FILTER</vt:lpstr>
      <vt:lpstr>East</vt:lpstr>
      <vt:lpstr>'Advanced Filter'!Extract</vt:lpstr>
      <vt:lpstr>North</vt:lpstr>
      <vt:lpstr>Offset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 Erewharighe</dc:creator>
  <cp:lastModifiedBy>Ezra  Erewharighe</cp:lastModifiedBy>
  <dcterms:created xsi:type="dcterms:W3CDTF">2025-02-08T22:10:57Z</dcterms:created>
  <dcterms:modified xsi:type="dcterms:W3CDTF">2025-04-01T14:24:18Z</dcterms:modified>
</cp:coreProperties>
</file>