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chool\Bootcamp\"/>
    </mc:Choice>
  </mc:AlternateContent>
  <xr:revisionPtr revIDLastSave="0" documentId="13_ncr:1_{69403739-4D70-415E-8DE0-CAB5A6CD91A9}" xr6:coauthVersionLast="46" xr6:coauthVersionMax="46" xr10:uidLastSave="{00000000-0000-0000-0000-000000000000}"/>
  <bookViews>
    <workbookView xWindow="28680" yWindow="-120" windowWidth="29040" windowHeight="1584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definedNames>
    <definedName name="_xlnm._FilterDatabase" localSheetId="5" hidden="1">Sheet1!$A$1:$T$4115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6" l="1"/>
  <c r="I15" i="6"/>
  <c r="I14" i="6"/>
  <c r="I13" i="6"/>
  <c r="I12" i="6"/>
  <c r="I11" i="6"/>
  <c r="I7" i="6"/>
  <c r="I6" i="6"/>
  <c r="I5" i="6"/>
  <c r="I4" i="6"/>
  <c r="I3" i="6"/>
  <c r="I2" i="6"/>
  <c r="D3" i="5"/>
  <c r="D4" i="5" s="1"/>
  <c r="D2" i="5"/>
  <c r="D13" i="5"/>
  <c r="C13" i="5"/>
  <c r="C3" i="5"/>
  <c r="C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5" i="5" l="1"/>
  <c r="E2" i="5"/>
  <c r="F2" i="5" s="1"/>
  <c r="E13" i="5"/>
  <c r="G13" i="5" s="1"/>
  <c r="C4" i="5"/>
  <c r="C5" i="5" s="1"/>
  <c r="H2" i="5"/>
  <c r="B3" i="5"/>
  <c r="C6" i="5" l="1"/>
  <c r="C7" i="5" s="1"/>
  <c r="D6" i="5"/>
  <c r="D7" i="5" s="1"/>
  <c r="G2" i="5"/>
  <c r="B4" i="5"/>
  <c r="E3" i="5"/>
  <c r="F13" i="5"/>
  <c r="H13" i="5"/>
  <c r="D8" i="5" l="1"/>
  <c r="D9" i="5"/>
  <c r="D10" i="5" s="1"/>
  <c r="D11" i="5" s="1"/>
  <c r="B5" i="5"/>
  <c r="E4" i="5"/>
  <c r="H3" i="5"/>
  <c r="G3" i="5"/>
  <c r="F3" i="5"/>
  <c r="C8" i="5"/>
  <c r="H4" i="5" l="1"/>
  <c r="G4" i="5"/>
  <c r="D12" i="5"/>
  <c r="F4" i="5"/>
  <c r="C9" i="5"/>
  <c r="E5" i="5"/>
  <c r="F5" i="5" s="1"/>
  <c r="B6" i="5"/>
  <c r="B7" i="5" s="1"/>
  <c r="H5" i="5" l="1"/>
  <c r="G5" i="5"/>
  <c r="E7" i="5"/>
  <c r="F7" i="5" s="1"/>
  <c r="B8" i="5"/>
  <c r="B9" i="5" s="1"/>
  <c r="B10" i="5" s="1"/>
  <c r="E6" i="5"/>
  <c r="C10" i="5"/>
  <c r="H6" i="5" l="1"/>
  <c r="G6" i="5"/>
  <c r="E8" i="5"/>
  <c r="F8" i="5" s="1"/>
  <c r="E9" i="5"/>
  <c r="F9" i="5" s="1"/>
  <c r="F6" i="5"/>
  <c r="H7" i="5"/>
  <c r="G7" i="5"/>
  <c r="E10" i="5"/>
  <c r="H10" i="5" s="1"/>
  <c r="C11" i="5"/>
  <c r="B11" i="5"/>
  <c r="B12" i="5" s="1"/>
  <c r="F10" i="5" l="1"/>
  <c r="E11" i="5"/>
  <c r="H11" i="5" s="1"/>
  <c r="H9" i="5"/>
  <c r="G9" i="5"/>
  <c r="C12" i="5"/>
  <c r="E12" i="5" s="1"/>
  <c r="H8" i="5"/>
  <c r="G8" i="5"/>
  <c r="G10" i="5"/>
  <c r="H12" i="5" l="1"/>
  <c r="F12" i="5"/>
  <c r="G12" i="5"/>
  <c r="G11" i="5"/>
  <c r="F11" i="5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<sst xmlns="http://schemas.openxmlformats.org/spreadsheetml/2006/main" count="28553" uniqueCount="8409">
  <si>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</si>
  <si>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</si>
  <si>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</si>
  <si>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</si>
  <si>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</si>
  <si>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</si>
  <si>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</si>
  <si>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</si>
  <si>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</si>
  <si>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</si>
  <si>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</si>
  <si>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</si>
  <si>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</si>
  <si>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</si>
  <si>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</si>
  <si>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</si>
  <si>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</si>
  <si>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</si>
  <si>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</si>
  <si>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</si>
  <si>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</si>
  <si>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</si>
  <si>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</si>
  <si>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</si>
  <si>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</si>
  <si>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</si>
  <si>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</si>
  <si>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</si>
  <si>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</si>
  <si>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</si>
  <si>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</si>
  <si>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</si>
  <si>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</si>
  <si>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</si>
  <si>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</si>
  <si>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</si>
  <si>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</si>
  <si>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</si>
  <si>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</si>
  <si>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</si>
  <si>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</si>
  <si>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</si>
  <si>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</si>
  <si>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</si>
  <si>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</si>
  <si>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</si>
  <si>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</si>
  <si>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</si>
  <si>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</si>
  <si>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</si>
  <si>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</si>
  <si>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</si>
  <si>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</si>
  <si>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</si>
  <si>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</si>
  <si>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</si>
  <si>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</si>
  <si>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</si>
  <si>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</si>
  <si>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</si>
  <si>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</si>
  <si>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</si>
  <si>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</si>
  <si>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</si>
  <si>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</si>
  <si>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</si>
  <si>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</si>
  <si>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</si>
  <si>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</si>
  <si>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</si>
  <si>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</si>
  <si>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</si>
  <si>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</si>
  <si>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</si>
  <si>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</si>
  <si>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</si>
  <si>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</si>
  <si>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</si>
  <si>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</si>
  <si>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</si>
  <si>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</si>
  <si>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</si>
  <si>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</si>
  <si>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</si>
  <si>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</si>
  <si>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</si>
  <si>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</si>
  <si>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</si>
  <si>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</si>
  <si>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</si>
  <si>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</si>
  <si>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</si>
  <si>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</si>
  <si>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</si>
  <si>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</si>
  <si>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</si>
  <si>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</si>
  <si>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</si>
  <si>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</si>
  <si>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</si>
  <si>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</si>
  <si>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</si>
  <si>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</si>
  <si>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</si>
  <si>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</si>
  <si>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</si>
  <si>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</si>
  <si>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</si>
  <si>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</si>
  <si>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</si>
  <si>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</si>
  <si>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</si>
  <si>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</si>
  <si>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</si>
  <si>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</si>
  <si>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</si>
  <si>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</si>
  <si>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</si>
  <si>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</si>
  <si>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</si>
  <si>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</si>
  <si>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</si>
  <si>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</si>
  <si>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</si>
  <si>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</si>
  <si>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</si>
  <si>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</si>
  <si>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</si>
  <si>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</si>
  <si>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</si>
  <si>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</si>
  <si>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</si>
  <si>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</si>
  <si>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</si>
  <si>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</si>
  <si>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</si>
  <si>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</si>
  <si>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</si>
  <si>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</si>
  <si>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</si>
  <si>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</si>
  <si>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</si>
  <si>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</si>
  <si>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</si>
  <si>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</si>
  <si>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</si>
  <si>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</si>
  <si>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</si>
  <si>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</si>
  <si>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</si>
  <si>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</si>
  <si>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</si>
  <si>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</si>
  <si>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</si>
  <si>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</si>
  <si>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</si>
  <si>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</si>
  <si>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</si>
  <si>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</si>
  <si>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</si>
  <si>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</si>
  <si>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</si>
  <si>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</si>
  <si>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</si>
  <si>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</si>
  <si>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</si>
  <si>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</si>
  <si>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</si>
  <si>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</si>
  <si>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</si>
  <si>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</si>
  <si>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</si>
  <si>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</si>
  <si>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</si>
  <si>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</si>
  <si>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</si>
  <si>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</si>
  <si>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</si>
  <si>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</si>
  <si>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</si>
  <si>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</si>
  <si>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</si>
  <si>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</si>
  <si>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</si>
  <si>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</si>
  <si>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</si>
  <si>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</si>
  <si>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</si>
  <si>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</si>
  <si>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</si>
  <si>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</si>
  <si>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</si>
  <si>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</si>
  <si>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</si>
  <si>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</si>
  <si>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</si>
  <si>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</si>
  <si>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</si>
  <si>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</si>
  <si>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</si>
  <si>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</si>
  <si>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</si>
  <si>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</si>
  <si>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</si>
  <si>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</si>
  <si>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</si>
  <si>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</si>
  <si>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</si>
  <si>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</si>
  <si>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</si>
  <si>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</si>
  <si>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</si>
  <si>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</si>
  <si>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</si>
  <si>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</si>
  <si>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</si>
  <si>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</si>
  <si>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</si>
  <si>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</si>
  <si>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</si>
  <si>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</si>
  <si>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</si>
  <si>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</si>
  <si>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</si>
  <si>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</si>
  <si>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</si>
  <si>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</si>
  <si>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</si>
  <si>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</si>
  <si>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</si>
  <si>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</si>
  <si>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</si>
  <si>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</si>
  <si>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</si>
  <si>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</si>
  <si>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</si>
  <si>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</si>
  <si>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</si>
  <si>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</si>
  <si>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</si>
  <si>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</si>
  <si>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</si>
  <si>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</si>
  <si>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</si>
  <si>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</si>
  <si>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</si>
  <si>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</si>
  <si>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</si>
  <si>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</si>
  <si>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</si>
  <si>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</si>
  <si>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</si>
  <si>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</si>
  <si>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</si>
  <si>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</si>
  <si>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</si>
  <si>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</si>
  <si>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</si>
  <si>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</si>
  <si>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</si>
  <si>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</si>
  <si>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</si>
  <si>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</si>
  <si>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</si>
  <si>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</si>
  <si>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</si>
  <si>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</si>
  <si>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</si>
  <si>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</si>
  <si>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</si>
  <si>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</si>
  <si>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</si>
  <si>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</si>
  <si>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</si>
  <si>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</si>
  <si>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</si>
  <si>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</si>
  <si>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</si>
  <si>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</si>
  <si>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</si>
  <si>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</si>
  <si>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</si>
  <si>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</si>
  <si>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</si>
  <si>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</si>
  <si>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</si>
  <si>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</si>
  <si>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</si>
  <si>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</si>
  <si>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</si>
  <si>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</si>
  <si>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</si>
  <si>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</si>
  <si>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</si>
  <si>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</si>
  <si>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</si>
  <si>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</si>
  <si>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</si>
  <si>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</si>
  <si>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</si>
  <si>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</si>
  <si>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</si>
  <si>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</si>
  <si>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</si>
  <si>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</si>
  <si>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</si>
  <si>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</si>
  <si>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</si>
  <si>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</si>
  <si>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</si>
  <si>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</si>
  <si>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</si>
  <si>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</si>
  <si>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</si>
  <si>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</si>
  <si>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</si>
  <si>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</si>
  <si>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</si>
  <si>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</si>
  <si>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</si>
  <si>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</si>
  <si>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</si>
  <si>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</si>
  <si>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</si>
  <si>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</si>
  <si>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</si>
  <si>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</si>
  <si>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</si>
  <si>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</si>
  <si>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</si>
  <si>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</si>
  <si>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</si>
  <si>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</si>
  <si>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</si>
  <si>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</si>
  <si>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</si>
  <si>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</si>
  <si>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</si>
  <si>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</si>
  <si>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</si>
  <si>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</si>
  <si>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</si>
  <si>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</si>
  <si>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</si>
  <si>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</si>
  <si>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</si>
  <si>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</si>
  <si>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</si>
  <si>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</si>
  <si>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</si>
  <si>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</si>
  <si>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</si>
  <si>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</si>
  <si>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</si>
  <si>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</si>
  <si>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</si>
  <si>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</si>
  <si>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</si>
  <si>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</si>
  <si>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</si>
  <si>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</si>
  <si>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</si>
  <si>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</si>
  <si>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</si>
  <si>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</si>
  <si>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</si>
  <si>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</si>
  <si>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</si>
  <si>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</si>
  <si>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</si>
  <si>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</si>
  <si>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</si>
  <si>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</si>
  <si>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</si>
  <si>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</si>
  <si>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</si>
  <si>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</si>
  <si>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</si>
  <si>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</si>
  <si>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</si>
  <si>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</si>
  <si>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</si>
  <si>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</si>
  <si>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</si>
  <si>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</si>
  <si>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</si>
  <si>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</si>
  <si>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</si>
  <si>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</si>
  <si>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</si>
  <si>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</si>
  <si>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</si>
  <si>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</si>
  <si>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</si>
  <si>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</si>
  <si>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</si>
  <si>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</si>
  <si>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</si>
  <si>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</si>
  <si>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</si>
  <si>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</si>
  <si>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</si>
  <si>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</si>
  <si>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</si>
  <si>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</si>
  <si>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</si>
  <si>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</si>
  <si>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</si>
  <si>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</si>
  <si>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</si>
  <si>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</si>
  <si>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</si>
  <si>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</si>
  <si>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</si>
  <si>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</si>
  <si>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</si>
  <si>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</si>
  <si>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</si>
  <si>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</si>
  <si>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</si>
  <si>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</si>
  <si>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</si>
  <si>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</si>
  <si>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</si>
  <si>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</si>
  <si>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</si>
  <si>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</si>
  <si>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</si>
  <si>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</si>
  <si>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</si>
  <si>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</si>
  <si>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</si>
  <si>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</si>
  <si>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</si>
  <si>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</si>
  <si>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</si>
  <si>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</si>
  <si>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</si>
  <si>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</si>
  <si>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</si>
  <si>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</si>
  <si>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</si>
  <si>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</si>
  <si>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</si>
  <si>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</si>
  <si>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</si>
  <si>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</si>
  <si>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</si>
  <si>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</si>
  <si>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</si>
  <si>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</si>
  <si>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</si>
  <si>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</si>
  <si>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</si>
  <si>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</si>
  <si>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</si>
  <si>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</si>
  <si>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</si>
  <si>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</si>
  <si>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</si>
  <si>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</si>
  <si>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</si>
  <si>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</si>
  <si>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</si>
  <si>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</si>
  <si>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</si>
  <si>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</si>
  <si>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</si>
  <si>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</si>
  <si>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</si>
  <si>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</si>
  <si>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</si>
  <si>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</si>
  <si>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</si>
  <si>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</si>
  <si>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</si>
  <si>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</si>
  <si>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</si>
  <si>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</si>
  <si>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</si>
  <si>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</si>
  <si>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</si>
  <si>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</si>
  <si>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</si>
  <si>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</si>
  <si>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</si>
  <si>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</si>
  <si>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</si>
  <si>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</si>
  <si>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</si>
  <si>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</si>
  <si>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</si>
  <si>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</si>
  <si>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</si>
  <si>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</si>
  <si>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</si>
  <si>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</si>
  <si>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</si>
  <si>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</si>
  <si>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</si>
  <si>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</si>
  <si>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</si>
  <si>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</si>
  <si>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</si>
  <si>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</si>
  <si>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</si>
  <si>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</si>
  <si>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</si>
  <si>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</si>
  <si>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</si>
  <si>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</si>
  <si>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</si>
  <si>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</si>
  <si>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</si>
  <si>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</si>
  <si>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</si>
  <si>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</si>
  <si>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</si>
  <si>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</si>
  <si>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</si>
  <si>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</si>
  <si>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</si>
  <si>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</si>
  <si>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</si>
  <si>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</si>
  <si>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</si>
  <si>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</si>
  <si>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</si>
  <si>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</si>
  <si>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</si>
  <si>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</si>
  <si>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</si>
  <si>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</si>
  <si>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</si>
  <si>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</si>
  <si>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</si>
  <si>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</si>
  <si>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</si>
  <si>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</si>
  <si>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</si>
  <si>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</si>
  <si>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</si>
  <si>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</si>
  <si>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</si>
  <si>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</si>
  <si>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</si>
  <si>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</si>
  <si>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</si>
  <si>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</si>
  <si>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</si>
  <si>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</si>
  <si>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</si>
  <si>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</si>
  <si>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</si>
  <si>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</si>
  <si>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</si>
  <si>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</si>
  <si>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</si>
  <si>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</si>
  <si>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</si>
  <si>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</si>
  <si>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</si>
  <si>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</si>
  <si>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</si>
  <si>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</si>
  <si>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</si>
  <si>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</si>
  <si>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</si>
  <si>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</si>
  <si>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</si>
  <si>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</si>
  <si>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</si>
  <si>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</si>
  <si>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</si>
  <si>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</si>
  <si>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</si>
  <si>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</si>
  <si>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</si>
  <si>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</si>
  <si>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</si>
  <si>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</si>
  <si>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</si>
  <si>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</si>
  <si>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</si>
  <si>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</si>
  <si>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</si>
  <si>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</si>
  <si>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</si>
  <si>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</si>
  <si>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</si>
  <si>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</si>
  <si>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</si>
  <si>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</si>
  <si>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</si>
  <si>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</si>
  <si>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</si>
  <si>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</si>
  <si>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</si>
  <si>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</si>
  <si>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</si>
  <si>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</si>
  <si>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</si>
  <si>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</si>
  <si>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</si>
  <si>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</si>
  <si>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</si>
  <si>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</si>
  <si>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</si>
  <si>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</si>
  <si>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</si>
  <si>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</si>
  <si>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</si>
  <si>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</si>
  <si>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</si>
  <si>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</si>
  <si>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</si>
  <si>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</si>
  <si>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</si>
  <si>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</si>
  <si>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</si>
  <si>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</si>
  <si>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</si>
  <si>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</si>
  <si>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</si>
  <si>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</si>
  <si>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</si>
  <si>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</si>
  <si>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</si>
  <si>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</si>
  <si>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</si>
  <si>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</si>
  <si>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</si>
  <si>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</si>
  <si>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</si>
  <si>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</si>
  <si>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</si>
  <si>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</si>
  <si>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</si>
  <si>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</si>
  <si>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</si>
  <si>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</si>
  <si>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</si>
  <si>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</si>
  <si>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</si>
  <si>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</si>
  <si>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</si>
  <si>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</si>
  <si>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</si>
  <si>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</si>
  <si>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</si>
  <si>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</si>
  <si>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</si>
  <si>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</si>
  <si>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</si>
  <si>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</si>
  <si>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</si>
  <si>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</si>
  <si>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</si>
  <si>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</si>
  <si>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</si>
  <si>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</si>
  <si>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</si>
  <si>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</si>
  <si>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</si>
  <si>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</si>
  <si>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</si>
  <si>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</si>
  <si>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</si>
  <si>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</si>
  <si>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</si>
  <si>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</si>
  <si>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</si>
  <si>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</si>
  <si>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</si>
  <si>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</si>
  <si>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</si>
  <si>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</si>
  <si>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</si>
  <si>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</si>
  <si>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</si>
  <si>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</si>
  <si>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</si>
  <si>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</si>
  <si>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</si>
  <si>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</si>
  <si>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</si>
  <si>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</si>
  <si>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</si>
  <si>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</si>
  <si>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</si>
  <si>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</si>
  <si>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</si>
  <si>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</si>
  <si>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</si>
  <si>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</si>
  <si>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</si>
  <si>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</si>
  <si>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</si>
  <si>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</si>
  <si>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</si>
  <si>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</si>
  <si>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</si>
  <si>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</si>
  <si>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</si>
  <si>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</si>
  <si>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</si>
  <si>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</si>
  <si>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</si>
  <si>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</si>
  <si>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</si>
  <si>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</si>
  <si>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</si>
  <si>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</si>
  <si>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</si>
  <si>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</si>
  <si>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</si>
  <si>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</si>
  <si>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</si>
  <si>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</si>
  <si>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</si>
  <si>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</si>
  <si>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</si>
  <si>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</si>
  <si>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</si>
  <si>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</si>
  <si>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</si>
  <si>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</si>
  <si>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</si>
  <si>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</si>
  <si>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</si>
  <si>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</si>
  <si>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</si>
  <si>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</si>
  <si>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</si>
  <si>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</si>
  <si>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</si>
  <si>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</si>
  <si>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</si>
  <si>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</si>
  <si>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</si>
  <si>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</si>
  <si>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</si>
  <si>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</si>
  <si>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</si>
  <si>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</si>
  <si>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</si>
  <si>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</si>
  <si>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</si>
  <si>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</si>
  <si>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</si>
  <si>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</si>
  <si>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</si>
  <si>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</si>
  <si>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</si>
  <si>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</si>
  <si>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</si>
  <si>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</si>
  <si>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</si>
  <si>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</si>
  <si>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</si>
  <si>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</si>
  <si>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</si>
  <si>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</si>
  <si>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</si>
  <si>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</si>
  <si>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</si>
  <si>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</si>
  <si>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</si>
  <si>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</si>
  <si>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</si>
  <si>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</si>
  <si>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</si>
  <si>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</si>
  <si>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</si>
  <si>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</si>
  <si>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</si>
  <si>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</si>
  <si>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</si>
  <si>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</si>
  <si>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</si>
  <si>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</si>
  <si>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</si>
  <si>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</si>
  <si>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</si>
  <si>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</si>
  <si>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</si>
  <si>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</si>
  <si>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</si>
  <si>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</si>
  <si>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</si>
  <si>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</si>
  <si>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</si>
  <si>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</si>
  <si>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</si>
  <si>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</si>
  <si>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</si>
  <si>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</si>
  <si>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</si>
  <si>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</si>
  <si>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</si>
  <si>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</si>
  <si>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</si>
  <si>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</si>
  <si>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</si>
  <si>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</si>
  <si>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</si>
  <si>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</si>
  <si>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</si>
  <si>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</si>
  <si>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</si>
  <si>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</si>
  <si>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</si>
  <si>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</si>
  <si>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</si>
  <si>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</si>
  <si>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</si>
  <si>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</si>
  <si>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</si>
  <si>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</si>
  <si>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</si>
  <si>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</si>
  <si>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</si>
  <si>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</si>
  <si>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</si>
  <si>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</si>
  <si>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</si>
  <si>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</si>
  <si>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</si>
  <si>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</si>
  <si>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</si>
  <si>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</si>
  <si>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</si>
  <si>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</si>
  <si>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</si>
  <si>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</si>
  <si>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</si>
  <si>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</si>
  <si>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</si>
  <si>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</si>
  <si>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</si>
  <si>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</si>
  <si>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</si>
  <si>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</si>
  <si>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</si>
  <si>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</si>
  <si>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</si>
  <si>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</si>
  <si>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</si>
  <si>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</si>
  <si>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</si>
  <si>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</si>
  <si>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</si>
  <si>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</si>
  <si>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</si>
  <si>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</si>
  <si>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</si>
  <si>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</si>
  <si>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</si>
  <si>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</si>
  <si>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</si>
  <si>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</si>
  <si>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</si>
  <si>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</si>
  <si>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</si>
  <si>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</si>
  <si>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</si>
  <si>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</si>
  <si>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</si>
  <si>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</si>
  <si>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</si>
  <si>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</si>
  <si>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</si>
  <si>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</si>
  <si>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</si>
  <si>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</si>
  <si>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</si>
  <si>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</si>
  <si>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</si>
  <si>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</si>
  <si>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</si>
  <si>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</si>
  <si>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</si>
  <si>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</si>
  <si>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</si>
  <si>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</si>
  <si>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</si>
  <si>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</si>
  <si>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</si>
  <si>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</si>
  <si>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</si>
  <si>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</si>
  <si>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</si>
  <si>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</si>
  <si>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</si>
  <si>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</si>
  <si>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</si>
  <si>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</si>
  <si>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</si>
  <si>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</si>
  <si>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</si>
  <si>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</si>
  <si>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</si>
  <si>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</si>
  <si>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</si>
  <si>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</si>
  <si>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</si>
  <si>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</si>
  <si>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</si>
  <si>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</si>
  <si>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</si>
  <si>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</si>
  <si>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</si>
  <si>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</si>
  <si>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</si>
  <si>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</si>
  <si>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</si>
  <si>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</si>
  <si>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</si>
  <si>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</si>
  <si>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</si>
  <si>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</si>
  <si>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</si>
  <si>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</si>
  <si>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</si>
  <si>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</si>
  <si>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</si>
  <si>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</si>
  <si>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</si>
  <si>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</si>
  <si>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</si>
  <si>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</si>
  <si>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</si>
  <si>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</si>
  <si>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</si>
  <si>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</si>
  <si>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</si>
  <si>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</si>
  <si>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</si>
  <si>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</si>
  <si>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</si>
  <si>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</si>
  <si>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</si>
  <si>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</si>
  <si>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</si>
  <si>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</si>
  <si>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</si>
  <si>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</si>
  <si>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</si>
  <si>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</si>
  <si>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</si>
  <si>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</si>
  <si>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</si>
  <si>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</si>
  <si>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</si>
  <si>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</si>
  <si>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</si>
  <si>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</si>
  <si>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</si>
  <si>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</si>
  <si>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</si>
  <si>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</si>
  <si>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</si>
  <si>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</si>
  <si>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</si>
  <si>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</si>
  <si>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</si>
  <si>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</si>
  <si>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</si>
  <si>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</si>
  <si>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</si>
  <si>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</si>
  <si>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</si>
  <si>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</si>
  <si>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</si>
  <si>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</si>
  <si>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</si>
  <si>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</si>
  <si>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</si>
  <si>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</si>
  <si>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</si>
  <si>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</si>
  <si>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</si>
  <si>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</si>
  <si>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</si>
  <si>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</si>
  <si>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</si>
  <si>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</si>
  <si>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</si>
  <si>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</si>
  <si>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</si>
  <si>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</si>
  <si>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</si>
  <si>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</si>
  <si>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</si>
  <si>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</si>
  <si>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</si>
  <si>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</si>
  <si>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</si>
  <si>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</si>
  <si>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</si>
  <si>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</si>
  <si>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</si>
  <si>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</si>
  <si>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</si>
  <si>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</si>
  <si>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</si>
  <si>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</si>
  <si>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</si>
  <si>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</si>
  <si>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</si>
  <si>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</si>
  <si>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</si>
  <si>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</si>
  <si>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</si>
  <si>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</si>
  <si>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</si>
  <si>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</si>
  <si>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</si>
  <si>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</si>
  <si>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</si>
  <si>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</si>
  <si>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</si>
  <si>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</si>
  <si>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</si>
  <si>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</si>
  <si>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</si>
  <si>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</si>
  <si>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</si>
  <si>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</si>
  <si>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</si>
  <si>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</si>
  <si>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</si>
  <si>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</si>
  <si>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</si>
  <si>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</si>
  <si>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</si>
  <si>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</si>
  <si>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</si>
  <si>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</si>
  <si>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</si>
  <si>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</si>
  <si>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</si>
  <si>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</si>
  <si>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</si>
  <si>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</si>
  <si>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</si>
  <si>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</si>
  <si>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</si>
  <si>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</si>
  <si>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</si>
  <si>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</si>
  <si>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</si>
  <si>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</si>
  <si>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</si>
  <si>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</si>
  <si>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</si>
  <si>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</si>
  <si>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</si>
  <si>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</si>
  <si>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</si>
  <si>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</si>
  <si>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</si>
  <si>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</si>
  <si>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</si>
  <si>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</si>
  <si>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</si>
  <si>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</si>
  <si>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</si>
  <si>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</si>
  <si>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</si>
  <si>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</si>
  <si>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</si>
  <si>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</si>
  <si>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</si>
  <si>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</si>
  <si>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</si>
  <si>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</si>
  <si>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</si>
  <si>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</si>
  <si>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</si>
  <si>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</si>
  <si>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</si>
  <si>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</si>
  <si>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</si>
  <si>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</si>
  <si>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</si>
  <si>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</si>
  <si>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</si>
  <si>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</si>
  <si>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</si>
  <si>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</si>
  <si>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</si>
  <si>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</si>
  <si>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</si>
  <si>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</si>
  <si>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</si>
  <si>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</si>
  <si>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</si>
  <si>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</si>
  <si>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</si>
  <si>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</si>
  <si>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</si>
  <si>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</si>
  <si>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</si>
  <si>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</si>
  <si>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</si>
  <si>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</si>
  <si>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</si>
  <si>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</si>
  <si>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</si>
  <si>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</si>
  <si>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</si>
  <si>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</si>
  <si>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</si>
  <si>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</si>
  <si>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</si>
  <si>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</si>
  <si>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</si>
  <si>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</si>
  <si>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</si>
  <si>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</si>
  <si>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</si>
  <si>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</si>
  <si>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</si>
  <si>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</si>
  <si>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</si>
  <si>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</si>
  <si>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</si>
  <si>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</si>
  <si>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</si>
  <si>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</si>
  <si>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</si>
  <si>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</si>
  <si>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</si>
  <si>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</si>
  <si>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</si>
  <si>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</si>
  <si>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</si>
  <si>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</si>
  <si>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</si>
  <si>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</si>
  <si>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</si>
  <si>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</si>
  <si>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</si>
  <si>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</si>
  <si>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</si>
  <si>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</si>
  <si>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</si>
  <si>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</si>
  <si>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</si>
  <si>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</si>
  <si>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</si>
  <si>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</si>
  <si>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</si>
  <si>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</si>
  <si>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</si>
  <si>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</si>
  <si>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</si>
  <si>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</si>
  <si>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</si>
  <si>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</si>
  <si>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</si>
  <si>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</si>
  <si>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</si>
  <si>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</si>
  <si>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</si>
  <si>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</si>
  <si>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</si>
  <si>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</si>
  <si>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</si>
  <si>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</si>
  <si>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</si>
  <si>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</si>
  <si>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</si>
  <si>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</si>
  <si>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</si>
  <si>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</si>
  <si>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</si>
  <si>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</si>
  <si>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</si>
  <si>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</si>
  <si>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</si>
  <si>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</si>
  <si>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</si>
  <si>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</si>
  <si>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</si>
  <si>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</si>
  <si>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</si>
  <si>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</si>
  <si>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</si>
  <si>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</si>
  <si>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</si>
  <si>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</si>
  <si>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</si>
  <si>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</si>
  <si>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</si>
  <si>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</si>
  <si>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</si>
  <si>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</si>
  <si>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</si>
  <si>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</si>
  <si>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</si>
  <si>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</si>
  <si>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</si>
  <si>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</si>
  <si>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</si>
  <si>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</si>
  <si>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</si>
  <si>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</si>
  <si>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</si>
  <si>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</si>
  <si>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</si>
  <si>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</si>
  <si>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</si>
  <si>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</si>
  <si>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</si>
  <si>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</si>
  <si>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</si>
  <si>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</si>
  <si>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</si>
  <si>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</si>
  <si>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</si>
  <si>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</si>
  <si>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</si>
  <si>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</si>
  <si>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</si>
  <si>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</si>
  <si>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</si>
  <si>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</si>
  <si>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</si>
  <si>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</si>
  <si>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</si>
  <si>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</si>
  <si>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</si>
  <si>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</si>
  <si>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</si>
  <si>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</si>
  <si>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</si>
  <si>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</si>
  <si>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</si>
  <si>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</si>
  <si>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</si>
  <si>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</si>
  <si>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</si>
  <si>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</si>
  <si>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</si>
  <si>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</si>
  <si>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</si>
  <si>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</si>
  <si>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</si>
  <si>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</si>
  <si>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</si>
  <si>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</si>
  <si>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</si>
  <si>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</si>
  <si>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</si>
  <si>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</si>
  <si>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</si>
  <si>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</si>
  <si>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</si>
  <si>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</si>
  <si>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</si>
  <si>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</si>
  <si>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</si>
  <si>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</si>
  <si>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</si>
  <si>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</si>
  <si>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</si>
  <si>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</si>
  <si>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</si>
  <si>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</si>
  <si>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</si>
  <si>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</si>
  <si>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</si>
  <si>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</si>
  <si>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</si>
  <si>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</si>
  <si>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</si>
  <si>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</si>
  <si>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</si>
  <si>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</si>
  <si>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</si>
  <si>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</si>
  <si>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</si>
  <si>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</si>
  <si>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</si>
  <si>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</si>
  <si>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</si>
  <si>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</si>
  <si>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</si>
  <si>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</si>
  <si>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</si>
  <si>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</si>
  <si>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</si>
  <si>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</si>
  <si>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</si>
  <si>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</si>
  <si>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</si>
  <si>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</si>
  <si>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</si>
  <si>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</si>
  <si>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</si>
  <si>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</si>
  <si>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</si>
  <si>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</si>
  <si>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</si>
  <si>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</si>
  <si>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</si>
  <si>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</si>
  <si>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</si>
  <si>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</si>
  <si>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</si>
  <si>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</si>
  <si>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</si>
  <si>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</si>
  <si>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</si>
  <si>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</si>
  <si>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</si>
  <si>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</si>
  <si>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</si>
  <si>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</si>
  <si>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</si>
  <si>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</si>
  <si>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</si>
  <si>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</si>
  <si>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</si>
  <si>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</si>
  <si>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</si>
  <si>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</si>
  <si>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</si>
  <si>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</si>
  <si>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</si>
  <si>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</si>
  <si>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</si>
  <si>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</si>
  <si>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</si>
  <si>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</si>
  <si>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</si>
  <si>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</si>
  <si>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</si>
  <si>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</si>
  <si>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</si>
  <si>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</si>
  <si>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</si>
  <si>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</si>
  <si>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</si>
  <si>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</si>
  <si>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</si>
  <si>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</si>
  <si>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</si>
  <si>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</si>
  <si>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</si>
  <si>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</si>
  <si>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</si>
  <si>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</si>
  <si>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</si>
  <si>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</si>
  <si>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</si>
  <si>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</si>
  <si>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</si>
  <si>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</si>
  <si>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</si>
  <si>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</si>
  <si>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</si>
  <si>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</si>
  <si>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</si>
  <si>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</si>
  <si>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</si>
  <si>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</si>
  <si>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</si>
  <si>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</si>
  <si>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</si>
  <si>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</si>
  <si>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</si>
  <si>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</si>
  <si>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</si>
  <si>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</si>
  <si>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</si>
  <si>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</si>
  <si>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</si>
  <si>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</si>
  <si>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</si>
  <si>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</si>
  <si>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</si>
  <si>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</si>
  <si>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</si>
  <si>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</si>
  <si>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</si>
  <si>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</si>
  <si>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</si>
  <si>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</si>
  <si>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</si>
  <si>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</si>
  <si>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</si>
  <si>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</si>
  <si>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</si>
  <si>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</si>
  <si>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</si>
  <si>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</si>
  <si>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</si>
  <si>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</si>
  <si>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</si>
  <si>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</si>
  <si>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</si>
  <si>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</si>
  <si>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</si>
  <si>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</si>
  <si>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</si>
  <si>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</si>
  <si>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</si>
  <si>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</si>
  <si>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</si>
  <si>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</si>
  <si>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</si>
  <si>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</si>
  <si>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</si>
  <si>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</si>
  <si>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</si>
  <si>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</si>
  <si>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</si>
  <si>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</si>
  <si>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</si>
  <si>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</si>
  <si>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</si>
  <si>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</si>
  <si>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</si>
  <si>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</si>
  <si>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</si>
  <si>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</si>
  <si>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</si>
  <si>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</si>
  <si>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</si>
  <si>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</si>
  <si>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</si>
  <si>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</si>
  <si>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</si>
  <si>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</si>
  <si>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</si>
  <si>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</si>
  <si>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</si>
  <si>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</si>
  <si>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</si>
  <si>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</si>
  <si>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</si>
  <si>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</si>
  <si>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</si>
  <si>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</si>
  <si>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</si>
  <si>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</si>
  <si>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</si>
  <si>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</si>
  <si>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</si>
  <si>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</si>
  <si>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</si>
  <si>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</si>
  <si>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</si>
  <si>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</si>
  <si>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</si>
  <si>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</si>
  <si>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</si>
  <si>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</si>
  <si>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</si>
  <si>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</si>
  <si>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</si>
  <si>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</si>
  <si>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</si>
  <si>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</si>
  <si>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</si>
  <si>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</si>
  <si>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</si>
  <si>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</si>
  <si>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</si>
  <si>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</si>
  <si>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</si>
  <si>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</si>
  <si>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</si>
  <si>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</si>
  <si>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</si>
  <si>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</si>
  <si>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</si>
  <si>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</si>
  <si>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</si>
  <si>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</si>
  <si>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</si>
  <si>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</si>
  <si>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</si>
  <si>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</si>
  <si>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</si>
  <si>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</si>
  <si>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</si>
  <si>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</si>
  <si>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</si>
  <si>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</si>
  <si>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</si>
  <si>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</si>
  <si>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</si>
  <si>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</si>
  <si>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</si>
  <si>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</si>
  <si>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</si>
  <si>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</si>
  <si>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</si>
  <si>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</si>
  <si>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</si>
  <si>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</si>
  <si>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</si>
  <si>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</si>
  <si>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</si>
  <si>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</si>
  <si>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</si>
  <si>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</si>
  <si>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</si>
  <si>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</si>
  <si>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</si>
  <si>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</si>
  <si>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</si>
  <si>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</si>
  <si>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</si>
  <si>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</si>
  <si>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</si>
  <si>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</si>
  <si>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</si>
  <si>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</si>
  <si>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</si>
  <si>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</si>
  <si>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</si>
  <si>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</si>
  <si>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</si>
  <si>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</si>
  <si>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</si>
  <si>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</si>
  <si>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</si>
  <si>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</si>
  <si>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</si>
  <si>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</si>
  <si>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</si>
  <si>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</si>
  <si>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</si>
  <si>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</si>
  <si>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</si>
  <si>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</si>
  <si>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</si>
  <si>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</si>
  <si>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</si>
  <si>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</si>
  <si>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</si>
  <si>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</si>
  <si>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</si>
  <si>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</si>
  <si>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</si>
  <si>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</si>
  <si>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</si>
  <si>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</si>
  <si>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</si>
  <si>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</si>
  <si>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</si>
  <si>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</si>
  <si>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</si>
  <si>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</si>
  <si>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</si>
  <si>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</si>
  <si>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</si>
  <si>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</si>
  <si>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</si>
  <si>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</si>
  <si>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</si>
  <si>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</si>
  <si>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</si>
  <si>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</si>
  <si>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</si>
  <si>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</si>
  <si>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</si>
  <si>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</si>
  <si>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</si>
  <si>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</si>
  <si>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</si>
  <si>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</si>
  <si>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</si>
  <si>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</si>
  <si>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</si>
  <si>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</si>
  <si>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</si>
  <si>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</si>
  <si>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</si>
  <si>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</si>
  <si>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</si>
  <si>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</si>
  <si>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</si>
  <si>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</si>
  <si>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</si>
  <si>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</si>
  <si>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</si>
  <si>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</si>
  <si>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</si>
  <si>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</si>
  <si>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</si>
  <si>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</si>
  <si>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</si>
  <si>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</si>
  <si>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</si>
  <si>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</si>
  <si>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</si>
  <si>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</si>
  <si>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</si>
  <si>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</si>
  <si>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</si>
  <si>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</si>
  <si>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</si>
  <si>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</si>
  <si>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</si>
  <si>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</si>
  <si>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</si>
  <si>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</si>
  <si>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</si>
  <si>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</si>
  <si>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</si>
  <si>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</si>
  <si>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</si>
  <si>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</si>
  <si>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</si>
  <si>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</si>
  <si>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</si>
  <si>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</si>
  <si>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</si>
  <si>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</si>
  <si>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</si>
  <si>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</si>
  <si>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</si>
  <si>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</si>
  <si>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</si>
  <si>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</si>
  <si>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</si>
  <si>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</si>
  <si>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</si>
  <si>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</si>
  <si>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</si>
  <si>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</si>
  <si>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</si>
  <si>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</si>
  <si>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</si>
  <si>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</si>
  <si>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</si>
  <si>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</si>
  <si>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</si>
  <si>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</si>
  <si>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</si>
  <si>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</si>
  <si>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</si>
  <si>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</si>
  <si>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</si>
  <si>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</si>
  <si>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</si>
  <si>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</si>
  <si>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</si>
  <si>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</si>
  <si>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</si>
  <si>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</si>
  <si>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</si>
  <si>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</si>
  <si>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</si>
  <si>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</si>
  <si>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</si>
  <si>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</si>
  <si>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</si>
  <si>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</si>
  <si>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</si>
  <si>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</si>
  <si>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</si>
  <si>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</si>
  <si>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</si>
  <si>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</si>
  <si>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</si>
  <si>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</si>
  <si>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</si>
  <si>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</si>
  <si>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</si>
  <si>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</si>
  <si>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</si>
  <si>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</si>
  <si>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</si>
  <si>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</si>
  <si>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</si>
  <si>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</si>
  <si>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</si>
  <si>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</si>
  <si>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</si>
  <si>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</si>
  <si>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</si>
  <si>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</si>
  <si>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</si>
  <si>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</si>
  <si>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</si>
  <si>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</si>
  <si>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</si>
  <si>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</si>
  <si>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</si>
  <si>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</si>
  <si>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</si>
  <si>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</si>
  <si>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</si>
  <si>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</si>
  <si>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</si>
  <si>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</si>
  <si>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</si>
  <si>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</si>
  <si>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</si>
  <si>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</si>
  <si>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</si>
  <si>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</si>
  <si>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</si>
  <si>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</si>
  <si>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</si>
  <si>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</si>
  <si>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</si>
  <si>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</si>
  <si>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</si>
  <si>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</si>
  <si>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</si>
  <si>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</si>
  <si>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</si>
  <si>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</si>
  <si>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</si>
  <si>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</si>
  <si>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</si>
  <si>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</si>
  <si>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</si>
  <si>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</si>
  <si>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</si>
  <si>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</si>
  <si>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</si>
  <si>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</si>
  <si>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</si>
  <si>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</si>
  <si>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</si>
  <si>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</si>
  <si>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</si>
  <si>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</si>
  <si>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</si>
  <si>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</si>
  <si>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</si>
  <si>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</si>
  <si>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</si>
  <si>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</si>
  <si>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</si>
  <si>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</si>
  <si>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</si>
  <si>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</si>
  <si>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</si>
  <si>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</si>
  <si>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</si>
  <si>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</si>
  <si>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</si>
  <si>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</si>
  <si>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</si>
  <si>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</si>
  <si>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</si>
  <si>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</si>
  <si>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</si>
  <si>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</si>
  <si>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</si>
  <si>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</si>
  <si>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</si>
  <si>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</si>
  <si>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</si>
  <si>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</si>
  <si>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</si>
  <si>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</si>
  <si>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</si>
  <si>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</si>
  <si>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</si>
  <si>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</si>
  <si>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</si>
  <si>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</si>
  <si>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</si>
  <si>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</si>
  <si>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</si>
  <si>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</si>
  <si>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</si>
  <si>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</si>
  <si>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</si>
  <si>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</si>
  <si>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</si>
  <si>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</si>
  <si>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</si>
  <si>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</si>
  <si>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</si>
  <si>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</si>
  <si>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</si>
  <si>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</si>
  <si>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</si>
  <si>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</si>
  <si>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</si>
  <si>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</si>
  <si>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</si>
  <si>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</si>
  <si>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</si>
  <si>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</si>
  <si>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</si>
  <si>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</si>
  <si>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</si>
  <si>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</si>
  <si>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</si>
  <si>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</si>
  <si>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</si>
  <si>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</si>
  <si>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</si>
  <si>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</si>
  <si>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</si>
  <si>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</si>
  <si>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</si>
  <si>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</si>
  <si>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</si>
  <si>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</si>
  <si>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</si>
  <si>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</si>
  <si>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</si>
  <si>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</si>
  <si>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</si>
  <si>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</si>
  <si>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</si>
  <si>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</si>
  <si>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</si>
  <si>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</si>
  <si>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</si>
  <si>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</si>
  <si>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</si>
  <si>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</si>
  <si>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</si>
  <si>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</si>
  <si>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</si>
  <si>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</si>
  <si>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</si>
  <si>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</si>
  <si>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</si>
  <si>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</si>
  <si>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</si>
  <si>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</si>
  <si>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</si>
  <si>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</si>
  <si>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</si>
  <si>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</si>
  <si>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</si>
  <si>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</si>
  <si>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</si>
  <si>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</si>
  <si>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</si>
  <si>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</si>
  <si>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</si>
  <si>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</si>
  <si>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</si>
  <si>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</si>
  <si>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</si>
  <si>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</si>
  <si>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</si>
  <si>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</si>
  <si>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</si>
  <si>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</si>
  <si>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</si>
  <si>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</si>
  <si>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</si>
  <si>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</si>
  <si>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</si>
  <si>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</si>
  <si>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</si>
  <si>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</si>
  <si>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</si>
  <si>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</si>
  <si>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</si>
  <si>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</si>
  <si>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</si>
  <si>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</si>
  <si>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</si>
  <si>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</si>
  <si>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</si>
  <si>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</si>
  <si>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</si>
  <si>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</si>
  <si>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</si>
  <si>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</si>
  <si>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</si>
  <si>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</si>
  <si>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</si>
  <si>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</si>
  <si>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</si>
  <si>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</si>
  <si>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</si>
  <si>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</si>
  <si>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</si>
  <si>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</si>
  <si>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</si>
  <si>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</si>
  <si>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</si>
  <si>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</si>
  <si>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</si>
  <si>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</si>
  <si>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</si>
  <si>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</si>
  <si>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</si>
  <si>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</si>
  <si>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</si>
  <si>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</si>
  <si>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</si>
  <si>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</si>
  <si>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</si>
  <si>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</si>
  <si>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</si>
  <si>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</si>
  <si>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</si>
  <si>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</si>
  <si>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</si>
  <si>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</si>
  <si>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</si>
  <si>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</si>
  <si>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</si>
  <si>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</si>
  <si>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</si>
  <si>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</si>
  <si>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</si>
  <si>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</si>
  <si>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</si>
  <si>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</si>
  <si>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</si>
  <si>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</si>
  <si>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</si>
  <si>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</si>
  <si>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</si>
  <si>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</si>
  <si>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</si>
  <si>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</si>
  <si>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</si>
  <si>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</si>
  <si>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</si>
  <si>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</si>
  <si>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</si>
  <si>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</si>
  <si>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</si>
  <si>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</si>
  <si>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</si>
  <si>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</si>
  <si>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</si>
  <si>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</si>
  <si>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</si>
  <si>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</si>
  <si>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</si>
  <si>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</si>
  <si>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</si>
  <si>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</si>
  <si>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</si>
  <si>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</si>
  <si>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</si>
  <si>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</si>
  <si>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</si>
  <si>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</si>
  <si>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</si>
  <si>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</si>
  <si>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</si>
  <si>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</si>
  <si>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</si>
  <si>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</si>
  <si>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</si>
  <si>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</si>
  <si>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</si>
  <si>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</si>
  <si>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</si>
  <si>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</si>
  <si>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</si>
  <si>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</si>
  <si>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</si>
  <si>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</si>
  <si>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</si>
  <si>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</si>
  <si>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</si>
  <si>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</si>
  <si>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</si>
  <si>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</si>
  <si>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</si>
  <si>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</si>
  <si>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</si>
  <si>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</si>
  <si>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</si>
  <si>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</si>
  <si>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</si>
  <si>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</si>
  <si>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</si>
  <si>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</si>
  <si>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</si>
  <si>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</si>
  <si>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</si>
  <si>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</si>
  <si>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</si>
  <si>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</si>
  <si>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</si>
  <si>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</si>
  <si>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</si>
  <si>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</si>
  <si>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</si>
  <si>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</si>
  <si>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</si>
  <si>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</si>
  <si>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</si>
  <si>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</si>
  <si>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</si>
  <si>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</si>
  <si>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</si>
  <si>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</si>
  <si>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</si>
  <si>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</si>
  <si>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</si>
  <si>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</si>
  <si>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</si>
  <si>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</si>
  <si>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</si>
  <si>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</si>
  <si>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</si>
  <si>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</si>
  <si>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</si>
  <si>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</si>
  <si>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</si>
  <si>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</si>
  <si>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</si>
  <si>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</si>
  <si>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</si>
  <si>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</si>
  <si>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</si>
  <si>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</si>
  <si>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</si>
  <si>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</si>
  <si>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</si>
  <si>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</si>
  <si>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</si>
  <si>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</si>
  <si>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</si>
  <si>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</si>
  <si>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</si>
  <si>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</si>
  <si>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</si>
  <si>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</si>
  <si>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</si>
  <si>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</si>
  <si>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</si>
  <si>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</si>
  <si>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</si>
  <si>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</si>
  <si>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</si>
  <si>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</si>
  <si>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</si>
  <si>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</si>
  <si>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</si>
  <si>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</si>
  <si>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</si>
  <si>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</si>
  <si>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</si>
  <si>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</si>
  <si>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</si>
  <si>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</si>
  <si>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</si>
  <si>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</si>
  <si>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</si>
  <si>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</si>
  <si>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</si>
  <si>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</si>
  <si>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</si>
  <si>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</si>
  <si>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</si>
  <si>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</si>
  <si>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</si>
  <si>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</si>
  <si>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</si>
  <si>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</si>
  <si>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</si>
  <si>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</si>
  <si>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</si>
  <si>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</si>
  <si>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</si>
  <si>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</si>
  <si>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</si>
  <si>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</si>
  <si>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</si>
  <si>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</si>
  <si>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</si>
  <si>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</si>
  <si>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</si>
  <si>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</si>
  <si>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</si>
  <si>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</si>
  <si>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</si>
  <si>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</si>
  <si>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</si>
  <si>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</si>
  <si>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</si>
  <si>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</si>
  <si>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</si>
  <si>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</si>
  <si>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</si>
  <si>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</si>
  <si>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</si>
  <si>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</si>
  <si>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</si>
  <si>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</si>
  <si>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</si>
  <si>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</si>
  <si>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</si>
  <si>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</si>
  <si>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</si>
  <si>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</si>
  <si>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</si>
  <si>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</si>
  <si>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</si>
  <si>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</si>
  <si>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</si>
  <si>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</si>
  <si>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</si>
  <si>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</si>
  <si>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</si>
  <si>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</si>
  <si>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</si>
  <si>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</si>
  <si>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</si>
  <si>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</si>
  <si>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</si>
  <si>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</si>
  <si>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</si>
  <si>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</si>
  <si>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</si>
  <si>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</si>
  <si>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</si>
  <si>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</si>
  <si>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</si>
  <si>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</si>
  <si>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</si>
  <si>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</si>
  <si>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</si>
  <si>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</si>
  <si>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</si>
  <si>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</si>
  <si>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</si>
  <si>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</si>
  <si>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</si>
  <si>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</si>
  <si>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</si>
  <si>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</si>
  <si>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</si>
  <si>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</si>
  <si>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</si>
  <si>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</si>
  <si>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</si>
  <si>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</si>
  <si>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</si>
  <si>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</si>
  <si>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</si>
  <si>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</si>
  <si>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</si>
  <si>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</si>
  <si>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</si>
  <si>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</si>
  <si>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</si>
  <si>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</si>
  <si>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</si>
  <si>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</si>
  <si>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</si>
  <si>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</si>
  <si>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</si>
  <si>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</si>
  <si>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</si>
  <si>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</si>
  <si>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</si>
  <si>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</si>
  <si>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</si>
  <si>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</si>
  <si>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</si>
  <si>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</si>
  <si>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</si>
  <si>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</si>
  <si>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</si>
  <si>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</si>
  <si>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</si>
  <si>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</si>
  <si>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</si>
  <si>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</si>
  <si>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</si>
  <si>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</si>
  <si>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</si>
  <si>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</si>
  <si>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</si>
  <si>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</si>
  <si>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</si>
  <si>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</si>
  <si>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</si>
  <si>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</si>
  <si>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</si>
  <si>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</si>
  <si>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</si>
  <si>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</si>
  <si>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</si>
  <si>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</si>
  <si>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</si>
  <si>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</si>
  <si>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</si>
  <si>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</si>
  <si>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</si>
  <si>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</si>
  <si>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</si>
  <si>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</si>
  <si>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</si>
  <si>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</si>
  <si>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</si>
  <si>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</si>
  <si>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</si>
  <si>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</si>
  <si>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</si>
  <si>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</si>
  <si>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</si>
  <si>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</si>
  <si>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</si>
  <si>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</si>
  <si>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</si>
  <si>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</si>
  <si>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</si>
  <si>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</si>
  <si>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</si>
  <si>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</si>
  <si>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</si>
  <si>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</si>
  <si>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</si>
  <si>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</si>
  <si>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</si>
  <si>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</si>
  <si>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</si>
  <si>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</si>
  <si>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</si>
  <si>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</si>
  <si>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</si>
  <si>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</si>
  <si>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</si>
  <si>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</si>
  <si>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</si>
  <si>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</si>
  <si>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</si>
  <si>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</si>
  <si>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</si>
  <si>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</si>
  <si>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</si>
  <si>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</si>
  <si>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</si>
  <si>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</si>
  <si>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</si>
  <si>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</si>
  <si>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</si>
  <si>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</si>
  <si>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</si>
  <si>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</si>
  <si>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</si>
  <si>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</si>
  <si>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</si>
  <si>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</si>
  <si>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</si>
  <si>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</si>
  <si>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</si>
  <si>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</si>
  <si>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</si>
  <si>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</si>
  <si>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</si>
  <si>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</si>
  <si>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</si>
  <si>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</si>
  <si>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</si>
  <si>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</si>
  <si>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</si>
  <si>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</si>
  <si>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</si>
  <si>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</si>
  <si>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</si>
  <si>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</si>
  <si>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</si>
  <si>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</si>
  <si>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</si>
  <si>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</si>
  <si>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</si>
  <si>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</si>
  <si>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</si>
  <si>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</si>
  <si>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</si>
  <si>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</si>
  <si>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</si>
  <si>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</si>
  <si>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</si>
  <si>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</si>
  <si>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</si>
  <si>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</si>
  <si>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</si>
  <si>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</si>
  <si>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</si>
  <si>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</si>
  <si>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</si>
  <si>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</si>
  <si>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</si>
  <si>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</si>
  <si>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</si>
  <si>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</si>
  <si>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</si>
  <si>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</si>
  <si>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</si>
  <si>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</si>
  <si>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</si>
  <si>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</si>
  <si>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</si>
  <si>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</si>
  <si>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</si>
  <si>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</si>
  <si>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</si>
  <si>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</si>
  <si>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</si>
  <si>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</si>
  <si>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</si>
  <si>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</si>
  <si>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</si>
  <si>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</si>
  <si>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</si>
  <si>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</si>
  <si>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</si>
  <si>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</si>
  <si>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</si>
  <si>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</si>
  <si>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</si>
  <si>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</si>
  <si>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</si>
  <si>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</si>
  <si>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</si>
  <si>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</si>
  <si>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</si>
  <si>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</si>
  <si>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</si>
  <si>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</si>
  <si>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</si>
  <si>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</si>
  <si>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</si>
  <si>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</si>
  <si>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</si>
  <si>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</si>
  <si>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</si>
  <si>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</si>
  <si>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</si>
  <si>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</si>
  <si>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</si>
  <si>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</si>
  <si>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</si>
  <si>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</si>
  <si>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</si>
  <si>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</si>
  <si>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</si>
  <si>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</si>
  <si>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</si>
  <si>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</si>
  <si>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</si>
  <si>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</si>
  <si>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</si>
  <si>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</si>
  <si>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</si>
  <si>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</si>
  <si>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</si>
  <si>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</si>
  <si>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</si>
  <si>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</si>
  <si>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</si>
  <si>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</si>
  <si>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</si>
  <si>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</si>
  <si>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</si>
  <si>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</si>
  <si>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</si>
  <si>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</si>
  <si>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</si>
  <si>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</si>
  <si>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</si>
  <si>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</si>
  <si>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</si>
  <si>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</si>
  <si>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</si>
  <si>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</si>
  <si>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</si>
  <si>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</si>
  <si>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</si>
  <si>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</si>
  <si>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</si>
  <si>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</si>
  <si>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</si>
  <si>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</si>
  <si>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</si>
  <si>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</si>
  <si>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</si>
  <si>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</si>
  <si>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</si>
  <si>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</si>
  <si>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</si>
  <si>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</si>
  <si>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</si>
  <si>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</si>
  <si>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</si>
  <si>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</si>
  <si>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</si>
  <si>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</si>
  <si>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</si>
  <si>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</si>
  <si>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</si>
  <si>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</si>
  <si>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</si>
  <si>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</si>
  <si>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</si>
  <si>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</si>
  <si>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</si>
  <si>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</si>
  <si>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</si>
  <si>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</si>
  <si>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</si>
  <si>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</si>
  <si>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</si>
  <si>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</si>
  <si>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</si>
  <si>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</si>
  <si>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</si>
  <si>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</si>
  <si>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</si>
  <si>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</si>
  <si>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</si>
  <si>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</si>
  <si>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</si>
  <si>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</si>
  <si>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</si>
  <si>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</si>
  <si>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</si>
  <si>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</si>
  <si>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</si>
  <si>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</si>
  <si>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</si>
  <si>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</si>
  <si>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</si>
  <si>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</si>
  <si>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</si>
  <si>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</si>
  <si>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</si>
  <si>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</si>
  <si>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</si>
  <si>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</si>
  <si>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</si>
  <si>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</si>
  <si>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</si>
  <si>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</si>
  <si>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</si>
  <si>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</si>
  <si>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</si>
  <si>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</si>
  <si>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</si>
  <si>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</si>
  <si>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</si>
  <si>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</si>
  <si>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</si>
  <si>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</si>
  <si>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</si>
  <si>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</si>
  <si>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</si>
  <si>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</si>
  <si>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</si>
  <si>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</si>
  <si>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</si>
  <si>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</si>
  <si>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</si>
  <si>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</si>
  <si>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</si>
  <si>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</si>
  <si>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</si>
  <si>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</si>
  <si>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</si>
  <si>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</si>
  <si>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</si>
  <si>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</si>
  <si>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</si>
  <si>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</si>
  <si>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</si>
  <si>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</si>
  <si>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</si>
  <si>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</si>
  <si>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</si>
  <si>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</si>
  <si>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</si>
  <si>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</si>
  <si>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</si>
  <si>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</si>
  <si>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</si>
  <si>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</si>
  <si>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</si>
  <si>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</si>
  <si>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</si>
  <si>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</si>
  <si>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</si>
  <si>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</si>
  <si>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</si>
  <si>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</si>
  <si>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</si>
  <si>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</si>
  <si>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</si>
  <si>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</si>
  <si>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</si>
  <si>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</si>
  <si>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</si>
  <si>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</si>
  <si>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</si>
  <si>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</si>
  <si>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</si>
  <si>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</si>
  <si>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</si>
  <si>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</si>
  <si>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</si>
  <si>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</si>
  <si>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</si>
  <si>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</si>
  <si>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</si>
  <si>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</si>
  <si>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</si>
  <si>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</si>
  <si>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</si>
  <si>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</si>
  <si>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</si>
  <si>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</si>
  <si>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</si>
  <si>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</si>
  <si>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</si>
  <si>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</si>
  <si>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</si>
  <si>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</si>
  <si>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</si>
  <si>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</si>
  <si>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</si>
  <si>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</si>
  <si>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</si>
  <si>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</si>
  <si>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</si>
  <si>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</si>
  <si>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</si>
  <si>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</si>
  <si>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</si>
  <si>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</si>
  <si>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</si>
  <si>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</si>
  <si>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</si>
  <si>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</si>
  <si>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</si>
  <si>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</si>
  <si>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</si>
  <si>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</si>
  <si>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</si>
  <si>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</si>
  <si>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</si>
  <si>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</si>
  <si>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</si>
  <si>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</si>
  <si>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</si>
  <si>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</si>
  <si>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</si>
  <si>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</si>
  <si>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</si>
  <si>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</si>
  <si>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</si>
  <si>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</si>
  <si>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</si>
  <si>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</si>
  <si>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</si>
  <si>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</si>
  <si>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</si>
  <si>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</si>
  <si>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</si>
  <si>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</si>
  <si>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</si>
  <si>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</si>
  <si>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</si>
  <si>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</si>
  <si>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</si>
  <si>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</si>
  <si>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</si>
  <si>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</si>
  <si>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</si>
  <si>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</si>
  <si>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</si>
  <si>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</si>
  <si>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</si>
  <si>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</si>
  <si>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</si>
  <si>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</si>
  <si>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</si>
  <si>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</si>
  <si>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</si>
  <si>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</si>
  <si>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</si>
  <si>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</si>
  <si>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</si>
  <si>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</si>
  <si>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</si>
  <si>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</si>
  <si>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</si>
  <si>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</si>
  <si>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</si>
  <si>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</si>
  <si>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</si>
  <si>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</si>
  <si>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</si>
  <si>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</si>
  <si>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</si>
  <si>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</si>
  <si>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</si>
  <si>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</si>
  <si>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</si>
  <si>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</si>
  <si>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</si>
  <si>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</si>
  <si>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</si>
  <si>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</si>
  <si>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</si>
  <si>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</si>
  <si>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</si>
  <si>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</si>
  <si>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</si>
  <si>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</si>
  <si>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</si>
  <si>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</si>
  <si>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</si>
  <si>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</si>
  <si>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</si>
  <si>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</si>
  <si>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</si>
  <si>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</si>
  <si>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</si>
  <si>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</si>
  <si>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</si>
  <si>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</si>
  <si>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</si>
  <si>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</si>
  <si>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</si>
  <si>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</si>
  <si>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</si>
  <si>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</si>
  <si>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</si>
  <si>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</si>
  <si>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</si>
  <si>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</si>
  <si>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</si>
  <si>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</si>
  <si>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</si>
  <si>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</si>
  <si>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</si>
  <si>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</si>
  <si>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</si>
  <si>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</si>
  <si>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</si>
  <si>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</si>
  <si>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</si>
  <si>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</si>
  <si>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</si>
  <si>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</si>
  <si>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</si>
  <si>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</si>
  <si>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</si>
  <si>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</si>
  <si>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</si>
  <si>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</si>
  <si>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</si>
  <si>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</si>
  <si>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</si>
  <si>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</si>
  <si>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</si>
  <si>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</si>
  <si>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</si>
  <si>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</si>
  <si>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</si>
  <si>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</si>
  <si>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</si>
  <si>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</si>
  <si>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</si>
  <si>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</si>
  <si>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</si>
  <si>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</si>
  <si>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</si>
  <si>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</si>
  <si>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</si>
  <si>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</si>
  <si>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</si>
  <si>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</si>
  <si>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</si>
  <si>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</si>
  <si>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</si>
  <si>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</si>
  <si>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</si>
  <si>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</si>
  <si>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</si>
  <si>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</si>
  <si>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</si>
  <si>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</si>
  <si>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</si>
  <si>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</si>
  <si>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</si>
  <si>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</si>
  <si>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</si>
  <si>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</si>
  <si>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</si>
  <si>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</si>
  <si>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</si>
  <si>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</si>
  <si>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</si>
  <si>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</si>
  <si>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</si>
  <si>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</si>
  <si>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</si>
  <si>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</si>
  <si>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</si>
  <si>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</si>
  <si>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</si>
  <si>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</si>
  <si>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</si>
  <si>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</si>
  <si>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</si>
  <si>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</si>
  <si>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</si>
  <si>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</si>
  <si>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</si>
  <si>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</si>
  <si>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</si>
  <si>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</si>
  <si>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</si>
  <si>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</si>
  <si>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</si>
  <si>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</si>
  <si>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</si>
  <si>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</si>
  <si>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</si>
  <si>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</si>
  <si>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</si>
  <si>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</si>
  <si>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</si>
  <si>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</si>
  <si>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</si>
  <si>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</si>
  <si>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</si>
  <si>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</si>
  <si>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</si>
  <si>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</si>
  <si>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</si>
  <si>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</si>
  <si>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</si>
  <si>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</si>
  <si>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</si>
  <si>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</si>
  <si>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</si>
  <si>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</si>
  <si>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</si>
  <si>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</si>
  <si>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</si>
  <si>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</si>
  <si>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</si>
  <si>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</si>
  <si>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</si>
  <si>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</si>
  <si>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</si>
  <si>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</si>
  <si>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</si>
  <si>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</si>
  <si>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</si>
  <si>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</si>
  <si>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</si>
  <si>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</si>
  <si>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</si>
  <si>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</si>
  <si>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</si>
  <si>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</si>
  <si>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</si>
  <si>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</si>
  <si>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</si>
  <si>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</si>
  <si>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</si>
  <si>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</si>
  <si>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</si>
  <si>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</si>
  <si>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</si>
  <si>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</si>
  <si>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</si>
  <si>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</si>
  <si>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</si>
  <si>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</si>
  <si>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</si>
  <si>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</si>
  <si>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</si>
  <si>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</si>
  <si>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</si>
  <si>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</si>
  <si>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</si>
  <si>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</si>
  <si>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</si>
  <si>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</si>
  <si>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</si>
  <si>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</si>
  <si>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</si>
  <si>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</si>
  <si>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</si>
  <si>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</si>
  <si>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</si>
  <si>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</si>
  <si>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</si>
  <si>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</si>
  <si>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</si>
  <si>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</si>
  <si>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</si>
  <si>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</si>
  <si>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</si>
  <si>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</si>
  <si>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</si>
  <si>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</si>
  <si>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</si>
  <si>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</si>
  <si>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</si>
  <si>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</si>
  <si>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</si>
  <si>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</si>
  <si>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</si>
  <si>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</si>
  <si>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</si>
  <si>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</si>
  <si>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</si>
  <si>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</si>
  <si>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</si>
  <si>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</si>
  <si>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</si>
  <si>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</si>
  <si>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</si>
  <si>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</si>
  <si>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</si>
  <si>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</si>
  <si>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</si>
  <si>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</si>
  <si>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</si>
  <si>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</si>
  <si>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</si>
  <si>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</si>
  <si>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</si>
  <si>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</si>
  <si>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</si>
  <si>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</si>
  <si>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</si>
  <si>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</si>
  <si>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</si>
  <si>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</si>
  <si>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</si>
  <si>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</si>
  <si>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</si>
  <si>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</si>
  <si>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</si>
  <si>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</si>
  <si>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</si>
  <si>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</si>
  <si>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</si>
  <si>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</si>
  <si>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</si>
  <si>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</si>
  <si>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</si>
  <si>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</si>
  <si>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</si>
  <si>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</si>
  <si>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</si>
  <si>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</si>
  <si>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</si>
  <si>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</si>
  <si>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</si>
  <si>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</si>
  <si>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</si>
  <si>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</si>
  <si>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</si>
  <si>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</si>
  <si>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</si>
  <si>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</si>
  <si>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</si>
  <si>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</si>
  <si>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</si>
  <si>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</si>
  <si>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</si>
  <si>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</si>
  <si>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</si>
  <si>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</si>
  <si>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</si>
  <si>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</si>
  <si>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</si>
  <si>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</si>
  <si>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</si>
  <si>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</si>
  <si>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</si>
  <si>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</si>
  <si>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</si>
  <si>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</si>
  <si>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</si>
  <si>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</si>
  <si>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</si>
  <si>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</si>
  <si>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</si>
  <si>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</si>
  <si>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</si>
  <si>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</si>
  <si>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</si>
  <si>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</si>
  <si>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</si>
  <si>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</si>
  <si>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</si>
  <si>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</si>
  <si>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</si>
  <si>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</si>
  <si>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</si>
  <si>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</si>
  <si>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</si>
  <si>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</si>
  <si>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</si>
  <si>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</si>
  <si>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</si>
  <si>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</si>
  <si>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</si>
  <si>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</si>
  <si>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</si>
  <si>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</si>
  <si>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</si>
  <si>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</si>
  <si>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</si>
  <si>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</si>
  <si>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</si>
  <si>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</si>
  <si>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</si>
  <si>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</si>
  <si>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</si>
  <si>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</si>
  <si>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</si>
  <si>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</si>
  <si>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</si>
  <si>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</si>
  <si>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</si>
  <si>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</si>
  <si>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</si>
  <si>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</si>
  <si>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</si>
  <si>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</si>
  <si>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</si>
  <si>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</si>
  <si>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</si>
  <si>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</si>
  <si>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</si>
  <si>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</si>
  <si>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</si>
  <si>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</si>
  <si>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</si>
  <si>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</si>
  <si>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</si>
  <si>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</si>
  <si>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</si>
  <si>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</si>
  <si>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</si>
  <si>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</si>
  <si>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</si>
  <si>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</si>
  <si>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</si>
  <si>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</si>
  <si>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</si>
  <si>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</si>
  <si>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</si>
  <si>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</si>
  <si>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</si>
  <si>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</si>
  <si>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</si>
  <si>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</si>
  <si>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</si>
  <si>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</si>
  <si>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</si>
  <si>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</si>
  <si>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</si>
  <si>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</si>
  <si>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</si>
  <si>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</si>
  <si>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</si>
  <si>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</si>
  <si>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</si>
  <si>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</si>
  <si>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</si>
  <si>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</si>
  <si>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</si>
  <si>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</si>
  <si>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</si>
  <si>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</si>
  <si>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</si>
  <si>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</si>
  <si>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</si>
  <si>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</si>
  <si>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</si>
  <si>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</si>
  <si>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</si>
  <si>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</si>
  <si>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</si>
  <si>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</si>
  <si>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</si>
  <si>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</si>
  <si>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</si>
  <si>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</si>
  <si>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</si>
  <si>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</si>
  <si>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</si>
  <si>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</si>
  <si>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</si>
  <si>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</si>
  <si>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</si>
  <si>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</si>
  <si>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</si>
  <si>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</si>
  <si>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</si>
  <si>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</si>
  <si>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</si>
  <si>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</si>
  <si>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</si>
  <si>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</si>
  <si>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</si>
  <si>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</si>
  <si>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</si>
  <si>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</si>
  <si>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</si>
  <si>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</si>
  <si>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</si>
  <si>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</si>
  <si>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</si>
  <si>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</si>
  <si>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</si>
  <si>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</si>
  <si>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</si>
  <si>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</si>
  <si>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</si>
  <si>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</si>
  <si>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</si>
  <si>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</si>
  <si>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</si>
  <si>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</si>
  <si>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</si>
  <si>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</si>
  <si>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</si>
  <si>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</si>
  <si>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</si>
  <si>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</si>
  <si>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</si>
  <si>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</si>
  <si>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</si>
  <si>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</si>
  <si>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</si>
  <si>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</si>
  <si>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</si>
  <si>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</si>
  <si>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</si>
  <si>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</si>
  <si>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</si>
  <si>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</si>
  <si>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</si>
  <si>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</si>
  <si>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</si>
  <si>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</si>
  <si>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</si>
  <si>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</si>
  <si>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</si>
  <si>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</si>
  <si>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</si>
  <si>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</si>
  <si>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</si>
  <si>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</si>
  <si>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</si>
  <si>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</si>
  <si>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</si>
  <si>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</si>
  <si>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</si>
  <si>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</si>
  <si>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</si>
  <si>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</si>
  <si>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</si>
  <si>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</si>
  <si>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</si>
  <si>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</si>
  <si>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</si>
  <si>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</si>
  <si>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</si>
  <si>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</si>
  <si>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</si>
  <si>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</si>
  <si>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</si>
  <si>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</si>
  <si>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</si>
  <si>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</si>
  <si>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</si>
  <si>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</si>
  <si>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</si>
  <si>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</si>
  <si>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</si>
  <si>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</si>
  <si>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</si>
  <si>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</si>
  <si>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</si>
  <si>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</si>
  <si>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</si>
  <si>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</si>
  <si>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</si>
  <si>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</si>
  <si>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</si>
  <si>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</si>
  <si>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</si>
  <si>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</si>
  <si>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</si>
  <si>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</si>
  <si>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</si>
  <si>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</si>
  <si>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</si>
  <si>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</si>
  <si>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</si>
  <si>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</si>
  <si>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</si>
  <si>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</si>
  <si>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</si>
  <si>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</si>
  <si>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</si>
  <si>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</si>
  <si>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</si>
  <si>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</si>
  <si>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</si>
  <si>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</si>
  <si>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</si>
  <si>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</si>
  <si>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</si>
  <si>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</si>
  <si>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</si>
  <si>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</si>
  <si>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</si>
  <si>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</si>
  <si>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</si>
  <si>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</si>
  <si>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</si>
  <si>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</si>
  <si>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</si>
  <si>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</si>
  <si>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</si>
  <si>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</si>
  <si>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</si>
  <si>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</si>
  <si>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</si>
  <si>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</si>
  <si>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</si>
  <si>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</si>
  <si>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</si>
  <si>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</si>
  <si>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</si>
  <si>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</si>
  <si>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</si>
  <si>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</si>
  <si>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</si>
  <si>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</si>
  <si>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</si>
  <si>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</si>
  <si>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</si>
  <si>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</si>
  <si>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</si>
  <si>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</si>
  <si>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</si>
  <si>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</si>
  <si>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</si>
  <si>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</si>
  <si>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</si>
  <si>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</si>
  <si>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</si>
  <si>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</si>
  <si>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</si>
  <si>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</si>
  <si>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</si>
  <si>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</si>
  <si>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</si>
  <si>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</si>
  <si>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</si>
  <si>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</si>
  <si>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</si>
  <si>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</si>
  <si>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</si>
  <si>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</si>
  <si>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</si>
  <si>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</si>
  <si>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</si>
  <si>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</si>
  <si>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</si>
  <si>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</si>
  <si>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</si>
  <si>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</si>
  <si>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</si>
  <si>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</si>
  <si>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</si>
  <si>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</si>
  <si>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</si>
  <si>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</si>
  <si>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</si>
  <si>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</si>
  <si>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</si>
  <si>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</si>
  <si>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</si>
  <si>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</si>
  <si>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</si>
  <si>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</si>
  <si>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</si>
  <si>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</si>
  <si>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</si>
  <si>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</si>
  <si>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</si>
  <si>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</si>
  <si>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</si>
  <si>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</si>
  <si>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</si>
  <si>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</si>
  <si>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</si>
  <si>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</si>
  <si>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</si>
  <si>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</si>
  <si>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</si>
  <si>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</si>
  <si>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</si>
  <si>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</si>
  <si>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</si>
  <si>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</si>
  <si>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</si>
  <si>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</si>
  <si>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</si>
  <si>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</si>
  <si>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</si>
  <si>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</si>
  <si>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</si>
  <si>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</si>
  <si>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</si>
  <si>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</si>
  <si>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</si>
  <si>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</si>
  <si>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</si>
  <si>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</si>
  <si>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</si>
  <si>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</si>
  <si>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</si>
  <si>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</si>
  <si>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</si>
  <si>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</si>
  <si>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</si>
  <si>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</si>
  <si>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</si>
  <si>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</si>
  <si>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</si>
  <si>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</si>
  <si>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</si>
  <si>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</si>
  <si>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</si>
  <si>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</si>
  <si>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</si>
  <si>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</si>
  <si>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</si>
  <si>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</si>
  <si>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</si>
  <si>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</si>
  <si>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</si>
  <si>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</si>
  <si>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</si>
  <si>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</si>
  <si>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</si>
  <si>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</si>
  <si>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</si>
  <si>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</si>
  <si>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</si>
  <si>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</si>
  <si>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</si>
  <si>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</si>
  <si>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</si>
  <si>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</si>
  <si>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</si>
  <si>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</si>
  <si>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</si>
  <si>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</si>
  <si>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</si>
  <si>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</si>
  <si>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</si>
  <si>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</si>
  <si>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</si>
  <si>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</si>
  <si>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</si>
  <si>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</si>
  <si>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</si>
  <si>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</si>
  <si>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</si>
  <si>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</si>
  <si>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</si>
  <si>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</si>
  <si>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</si>
  <si>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</si>
  <si>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</si>
  <si>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</si>
  <si>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</si>
  <si>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</si>
  <si>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</si>
  <si>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</si>
  <si>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</si>
  <si>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</si>
  <si>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</si>
  <si>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</si>
  <si>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</si>
  <si>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</si>
  <si>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</si>
  <si>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</si>
  <si>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</si>
  <si>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</si>
  <si>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</si>
  <si>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</si>
  <si>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</si>
  <si>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</si>
  <si>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</si>
  <si>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</si>
  <si>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</si>
  <si>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</si>
  <si>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</si>
  <si>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</si>
  <si>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</si>
  <si>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</si>
  <si>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</si>
  <si>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</si>
  <si>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</si>
  <si>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</si>
  <si>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</si>
  <si>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</si>
  <si>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</si>
  <si>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</si>
  <si>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</si>
  <si>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</si>
  <si>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</si>
  <si>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</si>
  <si>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</si>
  <si>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</si>
  <si>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</si>
  <si>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</si>
  <si>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</si>
  <si>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</si>
  <si>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</si>
  <si>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</si>
  <si>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</si>
  <si>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</si>
  <si>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</si>
  <si>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</si>
  <si>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</si>
  <si>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</si>
  <si>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</si>
  <si>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</si>
  <si>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</si>
  <si>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</si>
  <si>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</si>
  <si>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</si>
  <si>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</si>
  <si>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</si>
  <si>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</si>
  <si>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</si>
  <si>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</si>
  <si>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</si>
  <si>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</si>
  <si>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</si>
  <si>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</si>
  <si>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</si>
  <si>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</si>
  <si>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</si>
  <si>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</si>
  <si>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</si>
  <si>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</si>
  <si>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</si>
  <si>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</si>
  <si>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</si>
  <si>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</si>
  <si>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</si>
  <si>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</si>
  <si>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</si>
  <si>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</si>
  <si>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</si>
  <si>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</si>
  <si>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</si>
  <si>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</si>
  <si>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</si>
  <si>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</si>
  <si>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</si>
  <si>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</si>
  <si>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</si>
  <si>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</si>
  <si>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</si>
  <si>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</si>
  <si>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</si>
  <si>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</si>
  <si>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</si>
  <si>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</si>
  <si>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</si>
  <si>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</si>
  <si>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</si>
  <si>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</si>
  <si>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</si>
  <si>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</si>
  <si>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</si>
  <si>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</si>
  <si>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</si>
  <si>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</si>
  <si>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</si>
  <si>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</si>
  <si>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</si>
  <si>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</si>
  <si>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</si>
  <si>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</si>
  <si>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</si>
  <si>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</si>
  <si>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</si>
  <si>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</si>
  <si>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</si>
  <si>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</si>
  <si>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</si>
  <si>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</si>
  <si>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</si>
  <si>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</si>
  <si>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</si>
  <si>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</si>
  <si>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</si>
  <si>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</si>
  <si>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</si>
  <si>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</si>
  <si>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</si>
  <si>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</si>
  <si>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</si>
  <si>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</si>
  <si>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</si>
  <si>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</si>
  <si>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</si>
  <si>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</si>
  <si>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</si>
  <si>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</si>
  <si>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</si>
  <si>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</si>
  <si>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</si>
  <si>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</si>
  <si>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</si>
  <si>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</si>
  <si>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</si>
  <si>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</si>
  <si>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</si>
  <si>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</si>
  <si>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</si>
  <si>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</si>
  <si>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</si>
  <si>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</si>
  <si>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</si>
  <si>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</si>
  <si>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</si>
  <si>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</si>
  <si>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</si>
  <si>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</si>
  <si>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</si>
  <si>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</si>
  <si>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</si>
  <si>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</si>
  <si>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</si>
  <si>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</si>
  <si>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</si>
  <si>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</si>
  <si>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</si>
  <si>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</si>
  <si>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</si>
  <si>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</si>
  <si>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</si>
  <si>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</si>
  <si>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</si>
  <si>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</si>
  <si>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</si>
  <si>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</si>
  <si>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</si>
  <si>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</si>
  <si>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</si>
  <si>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</si>
  <si>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</si>
  <si>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</si>
  <si>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</si>
  <si>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</si>
  <si>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</si>
  <si>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</si>
  <si>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</si>
  <si>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</si>
  <si>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</si>
  <si>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</si>
  <si>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</si>
  <si>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</si>
  <si>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</si>
  <si>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</si>
  <si>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</si>
  <si>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</si>
  <si>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</si>
  <si>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</si>
  <si>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</si>
  <si>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</si>
  <si>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</si>
  <si>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</si>
  <si>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</si>
  <si>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</si>
  <si>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</si>
  <si>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</si>
  <si>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</si>
  <si>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</si>
  <si>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</si>
  <si>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</si>
  <si>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</si>
  <si>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</si>
  <si>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</si>
  <si>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</si>
  <si>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</si>
  <si>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</si>
  <si>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</si>
  <si>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</si>
  <si>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</si>
  <si>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</si>
  <si>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</si>
  <si>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</si>
  <si>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</si>
  <si>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</si>
  <si>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</si>
  <si>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</si>
  <si>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</si>
  <si>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</si>
  <si>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</si>
  <si>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</si>
  <si>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</si>
  <si>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</si>
  <si>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</si>
  <si>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</si>
  <si>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</si>
  <si>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</si>
  <si>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</si>
  <si>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</si>
  <si>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</si>
  <si>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</si>
  <si>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</si>
  <si>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</si>
  <si>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</si>
  <si>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</si>
  <si>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</si>
  <si>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</si>
  <si>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</si>
  <si>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</si>
  <si>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</si>
  <si>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</si>
  <si>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</si>
  <si>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</si>
  <si>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</si>
  <si>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</si>
  <si>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</si>
  <si>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</si>
  <si>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</si>
  <si>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</si>
  <si>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</si>
  <si>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</si>
  <si>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</si>
  <si>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</si>
  <si>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</si>
  <si>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</si>
  <si>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</si>
  <si>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</si>
  <si>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</si>
  <si>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</si>
  <si>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</si>
  <si>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</si>
  <si>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</si>
  <si>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</si>
  <si>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</si>
  <si>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</si>
  <si>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</si>
  <si>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</si>
  <si>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</si>
  <si>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</si>
  <si>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</si>
  <si>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</si>
  <si>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</si>
  <si>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</si>
  <si>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</si>
  <si>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</si>
  <si>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</si>
  <si>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</si>
  <si>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</si>
  <si>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</si>
  <si>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</si>
  <si>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</si>
  <si>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</si>
  <si>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</si>
  <si>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</si>
  <si>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</si>
  <si>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</si>
  <si>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</si>
  <si>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</si>
  <si>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</si>
  <si>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</si>
  <si>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</si>
  <si>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</si>
  <si>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</si>
  <si>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</si>
  <si>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</si>
  <si>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</si>
  <si>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</si>
  <si>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</si>
  <si>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</si>
  <si>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</si>
  <si>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</si>
  <si>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</si>
  <si>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</si>
  <si>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</si>
  <si>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</si>
  <si>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</si>
  <si>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</si>
  <si>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</si>
  <si>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</si>
  <si>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</si>
  <si>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</si>
  <si>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</si>
  <si>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</si>
  <si>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</si>
  <si>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</si>
  <si>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</si>
  <si>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</si>
  <si>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</si>
  <si>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</si>
  <si>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</si>
  <si>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</si>
  <si>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</si>
  <si>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</si>
  <si>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</si>
  <si>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</si>
  <si>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</si>
  <si>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</si>
  <si>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</si>
  <si>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</si>
  <si>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</si>
  <si>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</si>
  <si>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</si>
  <si>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</si>
  <si>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</si>
  <si>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</si>
  <si>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</si>
  <si>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</si>
  <si>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</si>
  <si>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</si>
  <si>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</si>
  <si>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</si>
  <si>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</si>
  <si>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</si>
  <si>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</si>
  <si>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</si>
  <si>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</si>
  <si>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</si>
  <si>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</si>
  <si>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</si>
  <si>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</si>
  <si>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</si>
  <si>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</si>
  <si>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</si>
  <si>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</si>
  <si>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</si>
  <si>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</si>
  <si>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</si>
  <si>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</si>
  <si>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</si>
  <si>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</si>
  <si>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</si>
  <si>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</si>
  <si>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</si>
  <si>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</si>
  <si>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</si>
  <si>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</si>
  <si>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</si>
  <si>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</si>
  <si>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</si>
  <si>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</si>
  <si>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</si>
  <si>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</si>
  <si>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</si>
  <si>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</si>
  <si>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</si>
  <si>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</si>
  <si>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</si>
  <si>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</si>
  <si>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</si>
  <si>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</si>
  <si>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</si>
  <si>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</si>
  <si>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</si>
  <si>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</si>
  <si>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</si>
  <si>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</si>
  <si>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</si>
  <si>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</si>
  <si>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</si>
  <si>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</si>
  <si>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</si>
  <si>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</si>
  <si>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</si>
  <si>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</si>
  <si>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</si>
  <si>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</si>
  <si>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</si>
  <si>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</si>
  <si>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</si>
  <si>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</si>
  <si>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</si>
  <si>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</si>
  <si>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</si>
  <si>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</si>
  <si>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</si>
  <si>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</si>
  <si>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</si>
  <si>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</si>
  <si>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</si>
  <si>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</si>
  <si>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</si>
  <si>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</si>
  <si>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</si>
  <si>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</si>
  <si>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</si>
  <si>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</si>
  <si>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</si>
  <si>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</si>
  <si>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</si>
  <si>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</si>
  <si>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</si>
  <si>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</si>
  <si>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</si>
  <si>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</si>
  <si>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</si>
  <si>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</si>
  <si>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</si>
  <si>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</si>
  <si>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</si>
  <si>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</si>
  <si>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</si>
  <si>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</si>
  <si>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</si>
  <si>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</si>
  <si>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</si>
  <si>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</si>
  <si>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</si>
  <si>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</si>
  <si>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</si>
  <si>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</si>
  <si>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</si>
  <si>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</si>
  <si>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</si>
  <si>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</si>
  <si>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</si>
  <si>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</si>
  <si>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</si>
  <si>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</si>
  <si>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</si>
  <si>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</si>
  <si>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</si>
  <si>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</si>
  <si>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</si>
  <si>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</si>
  <si>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</si>
  <si>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</si>
  <si>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</si>
  <si>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</si>
  <si>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</si>
  <si>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</si>
  <si>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</si>
  <si>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</si>
  <si>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</si>
  <si>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</si>
  <si>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</si>
  <si>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</si>
  <si>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</si>
  <si>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</si>
  <si>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</si>
  <si>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</si>
  <si>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</si>
  <si>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</si>
  <si>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</si>
  <si>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</si>
  <si>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</si>
  <si>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</si>
  <si>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</si>
  <si>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</si>
  <si>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</si>
  <si>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</si>
  <si>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</si>
  <si>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</si>
  <si>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</si>
  <si>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</si>
  <si>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</si>
  <si>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</si>
  <si>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</si>
  <si>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</si>
  <si>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</si>
  <si>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</si>
  <si>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</si>
  <si>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</si>
  <si>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</si>
  <si>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</si>
  <si>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</si>
  <si>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</si>
  <si>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</si>
  <si>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</si>
  <si>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</si>
  <si>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</si>
  <si>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</si>
  <si>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</si>
  <si>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</si>
  <si>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</si>
  <si>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</si>
  <si>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</si>
  <si>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</si>
  <si>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</si>
  <si>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</si>
  <si>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</si>
  <si>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</si>
  <si>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</si>
  <si>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</si>
  <si>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</si>
  <si>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</si>
  <si>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</si>
  <si>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</si>
  <si>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</si>
  <si>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</si>
  <si>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</si>
  <si>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</si>
  <si>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</si>
  <si>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</si>
  <si>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</si>
  <si>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</si>
  <si>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</si>
  <si>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</si>
  <si>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</si>
  <si>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</si>
  <si>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</si>
  <si>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</si>
  <si>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</si>
  <si>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</si>
  <si>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</si>
  <si>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</si>
  <si>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</si>
  <si>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</si>
  <si>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</si>
  <si>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</si>
  <si>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</si>
  <si>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</si>
  <si>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</si>
  <si>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</si>
  <si>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</si>
  <si>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</si>
  <si>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</si>
  <si>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</si>
  <si>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</si>
  <si>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</si>
  <si>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</si>
  <si>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</si>
  <si>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</si>
  <si>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</si>
  <si>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</si>
  <si>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</si>
  <si>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</si>
  <si>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</si>
  <si>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</si>
  <si>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</si>
  <si>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</si>
  <si>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</si>
  <si>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</si>
  <si>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</si>
  <si>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</si>
  <si>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</si>
  <si>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</si>
  <si>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</si>
  <si>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</si>
  <si>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</si>
  <si>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</si>
  <si>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</si>
  <si>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</si>
  <si>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</si>
  <si>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</si>
  <si>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</si>
  <si>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</si>
  <si>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</si>
  <si>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</si>
  <si>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</si>
  <si>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</si>
  <si>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</si>
  <si>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</si>
  <si>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</si>
  <si>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</si>
  <si>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</si>
  <si>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</si>
  <si>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</si>
  <si>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</si>
  <si>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</si>
  <si>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</si>
  <si>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</si>
  <si>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</si>
  <si>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</si>
  <si>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</si>
  <si>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</si>
  <si>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</si>
  <si>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</si>
  <si>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</si>
  <si>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</si>
  <si>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</si>
  <si>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</si>
  <si>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</si>
  <si>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</si>
  <si>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</si>
  <si>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</si>
  <si>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</si>
  <si>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</si>
  <si>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</si>
  <si>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</si>
  <si>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</si>
  <si>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</si>
  <si>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</si>
  <si>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</si>
  <si>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</si>
  <si>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</si>
  <si>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</si>
  <si>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</si>
  <si>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</si>
  <si>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</si>
  <si>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</si>
  <si>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</si>
  <si>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</si>
  <si>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</si>
  <si>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</si>
  <si>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</si>
  <si>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</si>
  <si>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</si>
  <si>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</si>
  <si>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</si>
  <si>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</si>
  <si>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</si>
  <si>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</si>
  <si>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</si>
  <si>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</si>
  <si>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</si>
  <si>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</si>
  <si>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</si>
  <si>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</si>
  <si>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</si>
  <si>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</si>
  <si>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</si>
  <si>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</si>
  <si>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</si>
  <si>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</si>
  <si>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</si>
  <si>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</si>
  <si>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</si>
  <si>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</si>
  <si>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</si>
  <si>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</si>
  <si>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</si>
  <si>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</si>
  <si>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</si>
  <si>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</si>
  <si>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</si>
  <si>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</si>
  <si>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</si>
  <si>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</si>
  <si>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</si>
  <si>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</si>
  <si>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</si>
  <si>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</si>
  <si>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</si>
  <si>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</si>
  <si>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</si>
  <si>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</si>
  <si>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</si>
  <si>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</si>
  <si>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</si>
  <si>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</si>
  <si>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</si>
  <si>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</si>
  <si>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</si>
  <si>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</si>
  <si>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</si>
  <si>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</si>
  <si>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</si>
  <si>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</si>
  <si>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</si>
  <si>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</si>
  <si>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</si>
  <si>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</si>
  <si>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</si>
  <si>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</si>
  <si>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</si>
  <si>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</si>
  <si>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</si>
  <si>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</si>
  <si>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</si>
  <si>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</si>
  <si>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</si>
  <si>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</si>
  <si>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</si>
  <si>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</si>
  <si>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</si>
  <si>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</si>
  <si>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</si>
  <si>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</si>
  <si>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</si>
  <si>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</si>
  <si>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</si>
  <si>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</si>
  <si>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</si>
  <si>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</si>
  <si>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</si>
  <si>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</si>
  <si>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</si>
  <si>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</si>
  <si>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</si>
  <si>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</si>
  <si>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</si>
  <si>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</si>
  <si>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</si>
  <si>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</si>
  <si>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</si>
  <si>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</si>
  <si>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</si>
  <si>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</si>
  <si>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</si>
  <si>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</si>
  <si>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</si>
  <si>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</si>
  <si>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</si>
  <si>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</si>
  <si>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</si>
  <si>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</si>
  <si>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</si>
  <si>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</si>
  <si>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</si>
  <si>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</si>
  <si>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</si>
  <si>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</si>
  <si>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</si>
  <si>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</si>
  <si>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</si>
  <si>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</si>
  <si>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</si>
  <si>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</si>
  <si>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</si>
  <si>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</si>
  <si>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</si>
  <si>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</si>
  <si>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</si>
  <si>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</si>
  <si>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</si>
  <si>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</si>
  <si>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</si>
  <si>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</si>
  <si>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</si>
  <si>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</si>
  <si>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</si>
  <si>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</si>
  <si>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</si>
  <si>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</si>
  <si>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</si>
  <si>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</si>
  <si>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</si>
  <si>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</si>
  <si>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</si>
  <si>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</si>
  <si>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</si>
  <si>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</si>
  <si>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</si>
  <si>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</si>
  <si>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</si>
  <si>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</si>
  <si>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</si>
  <si>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</si>
  <si>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</si>
  <si>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</si>
  <si>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</si>
  <si>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</si>
  <si>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</si>
  <si>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</si>
  <si>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</si>
  <si>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</si>
  <si>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</si>
  <si>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</si>
  <si>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</si>
  <si>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</si>
  <si>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</si>
  <si>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</si>
  <si>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</si>
  <si>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</si>
  <si>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</si>
  <si>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</si>
  <si>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</si>
  <si>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</si>
  <si>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</si>
  <si>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</si>
  <si>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</si>
  <si>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</si>
  <si>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</si>
  <si>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</si>
  <si>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</si>
  <si>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</si>
  <si>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</si>
  <si>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</si>
  <si>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</si>
  <si>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</si>
  <si>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</si>
  <si>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</si>
  <si>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</si>
  <si>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</si>
  <si>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</si>
  <si>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</si>
  <si>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</si>
  <si>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</si>
  <si>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</si>
  <si>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</si>
  <si>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</si>
  <si>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</si>
  <si>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</si>
  <si>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</si>
  <si>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</si>
  <si>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</si>
  <si>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</si>
  <si>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</si>
  <si>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</si>
  <si>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</si>
  <si>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</si>
  <si>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</si>
  <si>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</si>
  <si>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</si>
  <si>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</si>
  <si>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</si>
  <si>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</si>
  <si>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</si>
  <si>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</si>
  <si>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</si>
  <si>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</si>
  <si>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</si>
  <si>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</si>
  <si>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</si>
  <si>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</si>
  <si>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</si>
  <si>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</si>
  <si>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</si>
  <si>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</si>
  <si>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</si>
  <si>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</si>
  <si>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</si>
  <si>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</si>
  <si>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</si>
  <si>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</si>
  <si>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</si>
  <si>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</si>
  <si>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</si>
  <si>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</si>
  <si>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</si>
  <si>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</si>
  <si>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</si>
  <si>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</si>
  <si>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</si>
  <si>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</si>
  <si>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</si>
  <si>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</si>
  <si>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</si>
  <si>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</si>
  <si>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</si>
  <si>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</si>
  <si>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</si>
  <si>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</si>
  <si>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</si>
  <si>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</si>
  <si>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</si>
  <si>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</si>
  <si>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</si>
  <si>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</si>
  <si>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</si>
  <si>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</si>
  <si>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</si>
  <si>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</si>
  <si>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</si>
  <si>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</si>
  <si>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</si>
  <si>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</si>
  <si>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</si>
  <si>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</si>
  <si>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</si>
  <si>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</si>
  <si>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</si>
  <si>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</si>
  <si>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</si>
  <si>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</si>
  <si>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</si>
  <si>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</si>
  <si>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</si>
  <si>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</si>
  <si>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</si>
  <si>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</si>
  <si>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</si>
  <si>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</si>
  <si>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</si>
  <si>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</si>
  <si>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</si>
  <si>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</si>
  <si>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</si>
  <si>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</si>
  <si>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</si>
  <si>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</si>
  <si>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</si>
  <si>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</si>
  <si>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</si>
  <si>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</si>
  <si>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</si>
  <si>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</si>
  <si>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</si>
  <si>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</si>
  <si>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</si>
  <si>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</si>
  <si>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</si>
  <si>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</si>
  <si>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</si>
  <si>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</si>
  <si>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</si>
  <si>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</si>
  <si>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</si>
  <si>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</si>
  <si>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</si>
  <si>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</si>
  <si>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</si>
  <si>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</si>
  <si>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</si>
  <si>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</si>
  <si>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</si>
  <si>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</si>
  <si>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</si>
  <si>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</si>
  <si>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</si>
  <si>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</si>
  <si>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</si>
  <si>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</si>
  <si>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</si>
  <si>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</si>
  <si>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</si>
  <si>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</si>
  <si>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</si>
  <si>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</si>
  <si>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</si>
  <si>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</si>
  <si>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</si>
  <si>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</si>
  <si>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</si>
  <si>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</si>
  <si>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</si>
  <si>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</si>
  <si>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</si>
  <si>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</si>
  <si>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</si>
  <si>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</si>
  <si>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</si>
  <si>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</si>
  <si>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</si>
  <si>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</si>
  <si>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</si>
  <si>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</si>
  <si>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</si>
  <si>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</si>
  <si>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</si>
  <si>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</si>
  <si>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</si>
  <si>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</si>
  <si>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</si>
  <si>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</si>
  <si>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</si>
  <si>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</si>
  <si>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</si>
  <si>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</si>
  <si>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</si>
  <si>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</si>
  <si>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</si>
  <si>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</si>
  <si>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</si>
  <si>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</si>
  <si>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</si>
  <si>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</si>
  <si>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</si>
  <si>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</si>
  <si>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</si>
  <si>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</si>
  <si>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</si>
  <si>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</si>
  <si>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</si>
  <si>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</si>
  <si>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</si>
  <si>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</si>
  <si>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</si>
  <si>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</si>
  <si>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</si>
  <si>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</si>
  <si>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</si>
  <si>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</si>
  <si>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</si>
  <si>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</si>
  <si>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</si>
  <si>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</si>
  <si>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</si>
  <si>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</si>
  <si>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</si>
  <si>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</si>
  <si>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</si>
  <si>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</si>
  <si>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</si>
  <si>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</si>
  <si>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</si>
  <si>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</si>
  <si>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</si>
  <si>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</si>
  <si>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</si>
  <si>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</si>
  <si>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</si>
  <si>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</si>
  <si>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</si>
  <si>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</si>
  <si>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</si>
  <si>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</si>
  <si>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</si>
  <si>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</si>
  <si>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</si>
  <si>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</si>
  <si>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</si>
  <si>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</si>
  <si>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</si>
  <si>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</si>
  <si>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</si>
  <si>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</si>
  <si>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</si>
  <si>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</si>
  <si>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</si>
  <si>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</si>
  <si>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</si>
  <si>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</si>
  <si>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</si>
  <si>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</si>
  <si>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</si>
  <si>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</si>
  <si>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</si>
  <si>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</si>
  <si>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</si>
  <si>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</si>
  <si>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</si>
  <si>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</si>
  <si>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</si>
  <si>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</si>
  <si>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</si>
  <si>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</si>
  <si>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</si>
  <si>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</si>
  <si>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</si>
  <si>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</si>
  <si>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</si>
  <si>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</si>
  <si>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</si>
  <si>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</si>
  <si>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</si>
  <si>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</si>
  <si>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</si>
  <si>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</si>
  <si>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</si>
  <si>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</si>
  <si>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</si>
  <si>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</si>
  <si>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</si>
  <si>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</si>
  <si>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</si>
  <si>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</si>
  <si>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</si>
  <si>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</si>
  <si>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</si>
  <si>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</si>
  <si>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</si>
  <si>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</si>
  <si>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</si>
  <si>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</si>
  <si>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</si>
  <si>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</si>
  <si>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</si>
  <si>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</si>
  <si>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</si>
  <si>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</si>
  <si>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</si>
  <si>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</si>
  <si>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</si>
  <si>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</si>
  <si>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</si>
  <si>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</si>
  <si>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</si>
  <si>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</si>
  <si>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</si>
  <si>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</si>
  <si>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</si>
  <si>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</si>
  <si>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</si>
  <si>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</si>
  <si>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</si>
  <si>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</si>
  <si>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</si>
  <si>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</si>
  <si>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</si>
  <si>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</si>
  <si>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</si>
  <si>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</si>
  <si>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</si>
  <si>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</si>
  <si>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</si>
  <si>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</si>
  <si>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</si>
  <si>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</si>
  <si>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</si>
  <si>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</si>
  <si>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</si>
  <si>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</si>
  <si>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</si>
  <si>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</si>
  <si>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</si>
  <si>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</si>
  <si>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</si>
  <si>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</si>
  <si>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</si>
  <si>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</si>
  <si>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</si>
  <si>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</si>
  <si>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</si>
  <si>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</si>
  <si>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</si>
  <si>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</si>
  <si>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</si>
  <si>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</si>
  <si>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</si>
  <si>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</si>
  <si>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</si>
  <si>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</si>
  <si>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</si>
  <si>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</si>
  <si>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</si>
  <si>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</si>
  <si>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</si>
  <si>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</si>
  <si>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</si>
  <si>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</si>
  <si>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</si>
  <si>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</si>
  <si>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</si>
  <si>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</si>
  <si>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</si>
  <si>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</si>
  <si>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</si>
  <si>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</si>
  <si>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</si>
  <si>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</si>
  <si>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</si>
  <si>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</si>
  <si>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</si>
  <si>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</si>
  <si>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</si>
  <si>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</si>
  <si>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</si>
  <si>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</si>
  <si>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</si>
  <si>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</si>
  <si>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</si>
  <si>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</si>
  <si>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</si>
  <si>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</si>
  <si>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</si>
  <si>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</si>
  <si>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</si>
  <si>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</si>
  <si>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</si>
  <si>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</si>
  <si>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</si>
  <si>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</si>
  <si>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</si>
  <si>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</si>
  <si>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</si>
  <si>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</si>
  <si>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</si>
  <si>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</si>
  <si>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</si>
  <si>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</si>
  <si>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</si>
  <si>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</si>
  <si>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</si>
  <si>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</si>
  <si>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</si>
  <si>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</si>
  <si>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</si>
  <si>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</si>
  <si>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</si>
  <si>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</si>
  <si>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</si>
  <si>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</si>
  <si>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</si>
  <si>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</si>
  <si>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</si>
  <si>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</si>
  <si>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</si>
  <si>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</si>
  <si>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</si>
  <si>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</si>
  <si>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</si>
  <si>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</si>
  <si>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</si>
  <si>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</si>
  <si>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</si>
  <si>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</si>
  <si>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</si>
  <si>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</si>
  <si>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</si>
  <si>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</si>
  <si>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</si>
  <si>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</si>
  <si>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</si>
  <si>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</si>
  <si>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</si>
  <si>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</si>
  <si>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</si>
  <si>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</si>
  <si>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</si>
  <si>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</si>
  <si>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</si>
  <si>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</si>
  <si>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</si>
  <si>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</si>
  <si>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</si>
  <si>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</si>
  <si>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</si>
  <si>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</si>
  <si>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</si>
  <si>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</si>
  <si>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</si>
  <si>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</si>
  <si>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</si>
  <si>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</si>
  <si>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</si>
  <si>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</si>
  <si>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</si>
  <si>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</si>
  <si>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</si>
  <si>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</si>
  <si>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</si>
  <si>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</si>
  <si>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</si>
  <si>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</si>
  <si>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</si>
  <si>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</si>
  <si>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</si>
  <si>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</si>
  <si>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</si>
  <si>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</si>
  <si>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</si>
  <si>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</si>
  <si>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</si>
  <si>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</si>
  <si>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</si>
  <si>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</si>
  <si>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</si>
  <si>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</si>
  <si>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</si>
  <si>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</si>
  <si>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</si>
  <si>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</si>
  <si>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</si>
  <si>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</si>
  <si>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</si>
  <si>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</si>
  <si>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</si>
  <si>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</si>
  <si>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</si>
  <si>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</si>
  <si>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</si>
  <si>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</si>
  <si>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</si>
  <si>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</si>
  <si>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</si>
  <si>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</si>
  <si>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</si>
  <si>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</si>
  <si>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</si>
  <si>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</si>
  <si>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</si>
  <si>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</si>
  <si>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</si>
  <si>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</si>
  <si>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</si>
  <si>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</si>
  <si>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</si>
  <si>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</si>
  <si>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</si>
  <si>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</si>
  <si>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</si>
  <si>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</si>
  <si>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</si>
  <si>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</si>
  <si>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</si>
  <si>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</si>
  <si>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</si>
  <si>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</si>
  <si>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</si>
  <si>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</si>
  <si>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</si>
  <si>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</si>
  <si>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</si>
  <si>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</si>
  <si>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</si>
  <si>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</si>
  <si>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</si>
  <si>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</si>
  <si>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</si>
  <si>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</si>
  <si>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</si>
  <si>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</si>
  <si>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</si>
  <si>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</si>
  <si>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</si>
  <si>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</si>
  <si>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</si>
  <si>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</si>
  <si>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</si>
  <si>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</si>
  <si>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</si>
  <si>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</si>
  <si>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</si>
  <si>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</si>
  <si>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</si>
  <si>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</si>
  <si>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</si>
  <si>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</si>
  <si>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</si>
  <si>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</si>
  <si>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</si>
  <si>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</si>
  <si>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</si>
  <si>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</si>
  <si>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</si>
  <si>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</si>
  <si>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</si>
  <si>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</si>
  <si>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</si>
  <si>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</si>
  <si>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</si>
  <si>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</si>
  <si>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</si>
  <si>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</si>
  <si>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</si>
  <si>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</si>
  <si>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</si>
  <si>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</si>
  <si>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</si>
  <si>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</si>
  <si>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</si>
  <si>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</si>
  <si>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</si>
  <si>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</si>
  <si>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</si>
  <si>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</si>
  <si>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</si>
  <si>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</si>
  <si>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</si>
  <si>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</si>
  <si>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</si>
  <si>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</si>
  <si>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</si>
  <si>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</si>
  <si>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</si>
  <si>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</si>
  <si>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</si>
  <si>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</si>
  <si>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</si>
  <si>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</si>
  <si>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</si>
  <si>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</si>
  <si>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</si>
  <si>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</si>
  <si>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</si>
  <si>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</si>
  <si>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</si>
  <si>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</si>
  <si>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</si>
  <si>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</si>
  <si>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</si>
  <si>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</si>
  <si>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</si>
  <si>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</si>
  <si>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</si>
  <si>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</si>
  <si>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</si>
  <si>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</si>
  <si>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</si>
  <si>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</si>
  <si>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</si>
  <si>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</si>
  <si>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</si>
  <si>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</si>
  <si>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</si>
  <si>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</si>
  <si>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</si>
  <si>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</si>
  <si>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</si>
  <si>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</si>
  <si>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</si>
  <si>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</si>
  <si>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</si>
  <si>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</si>
  <si>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</si>
  <si>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</si>
  <si>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</si>
  <si>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</si>
  <si>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</si>
  <si>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</si>
  <si>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</si>
  <si>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</si>
  <si>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</si>
  <si>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</si>
  <si>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</si>
  <si>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</si>
  <si>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</si>
  <si>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</si>
  <si>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</si>
  <si>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</si>
  <si>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</si>
  <si>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</si>
  <si>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</si>
  <si>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</si>
  <si>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</si>
  <si>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</si>
  <si>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</si>
  <si>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</si>
  <si>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</si>
  <si>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</si>
  <si>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</si>
  <si>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</si>
  <si>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</si>
  <si>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</si>
  <si>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</si>
  <si>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</si>
  <si>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</si>
  <si>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</si>
  <si>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</si>
  <si>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</si>
  <si>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</si>
  <si>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</si>
  <si>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</si>
  <si>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</si>
  <si>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</si>
  <si>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</si>
  <si>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</si>
  <si>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</si>
  <si>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</si>
  <si>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</si>
  <si>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</si>
  <si>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</si>
  <si>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</si>
  <si>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</si>
  <si>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</si>
  <si>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</si>
  <si>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</si>
  <si>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</si>
  <si>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</si>
  <si>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</si>
  <si>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</si>
  <si>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</si>
  <si>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</si>
  <si>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</si>
  <si>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</si>
  <si>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</si>
  <si>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</si>
  <si>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</si>
  <si>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</si>
  <si>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</si>
  <si>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</si>
  <si>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</si>
  <si>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</si>
  <si>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</si>
  <si>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</si>
  <si>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</si>
  <si>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</si>
  <si>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</si>
  <si>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</si>
  <si>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</si>
  <si>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</si>
  <si>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</si>
  <si>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</si>
  <si>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</si>
  <si>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</si>
  <si>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</si>
  <si>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</si>
  <si>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</si>
  <si>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</si>
  <si>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</si>
  <si>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</si>
  <si>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</si>
  <si>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</si>
  <si>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</si>
  <si>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</si>
  <si>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</si>
  <si>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</si>
  <si>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</si>
  <si>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</si>
  <si>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</si>
  <si>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</si>
  <si>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</si>
  <si>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</si>
  <si>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</si>
  <si>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</si>
  <si>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</si>
  <si>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</si>
  <si>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</si>
  <si>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</si>
  <si>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</si>
  <si>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</si>
  <si>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</si>
  <si>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</si>
  <si>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</si>
  <si>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</si>
  <si>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</si>
  <si>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</si>
  <si>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</si>
  <si>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</si>
  <si>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</si>
  <si>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</si>
  <si>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</si>
  <si>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</si>
  <si>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</si>
  <si>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</si>
  <si>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</si>
  <si>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</si>
  <si>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</si>
  <si>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</si>
  <si>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</si>
  <si>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</si>
  <si>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</si>
  <si>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</si>
  <si>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</si>
  <si>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</si>
  <si>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</si>
  <si>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</si>
  <si>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</si>
  <si>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</si>
  <si>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</si>
  <si>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</si>
  <si>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</si>
  <si>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</si>
  <si>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</si>
  <si>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</si>
  <si>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</si>
  <si>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</si>
  <si>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</si>
  <si>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</si>
  <si>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</si>
  <si>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</si>
  <si>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</si>
  <si>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</si>
  <si>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</si>
  <si>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</si>
  <si>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</si>
  <si>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</si>
  <si>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</si>
  <si>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</si>
  <si>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</si>
  <si>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</si>
  <si>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</si>
  <si>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</si>
  <si>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</si>
  <si>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</si>
  <si>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</si>
  <si>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</si>
  <si>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</si>
  <si>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</si>
  <si>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</si>
  <si>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</si>
  <si>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</si>
  <si>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</si>
  <si>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</si>
  <si>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</si>
  <si>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</si>
  <si>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</si>
  <si>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</si>
  <si>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</si>
  <si>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</si>
  <si>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</si>
  <si>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</si>
  <si>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</si>
  <si>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</si>
  <si>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</si>
  <si>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</si>
  <si>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</si>
  <si>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</si>
  <si>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</si>
  <si>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</si>
  <si>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</si>
  <si>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</si>
  <si>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</si>
  <si>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</si>
  <si>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</si>
  <si>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</si>
  <si>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</si>
  <si>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</si>
  <si>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</si>
  <si>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</si>
  <si>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</si>
  <si>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</si>
  <si>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</si>
  <si>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</si>
  <si>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</si>
  <si>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</si>
  <si>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</si>
  <si>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</si>
  <si>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</si>
  <si>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</si>
  <si>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</si>
  <si>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</si>
  <si>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</si>
  <si>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</si>
  <si>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</si>
  <si>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</si>
  <si>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</si>
  <si>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</si>
  <si>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</si>
  <si>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</si>
  <si>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</si>
  <si>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</si>
  <si>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</si>
  <si>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</si>
  <si>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</si>
  <si>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</si>
  <si>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</si>
  <si>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</si>
  <si>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</si>
  <si>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</si>
  <si>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</si>
  <si>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</si>
  <si>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</si>
  <si>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</si>
  <si>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</si>
  <si>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</si>
  <si>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</si>
  <si>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</si>
  <si>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</si>
  <si>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</si>
  <si>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</si>
  <si>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</si>
  <si>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</si>
  <si>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</si>
  <si>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</si>
  <si>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</si>
  <si>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</si>
  <si>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</si>
  <si>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</si>
  <si>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</si>
  <si>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</si>
  <si>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</si>
  <si>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</si>
  <si>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</si>
  <si>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</si>
  <si>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</si>
  <si>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</si>
  <si>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</si>
  <si>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</si>
  <si>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</si>
  <si>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</si>
  <si>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</si>
  <si>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</si>
  <si>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</si>
  <si>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</si>
  <si>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</si>
  <si>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</si>
  <si>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</si>
  <si>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</si>
  <si>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</si>
  <si>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</si>
  <si>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</si>
  <si>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</si>
  <si>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</si>
  <si>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</si>
  <si>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</si>
  <si>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</si>
  <si>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</si>
  <si>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</si>
  <si>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</si>
  <si>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</si>
  <si>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</si>
  <si>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</si>
  <si>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</si>
  <si>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</si>
  <si>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</si>
  <si>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</si>
  <si>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</si>
  <si>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</si>
  <si>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</si>
  <si>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</si>
  <si>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</si>
  <si>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</si>
  <si>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</si>
  <si>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</si>
  <si>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</si>
  <si>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</si>
  <si>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</si>
  <si>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</si>
  <si>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</si>
  <si>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</si>
  <si>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</si>
  <si>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</si>
  <si>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</si>
  <si>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</si>
  <si>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</si>
  <si>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</si>
  <si>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</si>
  <si>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</si>
  <si>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</si>
  <si>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</si>
  <si>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</si>
  <si>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</si>
  <si>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</si>
  <si>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</si>
  <si>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</si>
  <si>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</si>
  <si>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</si>
  <si>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</si>
  <si>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</si>
  <si>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</si>
  <si>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</si>
  <si>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</si>
  <si>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</si>
  <si>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</si>
  <si>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</si>
  <si>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</si>
  <si>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</si>
  <si>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</si>
  <si>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</si>
  <si>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</si>
  <si>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</si>
  <si>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</si>
  <si>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</si>
  <si>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</si>
  <si>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</si>
  <si>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</si>
  <si>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</si>
  <si>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</si>
  <si>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</si>
  <si>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</si>
  <si>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</si>
  <si>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</si>
  <si>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</si>
  <si>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</si>
  <si>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</si>
  <si>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</si>
  <si>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</si>
  <si>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</si>
  <si>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</si>
  <si>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</si>
  <si>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</si>
  <si>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</si>
  <si>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</si>
  <si>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</si>
  <si>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</si>
  <si>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</si>
  <si>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</si>
  <si>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</si>
  <si>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</si>
  <si>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</si>
  <si>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</si>
  <si>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</si>
  <si>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</si>
  <si>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</si>
  <si>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</si>
  <si>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</si>
  <si>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</si>
  <si>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</si>
  <si>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</si>
  <si>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</si>
  <si>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</si>
  <si>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</si>
  <si>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</si>
  <si>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</si>
  <si>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</si>
  <si>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</si>
  <si>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</si>
  <si>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</si>
  <si>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</si>
  <si>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</si>
  <si>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</si>
  <si>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</si>
  <si>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</si>
  <si>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</si>
  <si>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</si>
  <si>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</si>
  <si>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</si>
  <si>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</si>
  <si>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</si>
  <si>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</si>
  <si>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</si>
  <si>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</si>
  <si>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</si>
  <si>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</si>
  <si>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</si>
  <si>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</si>
  <si>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</si>
  <si>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</si>
  <si>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</si>
  <si>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</si>
  <si>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</si>
  <si>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</si>
  <si>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</si>
  <si>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</si>
  <si>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</si>
  <si>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</si>
  <si>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</si>
  <si>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</si>
  <si>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</si>
  <si>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</si>
  <si>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</si>
  <si>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</si>
  <si>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</si>
  <si>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</si>
  <si>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</si>
  <si>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</si>
  <si>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</si>
  <si>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</si>
  <si>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</si>
  <si>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</si>
  <si>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</si>
  <si>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</si>
  <si>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</si>
  <si>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</si>
  <si>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</si>
  <si>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</si>
  <si>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</si>
  <si>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</si>
  <si>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</si>
  <si>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</si>
  <si>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</si>
  <si>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</si>
  <si>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</si>
  <si>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</si>
  <si>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</si>
  <si>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</si>
  <si>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</si>
  <si>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</si>
  <si>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</si>
  <si>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</si>
  <si>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</si>
  <si>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</si>
  <si>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</si>
  <si>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</si>
  <si>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</si>
  <si>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</si>
  <si>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</si>
  <si>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</si>
  <si>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</si>
  <si>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</si>
  <si>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</si>
  <si>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</si>
  <si>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</si>
  <si>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</si>
  <si>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</si>
  <si>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</si>
  <si>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</si>
  <si>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</si>
  <si>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</si>
  <si>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</si>
  <si>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</si>
  <si>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</si>
  <si>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</si>
  <si>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</si>
  <si>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</si>
  <si>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</si>
  <si>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</si>
  <si>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</si>
  <si>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</si>
  <si>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</si>
  <si>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</si>
  <si>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</si>
  <si>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</si>
  <si>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</si>
  <si>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</si>
  <si>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</si>
  <si>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</si>
  <si>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</si>
  <si>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</si>
  <si>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</si>
  <si>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</si>
  <si>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</si>
  <si>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</si>
  <si>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</si>
  <si>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</si>
  <si>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</si>
  <si>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</si>
  <si>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</si>
  <si>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</si>
  <si>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</si>
  <si>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</si>
  <si>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</si>
  <si>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</si>
  <si>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</si>
  <si>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</si>
  <si>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</si>
  <si>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</si>
  <si>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</si>
  <si>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</si>
  <si>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</si>
  <si>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</si>
  <si>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</si>
  <si>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</si>
  <si>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</si>
  <si>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</si>
  <si>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</si>
  <si>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</si>
  <si>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</si>
  <si>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</si>
  <si>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</si>
  <si>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</si>
  <si>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</si>
  <si>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</si>
  <si>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</si>
  <si>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</si>
  <si>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</si>
  <si>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</si>
  <si>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</si>
  <si>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</si>
  <si>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</si>
  <si>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</si>
  <si>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</si>
  <si>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</si>
  <si>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</si>
  <si>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</si>
  <si>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</si>
  <si>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</si>
  <si>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</si>
  <si>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</si>
  <si>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</si>
  <si>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</si>
  <si>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</si>
  <si>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</si>
  <si>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</si>
  <si>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</si>
  <si>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</si>
  <si>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</si>
  <si>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</si>
  <si>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</si>
  <si>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</si>
  <si>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</si>
  <si>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</si>
  <si>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</si>
  <si>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</si>
  <si>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</si>
  <si>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</si>
  <si>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</si>
  <si>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</si>
  <si>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</si>
  <si>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</si>
  <si>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</si>
  <si>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</si>
  <si>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</si>
  <si>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</si>
  <si>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</si>
  <si>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</si>
  <si>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</si>
  <si>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</si>
  <si>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</si>
  <si>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</si>
  <si>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</si>
  <si>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</si>
  <si>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</si>
  <si>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</si>
  <si>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</si>
  <si>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</si>
  <si>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</si>
  <si>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</si>
  <si>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</si>
  <si>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</si>
  <si>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</si>
  <si>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</si>
  <si>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</si>
  <si>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</si>
  <si>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</si>
  <si>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</si>
  <si>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</si>
  <si>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</si>
  <si>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</si>
  <si>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</si>
  <si>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</si>
  <si>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</si>
  <si>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</si>
  <si>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</si>
  <si>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</si>
  <si>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</si>
  <si>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</si>
  <si>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</si>
  <si>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</si>
  <si>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</si>
  <si>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</si>
  <si>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</si>
  <si>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</si>
  <si>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</si>
  <si>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</si>
  <si>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</si>
  <si>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</si>
  <si>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</si>
  <si>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</si>
  <si>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</si>
  <si>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</si>
  <si>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</si>
  <si>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</si>
  <si>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</si>
  <si>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</si>
  <si>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</si>
  <si>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</si>
  <si>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</si>
  <si>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</si>
  <si>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</si>
  <si>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</si>
  <si>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</si>
  <si>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</si>
  <si>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</si>
  <si>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</si>
  <si>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</si>
  <si>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</si>
  <si>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</si>
  <si>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</si>
  <si>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</si>
  <si>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</si>
  <si>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</si>
  <si>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</si>
  <si>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</si>
  <si>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</si>
  <si>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</si>
  <si>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</si>
  <si>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</si>
  <si>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</si>
  <si>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</si>
  <si>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</si>
  <si>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</si>
  <si>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</si>
  <si>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</si>
  <si>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</si>
  <si>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</si>
  <si>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</si>
  <si>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</si>
  <si>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</si>
  <si>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</si>
  <si>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</si>
  <si>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</si>
  <si>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</si>
  <si>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</si>
  <si>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</si>
  <si>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</si>
  <si>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</si>
  <si>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</si>
  <si>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</si>
  <si>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</si>
  <si>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</si>
  <si>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</si>
  <si>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</si>
  <si>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</si>
  <si>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</si>
  <si>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</si>
  <si>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</si>
  <si>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</si>
  <si>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</si>
  <si>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</si>
  <si>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</si>
  <si>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</si>
  <si>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</si>
  <si>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</si>
  <si>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</si>
  <si>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</si>
  <si>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</si>
  <si>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</si>
  <si>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</si>
  <si>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</si>
  <si>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</si>
  <si>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</si>
  <si>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</si>
  <si>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</si>
  <si>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</si>
  <si>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</si>
  <si>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</si>
  <si>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</si>
  <si>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</si>
  <si>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</si>
  <si>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</si>
  <si>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</si>
  <si>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</si>
  <si>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</si>
  <si>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</si>
  <si>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</si>
  <si>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</si>
  <si>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</si>
  <si>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</si>
  <si>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</si>
  <si>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</si>
  <si>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</si>
  <si>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</si>
  <si>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</si>
  <si>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</si>
  <si>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</si>
  <si>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</si>
  <si>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</si>
  <si>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</si>
  <si>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</si>
  <si>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</si>
  <si>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</si>
  <si>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</si>
  <si>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</si>
  <si>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</si>
  <si>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</si>
  <si>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</si>
  <si>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</si>
  <si>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</si>
  <si>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</si>
  <si>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</si>
  <si>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</si>
  <si>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</si>
  <si>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</si>
  <si>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</si>
  <si>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</si>
  <si>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</si>
  <si>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</si>
  <si>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</si>
  <si>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</si>
  <si>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</si>
  <si>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</si>
  <si>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</si>
  <si>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</si>
  <si>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</si>
  <si>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</si>
  <si>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</si>
  <si>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</si>
  <si>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</si>
  <si>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</si>
  <si>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</si>
  <si>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</si>
  <si>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</si>
  <si>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</si>
  <si>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</si>
  <si>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</si>
  <si>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</si>
  <si>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</si>
  <si>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</si>
  <si>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</si>
  <si>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</si>
  <si>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</si>
  <si>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</si>
  <si>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</si>
  <si>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</si>
  <si>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</si>
  <si>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</si>
  <si>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</si>
  <si>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</si>
  <si>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</si>
  <si>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</si>
  <si>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</si>
  <si>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</si>
  <si>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</si>
  <si>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</si>
  <si>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</si>
  <si>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</si>
  <si>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</si>
  <si>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</si>
  <si>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</si>
  <si>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</si>
  <si>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</si>
  <si>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</si>
  <si>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</si>
  <si>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</si>
  <si>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</si>
  <si>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</si>
  <si>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</si>
  <si>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</si>
  <si>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</si>
  <si>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</si>
  <si>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</si>
  <si>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</si>
  <si>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</si>
  <si>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</si>
  <si>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</si>
  <si>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</si>
  <si>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</si>
  <si>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</si>
  <si>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</si>
  <si>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</si>
  <si>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</si>
  <si>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</si>
  <si>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</si>
  <si>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</si>
  <si>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</si>
  <si>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</si>
  <si>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</si>
  <si>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</si>
  <si>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</si>
  <si>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</si>
  <si>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</si>
  <si>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</si>
  <si>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</si>
  <si>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</si>
  <si>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</si>
  <si>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</si>
  <si>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</si>
  <si>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</si>
  <si>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</si>
  <si>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</si>
  <si>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</si>
  <si>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</si>
  <si>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</si>
  <si>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</si>
  <si>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</si>
  <si>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</si>
  <si>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</si>
  <si>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</si>
  <si>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</si>
  <si>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</si>
  <si>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</si>
  <si>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</si>
  <si>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</si>
  <si>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</si>
  <si>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</si>
  <si>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</si>
  <si>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</si>
  <si>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</si>
  <si>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</si>
  <si>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</si>
  <si>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</si>
  <si>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</si>
  <si>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</si>
  <si>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</si>
  <si>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</si>
  <si>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</si>
  <si>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</si>
  <si>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</si>
  <si>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</si>
  <si>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</si>
  <si>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</si>
  <si>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</si>
  <si>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</si>
  <si>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</si>
  <si>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</si>
  <si>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</si>
  <si>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</si>
  <si>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</si>
  <si>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</si>
  <si>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</si>
  <si>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</si>
  <si>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</si>
  <si>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</si>
  <si>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</si>
  <si>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</si>
  <si>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</si>
  <si>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</si>
  <si>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</si>
  <si>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</si>
  <si>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</si>
  <si>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</si>
  <si>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</si>
  <si>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</si>
  <si>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</si>
  <si>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</si>
  <si>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</si>
  <si>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</si>
  <si>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</si>
  <si>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</si>
  <si>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</si>
  <si>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</si>
  <si>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</si>
  <si>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</si>
  <si>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</si>
  <si>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</si>
  <si>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</si>
  <si>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</si>
  <si>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</si>
  <si>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</si>
  <si>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</si>
  <si>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</si>
  <si>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</si>
  <si>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</si>
  <si>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</si>
  <si>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</si>
  <si>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</si>
  <si>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</si>
  <si>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</si>
  <si>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</si>
  <si>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</si>
  <si>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</si>
  <si>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</si>
  <si>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</si>
  <si>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</si>
  <si>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</si>
  <si>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</si>
  <si>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</si>
  <si>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</si>
  <si>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</si>
  <si>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</si>
  <si>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</si>
  <si>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</si>
  <si>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</si>
  <si>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</si>
  <si>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</si>
  <si>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</si>
  <si>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</si>
  <si>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</si>
  <si>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</si>
  <si>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</si>
  <si>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</si>
  <si>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</si>
  <si>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</si>
  <si>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</si>
  <si>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</si>
  <si>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</si>
  <si>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</si>
  <si>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</si>
  <si>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</si>
  <si>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</si>
  <si>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</si>
  <si>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</si>
  <si>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</si>
  <si>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</si>
  <si>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</si>
  <si>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</si>
  <si>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</si>
  <si>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</si>
  <si>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</si>
  <si>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</si>
  <si>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</si>
  <si>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</si>
  <si>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</si>
  <si>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</si>
  <si>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</si>
  <si>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</si>
  <si>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</si>
  <si>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</si>
  <si>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</si>
  <si>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</si>
  <si>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</si>
  <si>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</si>
  <si>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</si>
  <si>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</si>
  <si>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</si>
  <si>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</si>
  <si>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</si>
  <si>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</si>
  <si>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</si>
  <si>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</si>
  <si>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</si>
  <si>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</si>
  <si>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</si>
  <si>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</si>
  <si>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</si>
  <si>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</si>
  <si>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</si>
  <si>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</si>
  <si>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</si>
  <si>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</si>
  <si>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</si>
  <si>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</si>
  <si>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</si>
  <si>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</si>
  <si>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</si>
  <si>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</si>
  <si>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</si>
  <si>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</si>
  <si>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</si>
  <si>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</si>
  <si>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</si>
  <si>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</si>
  <si>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</si>
  <si>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</si>
  <si>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</si>
  <si>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</si>
  <si>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</si>
  <si>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</si>
  <si>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</si>
  <si>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</si>
  <si>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</si>
  <si>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</si>
  <si>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</si>
  <si>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</si>
  <si>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</si>
  <si>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</si>
  <si>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</si>
  <si>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</si>
  <si>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</si>
  <si>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</si>
  <si>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</si>
  <si>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</si>
  <si>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</si>
  <si>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</si>
  <si>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</si>
  <si>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</si>
  <si>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</si>
  <si>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</si>
  <si>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</si>
  <si>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</si>
  <si>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</si>
  <si>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</si>
  <si>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</si>
  <si>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</si>
  <si>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</si>
  <si>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</si>
  <si>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</si>
  <si>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</si>
  <si>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</si>
  <si>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</si>
  <si>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</si>
  <si>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</si>
  <si>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</si>
  <si>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</si>
  <si>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</si>
  <si>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</si>
  <si>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</si>
  <si>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</si>
  <si>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</si>
  <si>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</si>
  <si>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</si>
  <si>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</si>
  <si>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</si>
  <si>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</si>
  <si>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</si>
  <si>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</si>
  <si>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</si>
  <si>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</si>
  <si>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</si>
  <si>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</si>
  <si>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</si>
  <si>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</si>
  <si>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</si>
  <si>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</si>
  <si>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</si>
  <si>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</si>
  <si>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</si>
  <si>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</si>
  <si>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</si>
  <si>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</si>
  <si>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</si>
  <si>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</si>
  <si>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</si>
  <si>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</si>
  <si>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</si>
  <si>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</si>
  <si>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</si>
  <si>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</si>
  <si>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</si>
  <si>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</si>
  <si>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</si>
  <si>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</si>
  <si>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</si>
  <si>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</si>
  <si>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</si>
  <si>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</si>
  <si>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</si>
  <si>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</si>
  <si>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</si>
  <si>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</si>
  <si>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</si>
  <si>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</si>
  <si>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</si>
  <si>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</si>
  <si>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</si>
  <si>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</si>
  <si>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</si>
  <si>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</si>
  <si>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</si>
  <si>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</si>
  <si>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</si>
  <si>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</si>
  <si>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</si>
  <si>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</si>
  <si>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</si>
  <si>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</si>
  <si>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</si>
  <si>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</si>
  <si>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</si>
  <si>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</si>
  <si>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</si>
  <si>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</si>
  <si>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</si>
  <si>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</si>
  <si>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</si>
  <si>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</si>
  <si>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</si>
  <si>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</si>
  <si>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</si>
  <si>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</si>
  <si>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</si>
  <si>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</si>
  <si>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</si>
  <si>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</si>
  <si>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</si>
  <si>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</si>
  <si>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</si>
  <si>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</si>
  <si>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</si>
  <si>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</si>
  <si>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</si>
  <si>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</si>
  <si>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</si>
  <si>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</si>
  <si>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</si>
  <si>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</si>
  <si>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</si>
  <si>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</si>
  <si>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</si>
  <si>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</si>
  <si>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</si>
  <si>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</si>
  <si>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</si>
  <si>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</si>
  <si>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</si>
  <si>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</si>
  <si>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</si>
  <si>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</si>
  <si>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</si>
  <si>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</si>
  <si>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</si>
  <si>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</si>
  <si>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</si>
  <si>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</si>
  <si>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</si>
  <si>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</si>
  <si>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</si>
  <si>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</si>
  <si>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</si>
  <si>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</si>
  <si>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</si>
  <si>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</si>
  <si>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</si>
  <si>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</si>
  <si>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</si>
  <si>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</si>
  <si>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</si>
  <si>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</si>
  <si>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</si>
  <si>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</si>
  <si>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</si>
  <si>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</si>
  <si>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</si>
  <si>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</si>
  <si>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</si>
  <si>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</si>
  <si>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</si>
  <si>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</si>
  <si>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</si>
  <si>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</si>
  <si>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</si>
  <si>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</si>
  <si>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</si>
  <si>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</si>
  <si>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</si>
  <si>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</si>
  <si>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</si>
  <si>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</si>
  <si>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</si>
  <si>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</si>
  <si>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</si>
  <si>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</si>
  <si>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</si>
  <si>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</si>
  <si>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</si>
  <si>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</si>
  <si>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</si>
  <si>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</si>
  <si>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</si>
  <si>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</si>
  <si>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</si>
  <si>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</si>
  <si>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</si>
  <si>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</si>
  <si>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</si>
  <si>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</si>
  <si>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</si>
  <si>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</si>
  <si>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</si>
  <si>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</si>
  <si>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</si>
  <si>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</si>
  <si>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</si>
  <si>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</si>
  <si>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</si>
  <si>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</si>
  <si>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</si>
  <si>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</si>
  <si>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</si>
  <si>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</si>
  <si>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</si>
  <si>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</si>
  <si>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</si>
  <si>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</si>
  <si>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</si>
  <si>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</si>
  <si>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</si>
  <si>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</si>
  <si>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</si>
  <si>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</si>
  <si>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</si>
  <si>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</si>
  <si>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</si>
  <si>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</si>
  <si>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</si>
  <si>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</si>
  <si>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</si>
  <si>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</si>
  <si>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</si>
  <si>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</si>
  <si>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</si>
  <si>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</si>
  <si>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</si>
  <si>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</si>
  <si>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</si>
  <si>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</si>
  <si>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</si>
  <si>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</si>
  <si>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</si>
  <si>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</si>
  <si>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</si>
  <si>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</si>
  <si>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</si>
  <si>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</si>
  <si>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</si>
  <si>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</si>
  <si>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</si>
  <si>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</si>
  <si>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</si>
  <si>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</si>
  <si>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</si>
  <si>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</si>
  <si>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</si>
  <si>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</si>
  <si>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</si>
  <si>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</si>
  <si>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</si>
  <si>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</si>
  <si>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</si>
  <si>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</si>
  <si>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</si>
  <si>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</si>
  <si>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</si>
  <si>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</si>
  <si>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</si>
  <si>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</si>
  <si>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</si>
  <si>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</si>
  <si>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</si>
  <si>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</si>
  <si>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</si>
  <si>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</si>
  <si>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</si>
  <si>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</si>
  <si>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</si>
  <si>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</si>
  <si>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</si>
  <si>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</si>
  <si>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</si>
  <si>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</si>
  <si>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</si>
  <si>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</si>
  <si>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</si>
  <si>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</si>
  <si>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</si>
  <si>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</si>
  <si>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</si>
  <si>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</si>
  <si>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</si>
  <si>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</si>
  <si>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</si>
  <si>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</si>
  <si>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</si>
  <si>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</si>
  <si>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</si>
  <si>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</si>
  <si>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</si>
  <si>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</si>
  <si>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</si>
  <si>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</si>
  <si>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</si>
  <si>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</si>
  <si>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</si>
  <si>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</si>
  <si>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</si>
  <si>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</si>
  <si>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</si>
  <si>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</si>
  <si>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</si>
  <si>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</si>
  <si>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</si>
  <si>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</si>
  <si>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</si>
  <si>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</si>
  <si>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</si>
  <si>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</si>
  <si>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</si>
  <si>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</si>
  <si>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</si>
  <si>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</si>
  <si>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</si>
  <si>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</si>
  <si>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</si>
  <si>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</si>
  <si>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</si>
  <si>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</si>
  <si>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</si>
  <si>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</si>
  <si>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</si>
  <si>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</si>
  <si>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</si>
  <si>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</si>
  <si>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</si>
  <si>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</si>
  <si>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</si>
  <si>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</si>
  <si>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</si>
  <si>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</si>
  <si>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</si>
  <si>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</si>
  <si>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</si>
  <si>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</si>
  <si>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</si>
  <si>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</si>
  <si>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</si>
  <si>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</si>
  <si>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</si>
  <si>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</si>
  <si>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</si>
  <si>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</si>
  <si>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</si>
  <si>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</si>
  <si>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</si>
  <si>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</si>
  <si>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</si>
  <si>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</si>
  <si>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</si>
  <si>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</si>
  <si>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</si>
  <si>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</si>
  <si>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</si>
  <si>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</si>
  <si>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</si>
  <si>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</si>
  <si>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</si>
  <si>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</si>
  <si>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</si>
  <si>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</si>
  <si>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</si>
  <si>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</si>
  <si>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</si>
  <si>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</si>
  <si>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</si>
  <si>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</si>
  <si>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</si>
  <si>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</si>
  <si>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</si>
  <si>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</si>
  <si>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</si>
  <si>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</si>
  <si>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</si>
  <si>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</si>
  <si>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</si>
  <si>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</si>
  <si>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</si>
  <si>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</si>
  <si>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</si>
  <si>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</si>
  <si>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</si>
  <si>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</si>
  <si>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</si>
  <si>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</si>
  <si>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</si>
  <si>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</si>
  <si>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</si>
  <si>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</si>
  <si>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</si>
  <si>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</si>
  <si>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</si>
  <si>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</si>
  <si>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</si>
  <si>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</si>
  <si>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</si>
  <si>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</si>
  <si>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</si>
  <si>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</si>
  <si>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</si>
  <si>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</si>
  <si>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</si>
  <si>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</si>
  <si>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</si>
  <si>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</si>
  <si>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</si>
  <si>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</si>
  <si>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</si>
  <si>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</si>
  <si>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</si>
  <si>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</si>
  <si>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</si>
  <si>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</si>
  <si>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</si>
  <si>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</si>
  <si>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</si>
  <si>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</si>
  <si>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</si>
  <si>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</si>
  <si>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</si>
  <si>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</si>
  <si>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</si>
  <si>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</si>
  <si>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</si>
  <si>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</si>
  <si>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</si>
  <si>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</si>
  <si>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</si>
  <si>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</si>
  <si>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</si>
  <si>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</si>
  <si>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</si>
  <si>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</si>
  <si>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</si>
  <si>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</si>
  <si>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</si>
  <si>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</si>
  <si>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</si>
  <si>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</si>
  <si>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</si>
  <si>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</si>
  <si>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</si>
  <si>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</si>
  <si>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</si>
  <si>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</si>
  <si>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</si>
  <si>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</si>
  <si>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</si>
  <si>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</si>
  <si>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</si>
  <si>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</si>
  <si>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</si>
  <si>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</si>
  <si>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</si>
  <si>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</si>
  <si>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</si>
  <si>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</si>
  <si>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</si>
  <si>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</si>
  <si>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</si>
  <si>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</si>
  <si>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</si>
  <si>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</si>
  <si>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</si>
  <si>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</si>
  <si>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</si>
  <si>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</si>
  <si>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</si>
  <si>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</si>
  <si>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</si>
  <si>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</si>
  <si>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</si>
  <si>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</si>
  <si>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</si>
  <si>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</si>
  <si>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</si>
  <si>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</si>
  <si>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</si>
  <si>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</si>
  <si>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</si>
  <si>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</si>
  <si>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</si>
  <si>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</si>
  <si>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</si>
  <si>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</si>
  <si>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</si>
  <si>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</si>
  <si>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</si>
  <si>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</si>
  <si>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</si>
  <si>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</si>
  <si>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</si>
  <si>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</si>
  <si>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</si>
  <si>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</si>
  <si>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</si>
  <si>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</si>
  <si>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</si>
  <si>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</si>
  <si>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</si>
  <si>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</si>
  <si>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</si>
  <si>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</si>
  <si>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</si>
  <si>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</si>
  <si>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</si>
  <si>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</si>
  <si>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</si>
  <si>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</si>
  <si>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</si>
  <si>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</si>
  <si>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</si>
  <si>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</si>
  <si>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</si>
  <si>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</si>
  <si>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</si>
  <si>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</si>
  <si>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</si>
  <si>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</si>
  <si>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</si>
  <si>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</si>
  <si>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</si>
  <si>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</si>
  <si>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</si>
  <si>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</si>
  <si>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</si>
  <si>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</si>
  <si>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</si>
  <si>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</si>
  <si>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</si>
  <si>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</si>
  <si>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</si>
  <si>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</si>
  <si>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</si>
  <si>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</si>
  <si>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</si>
  <si>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</si>
  <si>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</si>
  <si>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</si>
  <si>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</si>
  <si>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</si>
  <si>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</si>
  <si>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</si>
  <si>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</si>
  <si>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</si>
  <si>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</si>
  <si>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</si>
  <si>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</si>
  <si>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</si>
  <si>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</si>
  <si>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</si>
  <si>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</si>
  <si>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</si>
  <si>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</si>
  <si>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</si>
  <si>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</si>
  <si>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</si>
  <si>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</si>
  <si>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</si>
  <si>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</si>
  <si>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</si>
  <si>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</si>
  <si>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</si>
  <si>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</si>
  <si>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</si>
  <si>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</si>
  <si>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</si>
  <si>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</si>
  <si>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</si>
  <si>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</si>
  <si>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</si>
  <si>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</si>
  <si>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</si>
  <si>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</si>
  <si>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</si>
  <si>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</si>
  <si>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</si>
  <si>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</si>
  <si>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</si>
  <si>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</si>
  <si>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</si>
  <si>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</si>
  <si>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</si>
  <si>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</si>
  <si>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</si>
  <si>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</si>
  <si>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</si>
  <si>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</si>
  <si>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</si>
  <si>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</si>
  <si>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</si>
  <si>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</si>
  <si>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</si>
  <si>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</si>
  <si>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</si>
  <si>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</si>
  <si>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</si>
  <si>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</si>
  <si>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</si>
  <si>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</si>
  <si>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</si>
  <si>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</si>
  <si>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</si>
  <si>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</si>
  <si>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</si>
  <si>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</si>
  <si>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</si>
  <si>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</si>
  <si>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</si>
  <si>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</si>
  <si>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</si>
  <si>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</si>
  <si>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</si>
  <si>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</si>
  <si>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</si>
  <si>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</si>
  <si>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</si>
  <si>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</si>
  <si>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</si>
  <si>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</si>
  <si>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</si>
  <si>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</si>
  <si>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</si>
  <si>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</si>
  <si>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</si>
  <si>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</si>
  <si>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</si>
  <si>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</si>
  <si>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</si>
  <si>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</si>
  <si>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</si>
  <si>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</si>
  <si>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</si>
  <si>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</si>
  <si>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</si>
  <si>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</si>
  <si>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</si>
  <si>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</si>
  <si>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</si>
  <si>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</si>
  <si>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</si>
  <si>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</si>
  <si>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</si>
  <si>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</si>
  <si>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</si>
  <si>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</si>
  <si>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</si>
  <si>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</si>
  <si>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</si>
  <si>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</si>
  <si>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</si>
  <si>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</si>
  <si>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</si>
  <si>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</si>
  <si>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</si>
  <si>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</si>
  <si>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</si>
  <si>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</si>
  <si>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</si>
  <si>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</si>
  <si>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</si>
  <si>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</si>
  <si>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</si>
  <si>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</si>
  <si>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</si>
  <si>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</si>
  <si>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</si>
  <si>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</si>
  <si>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</si>
  <si>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</si>
  <si>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</si>
  <si>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</si>
  <si>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</si>
  <si>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</si>
  <si>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</si>
  <si>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</si>
  <si>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</si>
  <si>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</si>
  <si>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</si>
  <si>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</si>
  <si>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</si>
  <si>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</si>
  <si>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</si>
  <si>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</si>
  <si>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</si>
  <si>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</si>
  <si>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</si>
  <si>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</si>
  <si>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</si>
  <si>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</si>
  <si>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</si>
  <si>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</si>
  <si>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</si>
  <si>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</si>
  <si>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</si>
  <si>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</si>
  <si>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</si>
  <si>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</si>
  <si>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</si>
  <si>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</si>
  <si>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</si>
  <si>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</si>
  <si>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</si>
  <si>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</si>
  <si>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</si>
  <si>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</si>
  <si>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</si>
  <si>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</si>
  <si>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</si>
  <si>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</si>
  <si>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</si>
  <si>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</si>
  <si>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</si>
  <si>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</si>
  <si>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</si>
  <si>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</si>
  <si>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</si>
  <si>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</si>
  <si>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</si>
  <si>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</si>
  <si>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</si>
  <si>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</si>
  <si>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</si>
  <si>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</si>
  <si>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</si>
  <si>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</si>
  <si>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</si>
  <si>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</si>
  <si>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</si>
  <si>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</si>
  <si>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</si>
  <si>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</si>
  <si>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</si>
  <si>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</si>
  <si>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</si>
  <si>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</si>
  <si>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</si>
  <si>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</si>
  <si>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</si>
  <si>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</si>
  <si>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</si>
  <si>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</si>
  <si>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</si>
  <si>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</si>
  <si>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</si>
  <si>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</si>
  <si>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</si>
  <si>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</si>
  <si>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</si>
  <si>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</si>
  <si>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</si>
  <si>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</si>
  <si>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</si>
  <si>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</si>
  <si>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</si>
  <si>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</si>
  <si>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</si>
  <si>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</si>
  <si>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</si>
  <si>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</si>
  <si>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</si>
  <si>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</si>
  <si>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</si>
  <si>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</si>
  <si>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</si>
  <si>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</si>
  <si>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</si>
  <si>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</si>
  <si>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</si>
  <si>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</si>
  <si>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</si>
  <si>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</si>
  <si>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</si>
  <si>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</si>
  <si>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</si>
  <si>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</si>
  <si>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</si>
  <si>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</si>
  <si>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</si>
  <si>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</si>
  <si>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</si>
  <si>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</si>
  <si>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</si>
  <si>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</si>
  <si>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</si>
  <si>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</si>
  <si>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</si>
  <si>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</si>
  <si>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</si>
  <si>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</si>
  <si>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</si>
  <si>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</si>
  <si>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</si>
  <si>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</si>
  <si>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</si>
  <si>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</si>
  <si>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</si>
  <si>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</si>
  <si>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</si>
  <si>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</si>
  <si>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</si>
  <si>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</si>
  <si>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</si>
  <si>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</si>
  <si>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</si>
  <si>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</si>
  <si>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</si>
  <si>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</si>
  <si>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</si>
  <si>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</si>
  <si>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</si>
  <si>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</si>
  <si>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</si>
  <si>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</si>
  <si>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</si>
  <si>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</si>
  <si>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</si>
  <si>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</si>
  <si>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</si>
  <si>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</si>
  <si>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</si>
  <si>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</si>
  <si>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</si>
  <si>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</si>
  <si>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</si>
  <si>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</si>
  <si>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</si>
  <si>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</si>
  <si>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</si>
  <si>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</si>
  <si>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</si>
  <si>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</si>
  <si>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</si>
  <si>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</si>
  <si>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</si>
  <si>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</si>
  <si>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</si>
  <si>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</si>
  <si>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</si>
  <si>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</si>
  <si>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</si>
  <si>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</si>
  <si>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</si>
  <si>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</si>
  <si>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</si>
  <si>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</si>
  <si>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</si>
  <si>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</si>
  <si>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</si>
  <si>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</si>
  <si>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</si>
  <si>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</si>
  <si>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</si>
  <si>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</si>
  <si>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</si>
  <si>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</si>
  <si>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</si>
  <si>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</si>
  <si>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</si>
  <si>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</si>
  <si>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</si>
  <si>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</si>
  <si>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</si>
  <si>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</si>
  <si>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</si>
  <si>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</si>
  <si>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</si>
  <si>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</si>
  <si>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</si>
  <si>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</si>
  <si>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</si>
  <si>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</si>
  <si>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</si>
  <si>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</si>
  <si>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</si>
  <si>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</si>
  <si>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</si>
  <si>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</si>
  <si>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</si>
  <si>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</si>
  <si>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</si>
  <si>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</si>
  <si>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</si>
  <si>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</si>
  <si>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</si>
  <si>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</si>
  <si>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</si>
  <si>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</si>
  <si>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</si>
  <si>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</si>
  <si>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</si>
  <si>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</si>
  <si>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</si>
  <si>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</si>
  <si>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</si>
  <si>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</si>
  <si>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</si>
  <si>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</si>
  <si>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</si>
  <si>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</si>
  <si>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</si>
  <si>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</si>
  <si>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</si>
  <si>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</si>
  <si>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</si>
  <si>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</si>
  <si>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</si>
  <si>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</si>
  <si>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</si>
  <si>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</si>
  <si>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</si>
  <si>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</si>
  <si>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</si>
  <si>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</si>
  <si>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</si>
  <si>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</si>
  <si>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</si>
  <si>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</si>
  <si>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</si>
  <si>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</si>
  <si>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</si>
  <si>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</si>
  <si>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</si>
  <si>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</si>
  <si>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</si>
  <si>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</si>
  <si>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</si>
  <si>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</si>
  <si>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</si>
  <si>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</si>
  <si>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</si>
  <si>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</si>
  <si>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</si>
  <si>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</si>
  <si>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</si>
  <si>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</si>
  <si>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</si>
  <si>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</si>
  <si>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</si>
  <si>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</si>
  <si>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</si>
  <si>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</si>
  <si>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</si>
  <si>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</si>
  <si>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</si>
  <si>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</si>
  <si>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</si>
  <si>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</si>
  <si>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</si>
  <si>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</si>
  <si>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</si>
  <si>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</si>
  <si>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</si>
  <si>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</si>
  <si>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</si>
  <si>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</si>
  <si>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</si>
  <si>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</si>
  <si>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</si>
  <si>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</si>
  <si>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</si>
  <si>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</si>
  <si>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</si>
  <si>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</si>
  <si>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</si>
  <si>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</si>
  <si>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</si>
  <si>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</si>
  <si>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</si>
  <si>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</si>
  <si>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</si>
  <si>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</si>
  <si>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</si>
  <si>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</si>
  <si>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</si>
  <si>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</si>
  <si>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</si>
  <si>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</si>
  <si>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</si>
  <si>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</si>
  <si>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</si>
  <si>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</si>
  <si>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</si>
  <si>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</si>
  <si>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</si>
  <si>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</si>
  <si>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</si>
  <si>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</si>
  <si>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</si>
  <si>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</si>
  <si>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</si>
  <si>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</si>
  <si>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</si>
  <si>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</si>
  <si>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</si>
  <si>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</si>
  <si>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</si>
  <si>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</si>
  <si>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</si>
  <si>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</si>
  <si>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</si>
  <si>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</si>
  <si>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</si>
  <si>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</si>
  <si>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</si>
  <si>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</si>
  <si>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</si>
  <si>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</si>
  <si>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</si>
  <si>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</si>
  <si>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</si>
  <si>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</si>
  <si>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</si>
  <si>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</si>
  <si>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</si>
  <si>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</si>
  <si>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</si>
  <si>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</si>
  <si>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</si>
  <si>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</si>
  <si>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</si>
  <si>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</si>
  <si>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</si>
  <si>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</si>
  <si>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</si>
  <si>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</si>
  <si>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</si>
  <si>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</si>
  <si>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</si>
  <si>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</si>
  <si>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</si>
  <si>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</si>
  <si>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</si>
  <si>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</si>
  <si>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</si>
  <si>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</si>
  <si>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</si>
  <si>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</si>
  <si>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</si>
  <si>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</si>
  <si>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</si>
  <si>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</si>
  <si>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</si>
  <si>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</si>
  <si>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</si>
  <si>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</si>
  <si>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</si>
  <si>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</si>
  <si>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</si>
  <si>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</si>
  <si>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</si>
  <si>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</si>
  <si>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</si>
  <si>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</si>
  <si>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</si>
  <si>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</si>
  <si>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</si>
  <si>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</si>
  <si>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</si>
  <si>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</si>
  <si>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</si>
  <si>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</si>
  <si>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</si>
  <si>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</si>
  <si>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</si>
  <si>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</si>
  <si>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</si>
  <si>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</si>
  <si>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</si>
  <si>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</si>
  <si>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</si>
  <si>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</si>
  <si>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</si>
  <si>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</si>
  <si>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</si>
  <si>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</si>
  <si>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</si>
  <si>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</si>
  <si>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</si>
  <si>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</si>
  <si>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</si>
  <si>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</si>
  <si>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</si>
  <si>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</si>
  <si>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</si>
  <si>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</si>
  <si>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</si>
  <si>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</si>
  <si>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</si>
  <si>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</si>
  <si>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</si>
  <si>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</si>
  <si>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</si>
  <si>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</si>
  <si>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</si>
  <si>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</si>
  <si>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</si>
  <si>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</si>
  <si>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</si>
  <si>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</si>
  <si>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</si>
  <si>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</si>
  <si>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</si>
  <si>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</si>
  <si>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</si>
  <si>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</si>
  <si>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</si>
  <si>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</si>
  <si>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</si>
  <si>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</si>
  <si>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</si>
  <si>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</si>
  <si>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</si>
  <si>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</si>
  <si>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</si>
  <si>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</si>
  <si>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</si>
  <si>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</si>
  <si>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</si>
  <si>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</si>
  <si>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</si>
  <si>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</si>
  <si>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</si>
  <si>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</si>
  <si>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</si>
  <si>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</si>
  <si>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</si>
  <si>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</si>
  <si>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</si>
  <si>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</si>
  <si>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</si>
  <si>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</si>
  <si>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</si>
  <si>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</si>
  <si>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</si>
  <si>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</si>
  <si>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</si>
  <si>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</si>
  <si>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</si>
  <si>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</si>
  <si>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</si>
  <si>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</si>
  <si>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</si>
  <si>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</si>
  <si>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</si>
  <si>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</si>
  <si>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</si>
  <si>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</si>
  <si>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</si>
  <si>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</si>
  <si>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</si>
  <si>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</si>
  <si>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</si>
  <si>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</si>
  <si>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</si>
  <si>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</si>
  <si>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</si>
  <si>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</si>
  <si>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</si>
  <si>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</si>
  <si>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</si>
  <si>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</si>
  <si>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</si>
  <si>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</si>
  <si>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</si>
  <si>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</si>
  <si>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</si>
  <si>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</si>
  <si>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</si>
  <si>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</si>
  <si>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</si>
  <si>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</si>
  <si>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</si>
  <si>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</si>
  <si>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</si>
  <si>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</si>
  <si>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</si>
  <si>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</si>
  <si>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</si>
  <si>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</si>
  <si>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</si>
  <si>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</si>
  <si>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</si>
  <si>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</si>
  <si>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</si>
  <si>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</si>
  <si>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</si>
  <si>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</si>
  <si>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</si>
  <si>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</si>
  <si>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</si>
  <si>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</si>
  <si>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</si>
  <si>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</si>
  <si>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</si>
  <si>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</si>
  <si>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</si>
  <si>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</si>
  <si>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</si>
  <si>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</si>
  <si>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</si>
  <si>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</si>
  <si>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</si>
  <si>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</si>
  <si>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</si>
  <si>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</si>
  <si>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</si>
  <si>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</si>
  <si>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</si>
  <si>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</si>
  <si>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</si>
  <si>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</si>
  <si>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</si>
  <si>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</si>
  <si>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</si>
  <si>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</si>
  <si>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</si>
  <si>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</si>
  <si>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</si>
  <si>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</si>
  <si>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</si>
  <si>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</si>
  <si>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</si>
  <si>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</si>
  <si>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</si>
  <si>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</si>
  <si>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</si>
  <si>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</si>
  <si>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</si>
  <si>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</si>
  <si>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</si>
  <si>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</si>
  <si>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</si>
  <si>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</si>
  <si>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</si>
  <si>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</si>
  <si>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</si>
  <si>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</si>
  <si>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</si>
  <si>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</si>
  <si>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</si>
  <si>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</si>
  <si>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</si>
  <si>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</si>
  <si>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</si>
  <si>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</si>
  <si>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</si>
  <si>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</si>
  <si>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</si>
  <si>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</si>
  <si>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</si>
  <si>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</si>
  <si>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</si>
  <si>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</si>
  <si>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</si>
  <si>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</si>
  <si>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</si>
  <si>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</si>
  <si>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</si>
  <si>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</si>
  <si>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</si>
  <si>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</si>
  <si>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</si>
  <si>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</si>
  <si>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</si>
  <si>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</si>
  <si>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</si>
  <si>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</si>
  <si>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</si>
  <si>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</si>
  <si>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</si>
  <si>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</si>
  <si>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</si>
  <si>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</si>
  <si>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</si>
  <si>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</si>
  <si>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</si>
  <si>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</si>
  <si>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</si>
  <si>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</si>
  <si>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</si>
  <si>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</si>
  <si>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</si>
  <si>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</si>
  <si>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</si>
  <si>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</si>
  <si>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</si>
  <si>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</si>
  <si>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</si>
  <si>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</si>
  <si>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</si>
  <si>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</si>
  <si>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</si>
  <si>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</si>
  <si>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</si>
  <si>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</si>
  <si>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</si>
  <si>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</si>
  <si>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</si>
  <si>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</si>
  <si>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</si>
  <si>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</si>
  <si>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</si>
  <si>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</si>
  <si>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</si>
  <si>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</si>
  <si>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</si>
  <si>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</si>
  <si>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</si>
  <si>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</si>
  <si>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</si>
  <si>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</si>
  <si>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</si>
  <si>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</si>
  <si>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</si>
  <si>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</si>
  <si>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</si>
  <si>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</si>
  <si>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</si>
  <si>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</si>
  <si>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</si>
  <si>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</si>
  <si>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</si>
  <si>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</si>
  <si>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</si>
  <si>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</si>
  <si>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</si>
  <si>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</si>
  <si>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</si>
  <si>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</si>
  <si>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</si>
  <si>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</si>
  <si>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</si>
  <si>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</si>
  <si>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</si>
  <si>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</si>
  <si>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</si>
  <si>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</si>
  <si>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</si>
  <si>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</si>
  <si>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</si>
  <si>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</si>
  <si>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</si>
  <si>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</si>
  <si>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</si>
  <si>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</si>
  <si>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</si>
  <si>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</si>
  <si>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</si>
  <si>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</si>
  <si>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</si>
  <si>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</si>
  <si>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</si>
  <si>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</si>
  <si>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</si>
  <si>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</si>
  <si>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</si>
  <si>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</si>
  <si>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</si>
  <si>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</si>
  <si>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</si>
  <si>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</si>
  <si>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</si>
  <si>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</si>
  <si>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</si>
  <si>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</si>
  <si>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</si>
  <si>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</si>
  <si>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</si>
  <si>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</si>
  <si>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</si>
  <si>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</si>
  <si>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</si>
  <si>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</si>
  <si>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</si>
  <si>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</si>
  <si>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</si>
  <si>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</si>
  <si>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</si>
  <si>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</si>
  <si>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</si>
  <si>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</si>
  <si>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</si>
  <si>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</si>
  <si>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</si>
  <si>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</si>
  <si>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</si>
  <si>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</si>
  <si>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</si>
  <si>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</si>
  <si>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</si>
  <si>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</si>
  <si>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</si>
  <si>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</si>
  <si>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</si>
  <si>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</si>
  <si>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</si>
  <si>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</si>
  <si>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</si>
  <si>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</si>
  <si>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</si>
  <si>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</si>
  <si>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</si>
  <si>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</si>
  <si>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</si>
  <si>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</si>
  <si>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</si>
  <si>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</si>
  <si>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</si>
  <si>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</si>
  <si>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</si>
  <si>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</si>
  <si>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</si>
  <si>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</si>
  <si>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</si>
  <si>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</si>
  <si>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</si>
  <si>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</si>
  <si>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</si>
  <si>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</si>
  <si>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</si>
  <si>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</si>
  <si>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</si>
  <si>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</si>
  <si>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</si>
  <si>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</si>
  <si>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</si>
  <si>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</si>
  <si>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</si>
  <si>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</si>
  <si>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</si>
  <si>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</si>
  <si>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</si>
  <si>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</si>
  <si>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</si>
  <si>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</si>
  <si>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</si>
  <si>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</si>
  <si>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</si>
  <si>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</si>
  <si>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</si>
  <si>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</si>
  <si>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</si>
  <si>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</si>
  <si>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</si>
  <si>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</si>
  <si>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</si>
  <si>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</si>
  <si>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</si>
  <si>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</si>
  <si>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</si>
  <si>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</si>
  <si>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</si>
  <si>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</si>
  <si>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</si>
  <si>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</si>
  <si>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</si>
  <si>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</si>
  <si>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</si>
  <si>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</si>
  <si>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</si>
  <si>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</si>
  <si>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</si>
  <si>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</si>
  <si>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</si>
  <si>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</si>
  <si>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</si>
  <si>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</si>
  <si>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</si>
  <si>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</si>
  <si>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</si>
  <si>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</si>
  <si>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</si>
  <si>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</si>
  <si>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</si>
  <si>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</si>
  <si>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</si>
  <si>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</si>
  <si>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</si>
  <si>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</si>
  <si>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</si>
  <si>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</si>
  <si>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</si>
  <si>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</si>
  <si>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</si>
  <si>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</si>
  <si>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</si>
  <si>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</si>
  <si>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</si>
  <si>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</si>
  <si>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</si>
  <si>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</si>
  <si>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</si>
  <si>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</si>
  <si>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</si>
  <si>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</si>
  <si>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</si>
  <si>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</si>
  <si>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</si>
  <si>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</si>
  <si>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</si>
  <si>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</si>
  <si>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</si>
  <si>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</si>
  <si>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</si>
  <si>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</si>
  <si>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</si>
  <si>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</si>
  <si>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</si>
  <si>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</si>
  <si>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</si>
  <si>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</si>
  <si>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</si>
  <si>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</si>
  <si>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</si>
  <si>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</si>
  <si>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</si>
  <si>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</si>
  <si>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</si>
  <si>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</si>
  <si>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</si>
  <si>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</si>
  <si>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</si>
  <si>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</si>
  <si>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</si>
  <si>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</si>
  <si>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</si>
  <si>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</si>
  <si>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</si>
  <si>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</si>
  <si>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</si>
  <si>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</si>
  <si>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</si>
  <si>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</si>
  <si>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</si>
  <si>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</si>
  <si>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</si>
  <si>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</si>
  <si>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</si>
  <si>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</si>
  <si>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</si>
  <si>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</si>
  <si>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</si>
  <si>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</si>
  <si>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</si>
  <si>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</si>
  <si>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</si>
  <si>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</si>
  <si>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</si>
  <si>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</si>
  <si>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</si>
  <si>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</si>
  <si>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</si>
  <si>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</si>
  <si>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</si>
  <si>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</si>
  <si>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</si>
  <si>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</si>
  <si>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</si>
  <si>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</si>
  <si>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</si>
  <si>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</si>
  <si>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</si>
  <si>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</si>
  <si>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</si>
  <si>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</si>
  <si>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</si>
  <si>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</si>
  <si>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</si>
  <si>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</si>
  <si>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</si>
  <si>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</si>
  <si>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</si>
  <si>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</si>
  <si>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</si>
  <si>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</si>
  <si>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</si>
  <si>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</si>
  <si>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</si>
  <si>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</si>
  <si>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</si>
  <si>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</si>
  <si>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</si>
  <si>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</si>
  <si>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</si>
  <si>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</si>
  <si>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</si>
  <si>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</si>
  <si>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</si>
  <si>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</si>
  <si>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</si>
  <si>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</si>
  <si>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</si>
  <si>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</si>
  <si>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</si>
  <si>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</si>
  <si>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</si>
  <si>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</si>
  <si>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</si>
  <si>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</si>
  <si>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</si>
  <si>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</si>
  <si>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</si>
  <si>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</si>
  <si>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</si>
  <si>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</si>
  <si>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</si>
  <si>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</si>
  <si>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</si>
  <si>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</si>
  <si>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</si>
  <si>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</si>
  <si>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</si>
  <si>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</si>
  <si>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</si>
  <si>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</si>
  <si>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</si>
  <si>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</si>
  <si>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</si>
  <si>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</si>
  <si>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</si>
  <si>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</si>
  <si>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</si>
  <si>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</si>
  <si>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</si>
  <si>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</si>
  <si>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</si>
  <si>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</si>
  <si>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</si>
  <si>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</si>
  <si>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</si>
  <si>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</si>
  <si>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</si>
  <si>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</si>
  <si>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</si>
  <si>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</si>
  <si>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</si>
  <si>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</si>
  <si>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</si>
  <si>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</si>
  <si>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</si>
  <si>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</si>
  <si>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</si>
  <si>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</si>
  <si>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</si>
  <si>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</si>
  <si>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</si>
  <si>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</si>
  <si>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</si>
  <si>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</si>
  <si>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</si>
  <si>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</si>
  <si>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</si>
  <si>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</si>
  <si>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</si>
  <si>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</si>
  <si>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</si>
  <si>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</si>
  <si>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</si>
  <si>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</si>
  <si>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</si>
  <si>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</si>
  <si>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</si>
  <si>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</si>
  <si>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</si>
  <si>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</si>
  <si>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</si>
  <si>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</si>
  <si>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</si>
  <si>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</si>
  <si>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</si>
  <si>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</si>
  <si>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</si>
  <si>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</si>
  <si>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</si>
  <si>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</si>
  <si>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</si>
  <si>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</si>
  <si>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</si>
  <si>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</si>
  <si>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</si>
  <si>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</si>
  <si>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</si>
  <si>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</si>
  <si>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</si>
  <si>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</si>
  <si>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</si>
  <si>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</si>
  <si>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</si>
  <si>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</si>
  <si>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</si>
  <si>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</si>
  <si>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</si>
  <si>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</si>
  <si>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</si>
  <si>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</si>
  <si>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</si>
  <si>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</si>
  <si>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</si>
  <si>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</si>
  <si>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</si>
  <si>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</si>
  <si>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</si>
  <si>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</si>
  <si>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</si>
  <si>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</si>
  <si>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</si>
  <si>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</si>
  <si>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</si>
  <si>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</si>
  <si>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</si>
  <si>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</si>
  <si>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</si>
  <si>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</si>
  <si>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</si>
  <si>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</si>
  <si>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</si>
  <si>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</si>
  <si>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</si>
  <si>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</si>
  <si>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</si>
  <si>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</si>
  <si>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</si>
  <si>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</si>
  <si>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</si>
  <si>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</si>
  <si>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</si>
  <si>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</si>
  <si>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</si>
  <si>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</si>
  <si>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</si>
  <si>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</si>
  <si>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</si>
  <si>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</si>
  <si>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</si>
  <si>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</si>
  <si>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</si>
  <si>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</si>
  <si>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</si>
  <si>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</si>
  <si>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</si>
  <si>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</si>
  <si>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</si>
  <si>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</si>
  <si>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</si>
  <si>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</si>
  <si>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</si>
  <si>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</si>
  <si>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</si>
  <si>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</si>
  <si>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</si>
  <si>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</si>
  <si>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</si>
  <si>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</si>
  <si>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</si>
  <si>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</si>
  <si>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</si>
  <si>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</si>
  <si>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</si>
  <si>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</si>
  <si>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</si>
  <si>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</si>
  <si>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</si>
  <si>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</si>
  <si>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</si>
  <si>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</si>
  <si>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</si>
  <si>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</si>
  <si>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</si>
  <si>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</si>
  <si>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</si>
  <si>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</si>
  <si>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</si>
  <si>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</si>
  <si>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</si>
  <si>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</si>
  <si>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</si>
  <si>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</si>
  <si>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</si>
  <si>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</si>
  <si>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</si>
  <si>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</si>
  <si>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</si>
  <si>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</si>
  <si>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</si>
  <si>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</si>
  <si>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</si>
  <si>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</si>
  <si>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</si>
  <si>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</si>
  <si>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</si>
  <si>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</si>
  <si>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</si>
  <si>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</si>
  <si>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</si>
  <si>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</si>
  <si>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</si>
  <si>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</si>
  <si>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</si>
  <si>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</si>
  <si>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</si>
  <si>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</si>
  <si>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</si>
  <si>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</si>
  <si>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</si>
  <si>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</si>
  <si>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</si>
  <si>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</si>
  <si>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</si>
  <si>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</si>
  <si>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</si>
  <si>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</si>
  <si>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</si>
  <si>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</si>
  <si>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</si>
  <si>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</si>
  <si>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</si>
  <si>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</si>
  <si>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</si>
  <si>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</si>
  <si>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</si>
  <si>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</si>
  <si>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</si>
  <si>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</si>
  <si>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</si>
  <si>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</si>
  <si>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</si>
  <si>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</si>
  <si>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</si>
  <si>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</si>
  <si>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</si>
  <si>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</si>
  <si>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</si>
  <si>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</si>
  <si>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</si>
  <si>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</si>
  <si>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</si>
  <si>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</si>
  <si>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</si>
  <si>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</si>
  <si>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</si>
  <si>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</si>
  <si>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</si>
  <si>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</si>
  <si>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</si>
  <si>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</si>
  <si>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</si>
  <si>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</si>
  <si>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</si>
  <si>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</si>
  <si>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</si>
  <si>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</si>
  <si>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</si>
  <si>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</si>
  <si>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</si>
  <si>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</si>
  <si>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</si>
  <si>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</si>
  <si>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</si>
  <si>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</si>
  <si>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</si>
  <si>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</si>
  <si>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</si>
  <si>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</si>
  <si>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</si>
  <si>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</si>
  <si>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</si>
  <si>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</si>
  <si>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</si>
  <si>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</si>
  <si>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</si>
  <si>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</si>
  <si>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</si>
  <si>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</si>
  <si>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</si>
  <si>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</si>
  <si>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</si>
  <si>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</si>
  <si>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</si>
  <si>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</si>
  <si>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</si>
  <si>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</si>
  <si>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</si>
  <si>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</si>
  <si>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</si>
  <si>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</si>
  <si>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</si>
  <si>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</si>
  <si>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</si>
  <si>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</si>
  <si>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</si>
  <si>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</si>
  <si>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</si>
  <si>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</si>
  <si>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</si>
  <si>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</si>
  <si>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</si>
  <si>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</si>
  <si>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</si>
  <si>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</si>
  <si>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</si>
  <si>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</si>
  <si>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</si>
  <si>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</si>
  <si>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</si>
  <si>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</si>
  <si>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</si>
  <si>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</si>
  <si>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</si>
  <si>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</si>
  <si>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</si>
  <si>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</si>
  <si>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</si>
  <si>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</si>
  <si>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</si>
  <si>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</si>
  <si>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</si>
  <si>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</si>
  <si>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</si>
  <si>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</si>
  <si>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</si>
  <si>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</si>
  <si>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</si>
  <si>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</si>
  <si>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</si>
  <si>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</si>
  <si>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</si>
  <si>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</si>
  <si>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</si>
  <si>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</si>
  <si>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</si>
  <si>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</si>
  <si>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</si>
  <si>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</si>
  <si>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</si>
  <si>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</si>
  <si>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</si>
  <si>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</si>
  <si>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</si>
  <si>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</si>
  <si>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</si>
  <si>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</si>
  <si>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</si>
  <si>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</si>
  <si>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</si>
  <si>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</si>
  <si>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</si>
  <si>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</si>
  <si>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</si>
  <si>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</si>
  <si>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</si>
  <si>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</si>
  <si>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</si>
  <si>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</si>
  <si>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</si>
  <si>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</si>
  <si>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</si>
  <si>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</si>
  <si>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</si>
  <si>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</si>
  <si>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</si>
  <si>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</si>
  <si>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</si>
  <si>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</si>
  <si>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</si>
  <si>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</si>
  <si>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</si>
  <si>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</si>
  <si>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</si>
  <si>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</si>
  <si>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</si>
  <si>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</si>
  <si>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</si>
  <si>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</si>
  <si>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</si>
  <si>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</si>
  <si>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</si>
  <si>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</si>
  <si>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</si>
  <si>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</si>
  <si>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</si>
  <si>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</si>
  <si>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</si>
  <si>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</si>
  <si>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</si>
  <si>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</si>
  <si>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</si>
  <si>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</si>
  <si>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</si>
  <si>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</si>
  <si>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</si>
  <si>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</si>
  <si>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</si>
  <si>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</si>
  <si>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</si>
  <si>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</si>
  <si>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</si>
  <si>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</si>
  <si>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</si>
  <si>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</si>
  <si>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</si>
  <si>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</si>
  <si>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</si>
  <si>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</si>
  <si>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</si>
  <si>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</si>
  <si>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</si>
  <si>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</si>
  <si>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</si>
  <si>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</si>
  <si>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</si>
  <si>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</si>
  <si>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</si>
  <si>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</si>
  <si>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</si>
  <si>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</si>
  <si>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</si>
  <si>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</si>
  <si>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</si>
  <si>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</si>
  <si>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</si>
  <si>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</si>
  <si>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</si>
  <si>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</si>
  <si>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</si>
  <si>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</si>
  <si>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</si>
  <si>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</si>
  <si>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</si>
  <si>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</si>
  <si>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</si>
  <si>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</si>
  <si>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</si>
  <si>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</si>
  <si>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</si>
  <si>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</si>
  <si>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</si>
  <si>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</si>
  <si>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</si>
  <si>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</si>
  <si>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</si>
  <si>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</si>
  <si>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</si>
  <si>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</si>
  <si>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</si>
  <si>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</si>
  <si>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</si>
  <si>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</si>
  <si>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</si>
  <si>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</si>
  <si>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</si>
  <si>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</si>
  <si>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</si>
  <si>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</si>
  <si>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</si>
  <si>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</si>
  <si>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</si>
  <si>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</si>
  <si>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</si>
  <si>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</si>
  <si>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</si>
  <si>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</si>
  <si>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</si>
  <si>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</si>
  <si>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</si>
  <si>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</si>
  <si>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</si>
  <si>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</si>
  <si>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</si>
  <si>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</si>
  <si>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</si>
  <si>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</si>
  <si>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</si>
  <si>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</si>
  <si>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</si>
  <si>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</si>
  <si>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</si>
  <si>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</si>
  <si>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</si>
  <si>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</si>
  <si>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</si>
  <si>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</si>
  <si>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</si>
  <si>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</si>
  <si>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</si>
  <si>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</si>
  <si>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</si>
  <si>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</si>
  <si>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</si>
  <si>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</si>
  <si>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</si>
  <si>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</si>
  <si>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</si>
  <si>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</si>
  <si>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</si>
  <si>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</si>
  <si>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</si>
  <si>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</si>
  <si>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</si>
  <si>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</si>
  <si>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</si>
  <si>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</si>
  <si>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</si>
  <si>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</si>
  <si>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</si>
  <si>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</si>
  <si>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</si>
  <si>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</si>
  <si>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</si>
  <si>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</si>
  <si>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</si>
  <si>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</si>
  <si>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</si>
  <si>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</si>
  <si>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</si>
  <si>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</si>
  <si>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</si>
  <si>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</si>
  <si>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</si>
  <si>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</si>
  <si>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</si>
  <si>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</si>
  <si>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</si>
  <si>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</si>
  <si>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</si>
  <si>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</si>
  <si>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</si>
  <si>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</si>
  <si>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</si>
  <si>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</si>
  <si>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</si>
  <si>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</si>
  <si>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</si>
  <si>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</si>
  <si>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</si>
  <si>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</si>
  <si>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</si>
  <si>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</si>
  <si>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</si>
  <si>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</si>
  <si>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</si>
  <si>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</si>
  <si>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</si>
  <si>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</si>
  <si>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</si>
  <si>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</si>
  <si>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</si>
  <si>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</si>
  <si>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</si>
  <si>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</si>
  <si>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</si>
  <si>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</si>
  <si>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</si>
  <si>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</si>
  <si>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</si>
  <si>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</si>
  <si>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</si>
  <si>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</si>
  <si>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</si>
  <si>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</si>
  <si>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</si>
  <si>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</si>
  <si>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</si>
  <si>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</si>
  <si>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</si>
  <si>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</si>
  <si>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</si>
  <si>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</si>
  <si>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</si>
  <si>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</si>
  <si>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</si>
  <si>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</si>
  <si>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</si>
  <si>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</si>
  <si>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</si>
  <si>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</si>
  <si>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</si>
  <si>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</si>
  <si>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</si>
  <si>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</si>
  <si>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</si>
  <si>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</si>
  <si>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</si>
  <si>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</si>
  <si>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</si>
  <si>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</si>
  <si>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</si>
  <si>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</si>
  <si>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</si>
  <si>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</si>
  <si>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</si>
  <si>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</si>
  <si>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</si>
  <si>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</si>
  <si>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</si>
  <si>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</si>
  <si>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</si>
  <si>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</si>
  <si>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</si>
  <si>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</si>
  <si>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</si>
  <si>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</si>
  <si>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</si>
  <si>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</si>
  <si>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</si>
  <si>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</si>
  <si>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</si>
  <si>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</si>
  <si>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</si>
  <si>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</si>
  <si>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</si>
  <si>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</si>
  <si>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</si>
  <si>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</si>
  <si>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</si>
  <si>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</si>
  <si>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</si>
  <si>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</si>
  <si>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</si>
  <si>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</si>
  <si>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</si>
  <si>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</si>
  <si>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</si>
  <si>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</si>
  <si>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</si>
  <si>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</si>
  <si>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</si>
  <si>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</si>
  <si>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</si>
  <si>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</si>
  <si>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</si>
  <si>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</si>
  <si>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</si>
  <si>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</si>
  <si>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</si>
  <si>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</si>
  <si>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</si>
  <si>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</si>
  <si>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</si>
  <si>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</si>
  <si>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</si>
  <si>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</si>
  <si>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</si>
  <si>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</si>
  <si>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</si>
  <si>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</si>
  <si>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</si>
  <si>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</si>
  <si>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</si>
  <si>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</si>
  <si>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</si>
  <si>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</si>
  <si>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</si>
  <si>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</si>
  <si>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</si>
  <si>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</si>
  <si>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</si>
  <si>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</si>
  <si>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</si>
  <si>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</si>
  <si>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</si>
  <si>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</si>
  <si>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</si>
  <si>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</si>
  <si>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</si>
  <si>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</si>
  <si>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</si>
  <si>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</si>
  <si>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</si>
  <si>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</si>
  <si>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</si>
  <si>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</si>
  <si>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</si>
  <si>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</si>
  <si>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</si>
  <si>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</si>
  <si>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</si>
  <si>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</si>
  <si>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</si>
  <si>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</si>
  <si>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</si>
  <si>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</si>
  <si>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</si>
  <si>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</si>
  <si>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</si>
  <si>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</si>
  <si>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</si>
  <si>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</si>
  <si>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</si>
  <si>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</si>
  <si>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</si>
  <si>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</si>
  <si>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</si>
  <si>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</si>
  <si>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</si>
  <si>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</si>
  <si>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</si>
  <si>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</si>
  <si>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</si>
  <si>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</si>
  <si>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</si>
  <si>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</si>
  <si>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</si>
  <si>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</si>
  <si>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</si>
  <si>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</si>
  <si>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</si>
  <si>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</si>
  <si>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</si>
  <si>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</si>
  <si>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</si>
  <si>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</si>
  <si>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</si>
  <si>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</si>
  <si>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</si>
  <si>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</si>
  <si>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</si>
  <si>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</si>
  <si>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</si>
  <si>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</si>
  <si>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</si>
  <si>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</si>
  <si>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</si>
  <si>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</si>
  <si>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</si>
  <si>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</si>
  <si>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</si>
  <si>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</si>
  <si>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</si>
  <si>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</si>
  <si>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</si>
  <si>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</si>
  <si>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</si>
  <si>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</si>
  <si>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</si>
  <si>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</si>
  <si>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</si>
  <si>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</si>
  <si>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</si>
  <si>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</si>
  <si>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</si>
  <si>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</si>
  <si>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</si>
  <si>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</si>
  <si>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</si>
  <si>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</si>
  <si>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</si>
  <si>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</si>
  <si>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</si>
  <si>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</si>
  <si>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</si>
  <si>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</si>
  <si>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</si>
  <si>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</si>
  <si>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</si>
  <si>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</si>
  <si>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</si>
  <si>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</si>
  <si>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</si>
  <si>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</si>
  <si>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</si>
  <si>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</si>
  <si>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</si>
  <si>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</si>
  <si>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</si>
  <si>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</si>
  <si>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</si>
  <si>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</si>
  <si>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</si>
  <si>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</si>
  <si>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</si>
  <si>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</si>
  <si>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</si>
  <si>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</si>
  <si>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</si>
  <si>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</si>
  <si>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</si>
  <si>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</si>
  <si>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</si>
  <si>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</si>
  <si>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</si>
  <si>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</si>
  <si>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</si>
  <si>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</si>
  <si>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</si>
  <si>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</si>
  <si>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</si>
  <si>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</si>
  <si>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</si>
  <si>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</si>
  <si>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</si>
  <si>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</si>
  <si>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</si>
  <si>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</si>
  <si>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</si>
  <si>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</si>
  <si>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</si>
  <si>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</si>
  <si>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</si>
  <si>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</si>
  <si>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</si>
  <si>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</si>
  <si>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</si>
  <si>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</si>
  <si>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</si>
  <si>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</si>
  <si>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</si>
  <si>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</si>
  <si>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</si>
  <si>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</si>
  <si>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</si>
  <si>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</si>
  <si>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</si>
  <si>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</si>
  <si>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</si>
  <si>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</si>
  <si>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</si>
  <si>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</si>
  <si>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</si>
  <si>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</si>
  <si>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</si>
  <si>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</si>
  <si>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</si>
  <si>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</si>
  <si>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</si>
  <si>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</si>
  <si>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</si>
  <si>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</si>
  <si>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</si>
  <si>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</si>
  <si>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</si>
  <si>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</si>
  <si>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</si>
  <si>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</si>
  <si>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</si>
  <si>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</si>
  <si>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</si>
  <si>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</si>
  <si>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</si>
  <si>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</si>
  <si>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</si>
  <si>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</si>
  <si>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</si>
  <si>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</si>
  <si>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</si>
  <si>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</si>
  <si>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</si>
  <si>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</si>
  <si>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</si>
  <si>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</si>
  <si>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</si>
  <si>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</si>
  <si>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</si>
  <si>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</si>
  <si>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</si>
  <si>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</si>
  <si>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</si>
  <si>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</si>
  <si>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</si>
  <si>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</si>
  <si>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</si>
  <si>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</si>
  <si>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</si>
  <si>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</si>
  <si>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</si>
  <si>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</si>
  <si>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</si>
  <si>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</si>
  <si>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</si>
  <si>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</si>
  <si>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</si>
  <si>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</si>
  <si>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</si>
  <si>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</si>
  <si>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</si>
  <si>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</si>
  <si>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</si>
  <si>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</si>
  <si>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</si>
  <si>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</si>
  <si>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</si>
  <si>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</si>
  <si>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</si>
  <si>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</si>
  <si>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</si>
  <si>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</si>
  <si>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</si>
  <si>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</si>
  <si>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</si>
  <si>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</si>
  <si>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</si>
  <si>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</si>
  <si>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</si>
  <si>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</si>
  <si>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</si>
  <si>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</si>
  <si>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</si>
  <si>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</si>
  <si>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</si>
  <si>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</si>
  <si>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</si>
  <si>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</si>
  <si>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</si>
  <si>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</si>
  <si>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</si>
  <si>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</si>
  <si>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</si>
  <si>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</si>
  <si>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</si>
  <si>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</si>
  <si>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</si>
  <si>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</si>
  <si>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</si>
  <si>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</si>
  <si>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</si>
  <si>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</si>
  <si>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</si>
  <si>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</si>
  <si>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</si>
  <si>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</si>
  <si>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</si>
  <si>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</si>
  <si>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</si>
  <si>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</si>
  <si>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</si>
  <si>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</si>
  <si>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</si>
  <si>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</si>
  <si>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</si>
  <si>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</si>
  <si>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</si>
  <si>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</si>
  <si>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</si>
  <si>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</si>
  <si>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</si>
  <si>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</si>
  <si>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</si>
  <si>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</si>
  <si>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</si>
  <si>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</si>
  <si>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</si>
  <si>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</si>
  <si>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</si>
  <si>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</si>
  <si>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</si>
  <si>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</si>
  <si>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</si>
  <si>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</si>
  <si>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</si>
  <si>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</si>
  <si>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</si>
  <si>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</si>
  <si>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</si>
  <si>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</si>
  <si>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</si>
  <si>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</si>
  <si>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</si>
  <si>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</si>
  <si>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</si>
  <si>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</si>
  <si>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</si>
  <si>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</si>
  <si>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</si>
  <si>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</si>
  <si>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</si>
  <si>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</si>
  <si>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</si>
  <si>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</si>
  <si>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</si>
  <si>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</si>
  <si>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</si>
  <si>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</si>
  <si>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</si>
  <si>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</si>
  <si>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</si>
  <si>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</si>
  <si>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</si>
  <si>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</si>
  <si>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</si>
  <si>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</si>
  <si>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</si>
  <si>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</si>
  <si>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</si>
  <si>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</si>
  <si>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</si>
  <si>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</si>
  <si>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</si>
  <si>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</si>
  <si>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</si>
  <si>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</si>
  <si>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</si>
  <si>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</si>
  <si>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</si>
  <si>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</si>
  <si>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</si>
  <si>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</si>
  <si>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</si>
  <si>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</si>
  <si>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</si>
  <si>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</si>
  <si>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</si>
  <si>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</si>
  <si>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</si>
  <si>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</si>
  <si>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</si>
  <si>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</si>
  <si>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</si>
  <si>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</si>
  <si>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</si>
  <si>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</si>
  <si>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</si>
  <si>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</si>
  <si>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</si>
  <si>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</si>
  <si>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</si>
  <si>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</si>
  <si>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</si>
  <si>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</si>
  <si>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</si>
  <si>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</si>
  <si>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</si>
  <si>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</si>
  <si>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</si>
  <si>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</si>
  <si>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</si>
  <si>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</si>
  <si>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</si>
  <si>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</si>
  <si>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</si>
  <si>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</si>
  <si>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</si>
  <si>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</si>
  <si>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</si>
  <si>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</si>
  <si>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</si>
  <si>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</si>
  <si>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</si>
  <si>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</si>
  <si>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</si>
  <si>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</si>
  <si>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</si>
  <si>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</si>
  <si>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</si>
  <si>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</si>
  <si>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</si>
  <si>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</si>
  <si>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</si>
  <si>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</si>
  <si>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</si>
  <si>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</si>
  <si>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</si>
  <si>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</si>
  <si>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</si>
  <si>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</si>
  <si>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</si>
  <si>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</si>
  <si>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</si>
  <si>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</si>
  <si>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</si>
  <si>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</si>
  <si>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</si>
  <si>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</si>
  <si>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</si>
  <si>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</si>
  <si>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</si>
  <si>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</si>
  <si>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</si>
  <si>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</si>
  <si>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</si>
  <si>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</si>
  <si>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</si>
  <si>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</si>
  <si>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</si>
  <si>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</si>
  <si>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</si>
  <si>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</si>
  <si>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</si>
  <si>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</si>
  <si>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</si>
  <si>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</si>
  <si>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</si>
  <si>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</si>
  <si>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</si>
  <si>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</si>
  <si>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</si>
  <si>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</si>
  <si>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</si>
  <si>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</si>
  <si>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</si>
  <si>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</si>
  <si>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</si>
  <si>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</si>
  <si>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</si>
  <si>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</si>
  <si>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</si>
  <si>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</si>
  <si>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</si>
  <si>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</si>
  <si>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</si>
  <si>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</si>
  <si>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</si>
  <si>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</si>
  <si>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</si>
  <si>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</si>
  <si>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</si>
  <si>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</si>
  <si>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</si>
  <si>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</si>
  <si>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</si>
  <si>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</si>
  <si>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</si>
  <si>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</si>
  <si>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</si>
  <si>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</si>
  <si>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</si>
  <si>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</si>
  <si>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</si>
  <si>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</si>
  <si>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</si>
  <si>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</si>
  <si>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</si>
  <si>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</si>
  <si>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Failed Campaigns</t>
  </si>
  <si>
    <t>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</si>
</sst>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4" fontId="0" fillId="0" borderId="0" xfId="0" applyNumberFormat="1"/>
    <xf numFmtId="0" fontId="1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24"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F-444D-AE59-E8922C0DE84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F-444D-AE59-E8922C0DE84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F-444D-AE59-E8922C0DE84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7F-444D-AE59-E8922C0DE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186047"/>
        <c:axId val="442186879"/>
      </c:barChart>
      <c:catAx>
        <c:axId val="44218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86879"/>
        <c:crosses val="autoZero"/>
        <c:auto val="1"/>
        <c:lblAlgn val="ctr"/>
        <c:lblOffset val="100"/>
        <c:noMultiLvlLbl val="0"/>
      </c:catAx>
      <c:valAx>
        <c:axId val="4421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8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7-4EC9-BA96-F5DED619250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7-4EC9-BA96-F5DED619250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7-4EC9-BA96-F5DED619250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E7-4EC9-BA96-F5DED619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497903"/>
        <c:axId val="555505391"/>
      </c:barChart>
      <c:catAx>
        <c:axId val="55549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05391"/>
        <c:crosses val="autoZero"/>
        <c:auto val="1"/>
        <c:lblAlgn val="ctr"/>
        <c:lblOffset val="100"/>
        <c:noMultiLvlLbl val="0"/>
      </c:catAx>
      <c:valAx>
        <c:axId val="55550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9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5-4078-96CD-6D0EDF51DC0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5-4078-96CD-6D0EDF51DC0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25-4078-96CD-6D0EDF51D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613551"/>
        <c:axId val="728608559"/>
      </c:lineChart>
      <c:catAx>
        <c:axId val="72861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08559"/>
        <c:crosses val="autoZero"/>
        <c:auto val="1"/>
        <c:lblAlgn val="ctr"/>
        <c:lblOffset val="100"/>
        <c:noMultiLvlLbl val="0"/>
      </c:catAx>
      <c:valAx>
        <c:axId val="7286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1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3-4A70-AD67-1DF8F3121ED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3-4A70-AD67-1DF8F3121ED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3-4A70-AD67-1DF8F3121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497071"/>
        <c:axId val="555489583"/>
      </c:lineChart>
      <c:catAx>
        <c:axId val="5554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89583"/>
        <c:crosses val="autoZero"/>
        <c:auto val="1"/>
        <c:lblAlgn val="ctr"/>
        <c:lblOffset val="100"/>
        <c:noMultiLvlLbl val="0"/>
      </c:catAx>
      <c:valAx>
        <c:axId val="55548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80961</xdr:rowOff>
    </xdr:from>
    <xdr:to>
      <xdr:col>17</xdr:col>
      <xdr:colOff>476250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21BA4-22AD-42DB-83F3-9D3BC11AA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33337</xdr:rowOff>
    </xdr:from>
    <xdr:to>
      <xdr:col>22</xdr:col>
      <xdr:colOff>152401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7DE86-C42D-4F6E-961D-2DB16DA61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157161</xdr:rowOff>
    </xdr:from>
    <xdr:to>
      <xdr:col>17</xdr:col>
      <xdr:colOff>523875</xdr:colOff>
      <xdr:row>25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A673E-DB22-4D75-BE24-F1D9E686C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61912</xdr:rowOff>
    </xdr:from>
    <xdr:to>
      <xdr:col>7</xdr:col>
      <xdr:colOff>1314450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01F5A-A45A-4DE9-9A75-4428C51A6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Stephen" refreshedDate="44325.973406944446" createdVersion="7" refreshedVersion="7" minRefreshableVersion="3" recordCount="4115" xr:uid="{0FE1B76F-4393-4299-B5C7-5416A453E9A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Stephen" refreshedDate="44326.00655578704" createdVersion="7" refreshedVersion="7" minRefreshableVersion="3" recordCount="4115" xr:uid="{323778C6-E88C-48E7-B331-65BD7A9EC61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6C96F-C5F3-4D92-AFD7-C0CEEBE947B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8FD00-C3B5-4B43-BA92-4F19D6A416C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6B168-288F-4594-AC9F-1867DC3FA68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F7A9-C972-4667-A0BC-1AC62C4DA11B}">
  <dimension ref="A1:F14"/>
  <sheetViews>
    <sheetView workbookViewId="0">
      <selection activeCell="E29" sqref="E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F8D7-93AB-474F-A7A9-C5147BAEEAF1}">
  <dimension ref="A1:F47"/>
  <sheetViews>
    <sheetView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05971-FF99-4A00-9BCA-E6E495524EEB}">
  <dimension ref="A1:E18"/>
  <sheetViews>
    <sheetView workbookViewId="0">
      <selection activeCell="S13" sqref="S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8379</v>
      </c>
      <c r="B2" t="s">
        <v>8362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D106-936D-4245-B96E-472E187248DD}">
  <dimension ref="A1:H13"/>
  <sheetViews>
    <sheetView workbookViewId="0">
      <selection activeCell="I17" sqref="I1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5">
      <c r="A2" s="11" t="s">
        <v>8388</v>
      </c>
      <c r="B2">
        <f>COUNTIFS(Sheet1!$D$2:$D$4115, "&lt; 1000", Sheet1!$F$2:$F$4115, "successful" )</f>
        <v>322</v>
      </c>
      <c r="C2">
        <f>COUNTIFS(Sheet1!$D$2:$D$4115, "&lt; 1000", Sheet1!$F$2:$F$4115, "failed" )</f>
        <v>113</v>
      </c>
      <c r="D2">
        <f>COUNTIFS(Sheet1!$D$2:$D$4115, "&lt; 1000", Sheet1!$F$2:$F$4115, "canceled" )</f>
        <v>18</v>
      </c>
      <c r="E2">
        <f>SUM(B2:D2)</f>
        <v>453</v>
      </c>
      <c r="F2" s="12">
        <f>(B2/$E2)</f>
        <v>0.71081677704194257</v>
      </c>
      <c r="G2" s="12">
        <f t="shared" ref="G2:H13" si="0">(C2/$E2)</f>
        <v>0.24944812362030905</v>
      </c>
      <c r="H2" s="12">
        <f t="shared" si="0"/>
        <v>3.9735099337748346E-2</v>
      </c>
    </row>
    <row r="3" spans="1:8" x14ac:dyDescent="0.25">
      <c r="A3" s="11" t="s">
        <v>8389</v>
      </c>
      <c r="B3">
        <f>COUNTIFS(Sheet1!$D$2:$D$4115, "&lt; 5000", Sheet1!$F$2:$F$4115, "successful" )-$B$2</f>
        <v>932</v>
      </c>
      <c r="C3">
        <f>COUNTIFS(Sheet1!$D$2:$D$4115, "&lt; 5000", Sheet1!$F$2:$F$4115, "failed" )-$C$2</f>
        <v>420</v>
      </c>
      <c r="D3">
        <f>COUNTIFS(Sheet1!$D$2:$D$4115, "&lt; 5000", Sheet1!$F$2:$F$4115, "canceled" )-$D$2</f>
        <v>60</v>
      </c>
      <c r="E3">
        <f t="shared" ref="E3:E13" si="1">SUM(B3:D3)</f>
        <v>1412</v>
      </c>
      <c r="F3" s="12">
        <f t="shared" ref="F3:F13" si="2">(B3/$E3)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s="11" t="s">
        <v>8390</v>
      </c>
      <c r="B4">
        <f>COUNTIFS(Sheet1!$D$2:$D$4115, "&lt; 10000", Sheet1!$F$2:$F$4115, "successful" )-SUM($B$2:B3)</f>
        <v>381</v>
      </c>
      <c r="C4">
        <f>COUNTIFS(Sheet1!$D$2:$D$4115, "&lt; 10000", Sheet1!$F$2:$F$4115, "failed" )-SUM($C$2:C3)</f>
        <v>283</v>
      </c>
      <c r="D4">
        <f>COUNTIFS(Sheet1!$D$2:$D$4115, "&lt; 10000", Sheet1!$F$2:$F$4115, "canceled" )-SUM($D$2:D3)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s="11" t="s">
        <v>8391</v>
      </c>
      <c r="B5">
        <f>COUNTIFS(Sheet1!$D$2:$D$4115, "&lt; 15000", Sheet1!$F$2:$F$4115, "successful" )-SUM($B$2:B4)</f>
        <v>168</v>
      </c>
      <c r="C5">
        <f>COUNTIFS(Sheet1!$D$2:$D$4115, "&lt; 15000", Sheet1!$F$2:$F$4115, "failed" )-SUM($C$2:C4)</f>
        <v>144</v>
      </c>
      <c r="D5">
        <f>COUNTIFS(Sheet1!$D$2:$D$4115, "&lt; 15000", Sheet1!$F$2:$F$4115, "canceled" )-SUM($D$2:D4)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s="11" t="s">
        <v>8392</v>
      </c>
      <c r="B6">
        <f>COUNTIFS(Sheet1!$D$2:$D$4115, "&lt; 20000", Sheet1!$F$2:$F$4115, "successful" )-SUM($B$2:B5)</f>
        <v>94</v>
      </c>
      <c r="C6">
        <f>COUNTIFS(Sheet1!$D$2:$D$4115, "&lt; 20000", Sheet1!$F$2:$F$4115, "failed" )-SUM($C$2:C5)</f>
        <v>90</v>
      </c>
      <c r="D6">
        <f>COUNTIFS(Sheet1!$D$2:$D$4115, "&lt; 20000", Sheet1!$F$2:$F$4115, "canceled" )-SUM($D$2:D5)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s="11" t="s">
        <v>8393</v>
      </c>
      <c r="B7">
        <f>COUNTIFS(Sheet1!$D$2:$D$4115, "&lt; 25000", Sheet1!$F$2:$F$4115, "successful" )-SUM($B$2:B6)</f>
        <v>62</v>
      </c>
      <c r="C7">
        <f>COUNTIFS(Sheet1!$D$2:$D$4115, "&lt; 25000", Sheet1!$F$2:$F$4115, "failed" )-SUM($C$2:C6)</f>
        <v>72</v>
      </c>
      <c r="D7">
        <f>COUNTIFS(Sheet1!$D$2:$D$4115, "&lt; 25000", Sheet1!$F$2:$F$4115, "canceled" )-SUM($D$2:D6)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s="11" t="s">
        <v>8394</v>
      </c>
      <c r="B8">
        <f>COUNTIFS(Sheet1!$D$2:$D$4115, "&lt; 30000", Sheet1!$F$2:$F$4115, "successful" )-SUM($B$2:B7)</f>
        <v>55</v>
      </c>
      <c r="C8">
        <f>COUNTIFS(Sheet1!$D$2:$D$4115, "&lt; 30000", Sheet1!$F$2:$F$4115, "failed" )-SUM($C$2:C7)</f>
        <v>64</v>
      </c>
      <c r="D8">
        <f>COUNTIFS(Sheet1!$D$2:$D$4115, "&lt; 30000", Sheet1!$F$2:$F$4115, "canceled" )-SUM($D$2:D7)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s="11" t="s">
        <v>8395</v>
      </c>
      <c r="B9">
        <f>COUNTIFS(Sheet1!$D$2:$D$4115, "&lt; 35000", Sheet1!$F$2:$F$4115, "successful" )-SUM($B$2:B8)</f>
        <v>32</v>
      </c>
      <c r="C9">
        <f>COUNTIFS(Sheet1!$D$2:$D$4115, "&lt; 35000", Sheet1!$F$2:$F$4115, "failed" )-SUM($C$2:C8)</f>
        <v>37</v>
      </c>
      <c r="D9">
        <f>COUNTIFS(Sheet1!$D$2:$D$4115, "&lt; 35000", Sheet1!$F$2:$F$4115, "canceled" )-SUM($D$2:D8)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s="11" t="s">
        <v>8396</v>
      </c>
      <c r="B10">
        <f>COUNTIFS(Sheet1!$D$2:$D$4115, "&lt; 40000", Sheet1!$F$2:$F$4115, "successful" )-SUM($B$2:B9)</f>
        <v>26</v>
      </c>
      <c r="C10">
        <f>COUNTIFS(Sheet1!$D$2:$D$4115, "&lt; 40000", Sheet1!$F$2:$F$4115, "failed" )-SUM($C$2:C9)</f>
        <v>22</v>
      </c>
      <c r="D10">
        <f>COUNTIFS(Sheet1!$D$2:$D$4115, "&lt; 40000", Sheet1!$F$2:$F$4115, "canceled" )-SUM($D$2:D9)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s="11" t="s">
        <v>8397</v>
      </c>
      <c r="B11">
        <f>COUNTIFS(Sheet1!$D$2:$D$4115, "&lt; 45000", Sheet1!$F$2:$F$4115, "successful" )-SUM($B$2:B10)</f>
        <v>21</v>
      </c>
      <c r="C11">
        <f>COUNTIFS(Sheet1!$D$2:$D$4115, "&lt; 45000", Sheet1!$F$2:$F$4115, "failed" )-SUM($C$2:C10)</f>
        <v>16</v>
      </c>
      <c r="D11">
        <f>COUNTIFS(Sheet1!$D$2:$D$4115, "&lt; 45000", Sheet1!$F$2:$F$4115, "canceled" )-SUM($D$2:D10)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s="11" t="s">
        <v>8398</v>
      </c>
      <c r="B12">
        <f>COUNTIFS(Sheet1!$D$2:$D$4115, "&lt; 50000", Sheet1!$F$2:$F$4115, "successful" )-SUM($B$2:B11)</f>
        <v>6</v>
      </c>
      <c r="C12">
        <f>COUNTIFS(Sheet1!$D$2:$D$4115, "&lt; 50000", Sheet1!$F$2:$F$4115, "failed" )-SUM($C$2:C11)</f>
        <v>11</v>
      </c>
      <c r="D12">
        <f>COUNTIFS(Sheet1!$D$2:$D$4115, "&lt; 50000", Sheet1!$F$2:$F$4115, "canceled" )-SUM($D$2:D11)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s="11" t="s">
        <v>8399</v>
      </c>
      <c r="B13">
        <f>COUNTIFS(Sheet1!$D$2:$D$4115, "&gt; 49999", Sheet1!$F$2:$F$4115, "successful" )</f>
        <v>86</v>
      </c>
      <c r="C13">
        <f>COUNTIFS(Sheet1!$D$2:$D$4115, "&gt; 49999", Sheet1!$F$2:$F$4115, "failed" )</f>
        <v>258</v>
      </c>
      <c r="D13">
        <f>COUNTIFS(Sheet1!$D$2:$D$4115, "&gt; 49999", Sheet1!$F$2:$F$4115, "canceled" 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85E3-2ABC-42D7-9E12-BA341D4AE5A2}">
  <dimension ref="A1:I2186"/>
  <sheetViews>
    <sheetView tabSelected="1" workbookViewId="0">
      <selection activeCell="G4" sqref="G4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0.42578125" customWidth="1"/>
    <col min="5" max="5" width="13.85546875" bestFit="1" customWidth="1"/>
    <col min="8" max="8" width="19.5703125" bestFit="1" customWidth="1"/>
    <col min="9" max="9" width="13.7109375" bestFit="1" customWidth="1"/>
  </cols>
  <sheetData>
    <row r="1" spans="1:9" x14ac:dyDescent="0.25">
      <c r="A1" s="1" t="s">
        <v>8400</v>
      </c>
      <c r="B1" s="1" t="s">
        <v>8262</v>
      </c>
      <c r="D1" s="1" t="s">
        <v>8400</v>
      </c>
      <c r="E1" s="1" t="s">
        <v>8262</v>
      </c>
      <c r="H1" s="11" t="s">
        <v>8408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H2" t="s">
        <v>8401</v>
      </c>
      <c r="I2" s="5">
        <f>AVERAGE(B2:B2186)</f>
        <v>194.42517162471395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H3" t="s">
        <v>8402</v>
      </c>
      <c r="I3">
        <f>MEDIAN(B2:B2186)</f>
        <v>62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H4" t="s">
        <v>8403</v>
      </c>
      <c r="I4">
        <f>MIN(B2:B2186)</f>
        <v>1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H5" t="s">
        <v>8404</v>
      </c>
      <c r="I5">
        <f>MAX(B2:B2186)</f>
        <v>26457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H6" t="s">
        <v>8405</v>
      </c>
      <c r="I6" s="5">
        <f>_xlfn.VAR.P(B2:B2186)</f>
        <v>712840.9867348104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H7" t="s">
        <v>8406</v>
      </c>
      <c r="I7" s="5">
        <f>_xlfn.STDEV.P(B2:B2186)</f>
        <v>844.29910975602149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  <c r="H10" s="11" t="s">
        <v>8407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  <c r="H11" t="s">
        <v>8401</v>
      </c>
      <c r="I11" s="5">
        <f>AVERAGE(E2:E1531)</f>
        <v>17.709803921568628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  <c r="H12" t="s">
        <v>8402</v>
      </c>
      <c r="I12" s="5">
        <f>MEDIAN(E2:E1531)</f>
        <v>4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  <c r="H13" t="s">
        <v>8403</v>
      </c>
      <c r="I13" s="5">
        <f>MIN(E2:E1531)</f>
        <v>0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  <c r="H14" t="s">
        <v>8404</v>
      </c>
      <c r="I14" s="5">
        <f>MAX(E2:E1531)</f>
        <v>1293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  <c r="H15" t="s">
        <v>8405</v>
      </c>
      <c r="I15" s="5">
        <f>_xlfn.VAR.P(E2:E1531)</f>
        <v>3773.2216685890044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  <c r="H16" t="s">
        <v>8406</v>
      </c>
      <c r="I16" s="5">
        <f>_xlfn.STDEV.P(E2:E1531)</f>
        <v>61.426555076684906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11" priority="5" operator="containsText" text="live">
      <formula>NOT(ISERROR(SEARCH("live",A1)))</formula>
    </cfRule>
    <cfRule type="containsText" dxfId="10" priority="6" operator="containsText" text="failed">
      <formula>NOT(ISERROR(SEARCH("failed",A1)))</formula>
    </cfRule>
    <cfRule type="containsText" dxfId="9" priority="7" operator="containsText" text="canceled">
      <formula>NOT(ISERROR(SEARCH("canceled",A1)))</formula>
    </cfRule>
    <cfRule type="containsText" dxfId="8" priority="8" operator="containsText" text="successful">
      <formula>NOT(ISERROR(SEARCH("successful",A1)))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H2" sqref="H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0.7109375" bestFit="1" customWidth="1"/>
    <col min="15" max="15" width="26.7109375" bestFit="1" customWidth="1"/>
    <col min="16" max="16" width="28.85546875" bestFit="1" customWidth="1"/>
    <col min="17" max="17" width="13.5703125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 SEARCH("/",N2,1)-1)</f>
        <v>film &amp; video</v>
      </c>
      <c r="R2" t="str">
        <f>RIGHT(N2,LEN(N2)-SEARCH("/", N2,1))</f>
        <v>television</v>
      </c>
      <c r="S2" s="10">
        <f>(J2/86400)+DATE(1970, 1, 1)</f>
        <v>42177.007071759261</v>
      </c>
      <c r="T2" s="10">
        <f>(I2/86400)+DATE(1970, 1, 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 N3,1))</f>
        <v>television</v>
      </c>
      <c r="S3" s="10">
        <f t="shared" ref="S3:S66" si="4">(J3/86400)+DATE(1970, 1, 1)</f>
        <v>42766.600497685184</v>
      </c>
      <c r="T3" s="10">
        <f t="shared" ref="T3:T66" si="5">(I3/86400)+DATE(1970, 1, 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 N67,1))</f>
        <v>shorts</v>
      </c>
      <c r="S67" s="10">
        <f t="shared" ref="S67:S130" si="10">(J67/86400)+DATE(1970, 1, 1)</f>
        <v>41835.821226851855</v>
      </c>
      <c r="T67" s="10">
        <f t="shared" ref="T67:T130" si="11">(I67/86400)+DATE(1970, 1, 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 N131,1))</f>
        <v>science fiction</v>
      </c>
      <c r="S131" s="10">
        <f t="shared" ref="S131:S194" si="16">(J131/86400)+DATE(1970, 1, 1)</f>
        <v>41882.937303240738</v>
      </c>
      <c r="T131" s="10">
        <f t="shared" ref="T131:T194" si="17">(I131/86400)+DATE(1970, 1, 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 N195,1))</f>
        <v>drama</v>
      </c>
      <c r="S195" s="10">
        <f t="shared" ref="S195:S258" si="22">(J195/86400)+DATE(1970, 1, 1)</f>
        <v>41911.934791666667</v>
      </c>
      <c r="T195" s="10">
        <f t="shared" ref="T195:T258" si="23">(I195/86400)+DATE(1970, 1, 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 N259,1))</f>
        <v>documentary</v>
      </c>
      <c r="S259" s="10">
        <f t="shared" ref="S259:S322" si="28">(J259/86400)+DATE(1970, 1, 1)</f>
        <v>42479.626875000002</v>
      </c>
      <c r="T259" s="10">
        <f t="shared" ref="T259:T322" si="29">(I259/86400)+DATE(1970, 1, 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 N323,1))</f>
        <v>documentary</v>
      </c>
      <c r="S323" s="10">
        <f t="shared" ref="S323:S386" si="34">(J323/86400)+DATE(1970, 1, 1)</f>
        <v>42647.446597222224</v>
      </c>
      <c r="T323" s="10">
        <f t="shared" ref="T323:T386" si="35">(I323/86400)+DATE(1970, 1, 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 N387,1))</f>
        <v>documentary</v>
      </c>
      <c r="S387" s="10">
        <f t="shared" ref="S387:S450" si="40">(J387/86400)+DATE(1970, 1, 1)</f>
        <v>41934.584502314814</v>
      </c>
      <c r="T387" s="10">
        <f t="shared" ref="T387:T450" si="41">(I387/86400)+DATE(1970, 1, 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 N451,1))</f>
        <v>animation</v>
      </c>
      <c r="S451" s="10">
        <f t="shared" ref="S451:S514" si="46">(J451/86400)+DATE(1970, 1, 1)</f>
        <v>41534.568113425928</v>
      </c>
      <c r="T451" s="10">
        <f t="shared" ref="T451:T514" si="47">(I451/86400)+DATE(1970, 1, 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 N515,1))</f>
        <v>animation</v>
      </c>
      <c r="S515" s="10">
        <f t="shared" ref="S515:S578" si="52">(J515/86400)+DATE(1970, 1, 1)</f>
        <v>42552.653993055559</v>
      </c>
      <c r="T515" s="10">
        <f t="shared" ref="T515:T578" si="53">(I515/86400)+DATE(1970, 1, 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 N579,1))</f>
        <v>web</v>
      </c>
      <c r="S579" s="10">
        <f t="shared" ref="S579:S642" si="58">(J579/86400)+DATE(1970, 1, 1)</f>
        <v>42450.589143518519</v>
      </c>
      <c r="T579" s="10">
        <f t="shared" ref="T579:T642" si="59">(I579/86400)+DATE(1970, 1, 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 N643,1))</f>
        <v>wearables</v>
      </c>
      <c r="S643" s="10">
        <f t="shared" ref="S643:S706" si="64">(J643/86400)+DATE(1970, 1, 1)</f>
        <v>42199.57</v>
      </c>
      <c r="T643" s="10">
        <f t="shared" ref="T643:T706" si="65">(I643/86400)+DATE(1970, 1, 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 N707,1))</f>
        <v>wearables</v>
      </c>
      <c r="S707" s="10">
        <f t="shared" ref="S707:S770" si="70">(J707/86400)+DATE(1970, 1, 1)</f>
        <v>42726.491643518515</v>
      </c>
      <c r="T707" s="10">
        <f t="shared" ref="T707:T770" si="71">(I707/86400)+DATE(1970, 1, 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 N771,1))</f>
        <v>fiction</v>
      </c>
      <c r="S771" s="10">
        <f t="shared" ref="S771:S834" si="76">(J771/86400)+DATE(1970, 1, 1)</f>
        <v>41604.996458333335</v>
      </c>
      <c r="T771" s="10">
        <f t="shared" ref="T771:T834" si="77">(I771/86400)+DATE(1970, 1, 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 N835,1))</f>
        <v>rock</v>
      </c>
      <c r="S835" s="10">
        <f t="shared" ref="S835:S898" si="82">(J835/86400)+DATE(1970, 1, 1)</f>
        <v>41718.878182870372</v>
      </c>
      <c r="T835" s="10">
        <f t="shared" ref="T835:T898" si="83">(I835/86400)+DATE(1970, 1, 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 N899,1))</f>
        <v>indie rock</v>
      </c>
      <c r="S899" s="10">
        <f t="shared" ref="S899:S962" si="88">(J899/86400)+DATE(1970, 1, 1)</f>
        <v>41211.688750000001</v>
      </c>
      <c r="T899" s="10">
        <f t="shared" ref="T899:T962" si="89">(I899/86400)+DATE(1970, 1, 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 N963,1))</f>
        <v>wearables</v>
      </c>
      <c r="S963" s="10">
        <f t="shared" ref="S963:S1026" si="94">(J963/86400)+DATE(1970, 1, 1)</f>
        <v>42740.693692129629</v>
      </c>
      <c r="T963" s="10">
        <f t="shared" ref="T963:T1026" si="95">(I963/86400)+DATE(1970, 1, 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 N1027,1))</f>
        <v>electronic music</v>
      </c>
      <c r="S1027" s="10">
        <f t="shared" ref="S1027:S1090" si="100">(J1027/86400)+DATE(1970, 1, 1)</f>
        <v>42049.833761574075</v>
      </c>
      <c r="T1027" s="10">
        <f t="shared" ref="T1027:T1090" si="101">(I1027/86400)+DATE(1970, 1, 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 N1091,1))</f>
        <v>video games</v>
      </c>
      <c r="S1091" s="10">
        <f t="shared" ref="S1091:S1154" si="106">(J1091/86400)+DATE(1970, 1, 1)</f>
        <v>42151.189525462964</v>
      </c>
      <c r="T1091" s="10">
        <f t="shared" ref="T1091:T1154" si="107">(I1091/86400)+DATE(1970, 1, 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 N1155,1))</f>
        <v>food trucks</v>
      </c>
      <c r="S1155" s="10">
        <f t="shared" ref="S1155:S1218" si="112">(J1155/86400)+DATE(1970, 1, 1)</f>
        <v>42143.714178240742</v>
      </c>
      <c r="T1155" s="10">
        <f t="shared" ref="T1155:T1218" si="113">(I1155/86400)+DATE(1970, 1, 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 N1219,1))</f>
        <v>photobooks</v>
      </c>
      <c r="S1219" s="10">
        <f t="shared" ref="S1219:S1282" si="118">(J1219/86400)+DATE(1970, 1, 1)</f>
        <v>42535.809490740736</v>
      </c>
      <c r="T1219" s="10">
        <f t="shared" ref="T1219:T1282" si="119">(I1219/86400)+DATE(1970, 1, 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 N1283,1))</f>
        <v>rock</v>
      </c>
      <c r="S1283" s="10">
        <f t="shared" ref="S1283:S1346" si="124">(J1283/86400)+DATE(1970, 1, 1)</f>
        <v>41463.743472222224</v>
      </c>
      <c r="T1283" s="10">
        <f t="shared" ref="T1283:T1346" si="125">(I1283/86400)+DATE(1970, 1, 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 N1347,1))</f>
        <v>nonfiction</v>
      </c>
      <c r="S1347" s="10">
        <f t="shared" ref="S1347:S1410" si="130">(J1347/86400)+DATE(1970, 1, 1)</f>
        <v>41799.814340277779</v>
      </c>
      <c r="T1347" s="10">
        <f t="shared" ref="T1347:T1410" si="131">(I1347/86400)+DATE(1970, 1, 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 N1411,1))</f>
        <v>translations</v>
      </c>
      <c r="S1411" s="10">
        <f t="shared" ref="S1411:S1474" si="136">(J1411/86400)+DATE(1970, 1, 1)</f>
        <v>41945.133506944447</v>
      </c>
      <c r="T1411" s="10">
        <f t="shared" ref="T1411:T1474" si="137">(I1411/86400)+DATE(1970, 1, 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 N1475,1))</f>
        <v>radio &amp; podcasts</v>
      </c>
      <c r="S1475" s="10">
        <f t="shared" ref="S1475:S1538" si="142">(J1475/86400)+DATE(1970, 1, 1)</f>
        <v>40939.979618055557</v>
      </c>
      <c r="T1475" s="10">
        <f t="shared" ref="T1475:T1538" si="143">(I1475/86400)+DATE(1970, 1, 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 N1539,1))</f>
        <v>photobooks</v>
      </c>
      <c r="S1539" s="10">
        <f t="shared" ref="S1539:S1602" si="148">(J1539/86400)+DATE(1970, 1, 1)</f>
        <v>42552.315127314811</v>
      </c>
      <c r="T1539" s="10">
        <f t="shared" ref="T1539:T1602" si="149">(I1539/86400)+DATE(1970, 1, 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 N1603,1))</f>
        <v>rock</v>
      </c>
      <c r="S1603" s="10">
        <f t="shared" ref="S1603:S1666" si="154">(J1603/86400)+DATE(1970, 1, 1)</f>
        <v>40638.092974537038</v>
      </c>
      <c r="T1603" s="10">
        <f t="shared" ref="T1603:T1666" si="155">(I1603/86400)+DATE(1970, 1, 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 N1667,1))</f>
        <v>pop</v>
      </c>
      <c r="S1667" s="10">
        <f t="shared" ref="S1667:S1730" si="160">(J1667/86400)+DATE(1970, 1, 1)</f>
        <v>40564.649456018517</v>
      </c>
      <c r="T1667" s="10">
        <f t="shared" ref="T1667:T1730" si="161">(I1667/86400)+DATE(1970, 1, 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 N1731,1))</f>
        <v>faith</v>
      </c>
      <c r="S1731" s="10">
        <f t="shared" ref="S1731:S1794" si="166">(J1731/86400)+DATE(1970, 1, 1)</f>
        <v>42471.052152777775</v>
      </c>
      <c r="T1731" s="10">
        <f t="shared" ref="T1731:T1794" si="167">(I1731/86400)+DATE(1970, 1, 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 N1795,1))</f>
        <v>photobooks</v>
      </c>
      <c r="S1795" s="10">
        <f t="shared" ref="S1795:S1858" si="172">(J1795/86400)+DATE(1970, 1, 1)</f>
        <v>41940.891666666663</v>
      </c>
      <c r="T1795" s="10">
        <f t="shared" ref="T1795:T1858" si="173">(I1795/86400)+DATE(1970, 1, 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 N1859,1))</f>
        <v>rock</v>
      </c>
      <c r="S1859" s="10">
        <f t="shared" ref="S1859:S1922" si="178">(J1859/86400)+DATE(1970, 1, 1)</f>
        <v>41864.76866898148</v>
      </c>
      <c r="T1859" s="10">
        <f t="shared" ref="T1859:T1922" si="179">(I1859/86400)+DATE(1970, 1, 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 N1923,1))</f>
        <v>indie rock</v>
      </c>
      <c r="S1923" s="10">
        <f t="shared" ref="S1923:S1986" si="184">(J1923/86400)+DATE(1970, 1, 1)</f>
        <v>41074.221562500003</v>
      </c>
      <c r="T1923" s="10">
        <f t="shared" ref="T1923:T1986" si="185">(I1923/86400)+DATE(1970, 1, 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 N1987,1))</f>
        <v>people</v>
      </c>
      <c r="S1987" s="10">
        <f t="shared" ref="S1987:S2050" si="190">(J1987/86400)+DATE(1970, 1, 1)</f>
        <v>42555.698738425926</v>
      </c>
      <c r="T1987" s="10">
        <f t="shared" ref="T1987:T2050" si="191">(I1987/86400)+DATE(1970, 1, 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 N2051,1))</f>
        <v>hardware</v>
      </c>
      <c r="S2051" s="10">
        <f t="shared" ref="S2051:S2114" si="196">(J2051/86400)+DATE(1970, 1, 1)</f>
        <v>41575.527349537035</v>
      </c>
      <c r="T2051" s="10">
        <f t="shared" ref="T2051:T2114" si="197">(I2051/86400)+DATE(1970, 1, 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 N2115,1))</f>
        <v>indie rock</v>
      </c>
      <c r="S2115" s="10">
        <f t="shared" ref="S2115:S2178" si="202">(J2115/86400)+DATE(1970, 1, 1)</f>
        <v>41870.86546296296</v>
      </c>
      <c r="T2115" s="10">
        <f t="shared" ref="T2115:T2178" si="203">(I2115/86400)+DATE(1970, 1, 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 N2179,1))</f>
        <v>rock</v>
      </c>
      <c r="S2179" s="10">
        <f t="shared" ref="S2179:S2242" si="208">(J2179/86400)+DATE(1970, 1, 1)</f>
        <v>42502.250775462962</v>
      </c>
      <c r="T2179" s="10">
        <f t="shared" ref="T2179:T2242" si="209">(I2179/86400)+DATE(1970, 1, 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 N2243,1))</f>
        <v>tabletop games</v>
      </c>
      <c r="S2243" s="10">
        <f t="shared" ref="S2243:S2306" si="214">(J2243/86400)+DATE(1970, 1, 1)</f>
        <v>42766.827546296292</v>
      </c>
      <c r="T2243" s="10">
        <f t="shared" ref="T2243:T2306" si="215">(I2243/86400)+DATE(1970, 1, 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 N2307,1))</f>
        <v>indie rock</v>
      </c>
      <c r="S2307" s="10">
        <f t="shared" ref="S2307:S2370" si="220">(J2307/86400)+DATE(1970, 1, 1)</f>
        <v>41834.695277777777</v>
      </c>
      <c r="T2307" s="10">
        <f t="shared" ref="T2307:T2370" si="221">(I2307/86400)+DATE(1970, 1, 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 N2371,1))</f>
        <v>web</v>
      </c>
      <c r="S2371" s="10">
        <f t="shared" ref="S2371:S2434" si="226">(J2371/86400)+DATE(1970, 1, 1)</f>
        <v>42380.812627314815</v>
      </c>
      <c r="T2371" s="10">
        <f t="shared" ref="T2371:T2434" si="227">(I2371/86400)+DATE(1970, 1, 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 N2435,1))</f>
        <v>food trucks</v>
      </c>
      <c r="S2435" s="10">
        <f t="shared" ref="S2435:S2498" si="232">(J2435/86400)+DATE(1970, 1, 1)</f>
        <v>42397.89980324074</v>
      </c>
      <c r="T2435" s="10">
        <f t="shared" ref="T2435:T2498" si="233">(I2435/86400)+DATE(1970, 1, 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 N2499,1))</f>
        <v>indie rock</v>
      </c>
      <c r="S2499" s="10">
        <f t="shared" ref="S2499:S2562" si="238">(J2499/86400)+DATE(1970, 1, 1)</f>
        <v>40730.878912037035</v>
      </c>
      <c r="T2499" s="10">
        <f t="shared" ref="T2499:T2562" si="239">(I2499/86400)+DATE(1970, 1, 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 N2563,1))</f>
        <v>food trucks</v>
      </c>
      <c r="S2563" s="10">
        <f t="shared" ref="S2563:S2626" si="244">(J2563/86400)+DATE(1970, 1, 1)</f>
        <v>42260.528807870374</v>
      </c>
      <c r="T2563" s="10">
        <f t="shared" ref="T2563:T2626" si="245">(I2563/86400)+DATE(1970, 1, 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 N2627,1))</f>
        <v>space exploration</v>
      </c>
      <c r="S2627" s="10">
        <f t="shared" ref="S2627:S2690" si="250">(J2627/86400)+DATE(1970, 1, 1)</f>
        <v>42658.810277777782</v>
      </c>
      <c r="T2627" s="10">
        <f t="shared" ref="T2627:T2690" si="251">(I2627/86400)+DATE(1970, 1, 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 N2691,1))</f>
        <v>food trucks</v>
      </c>
      <c r="S2691" s="10">
        <f t="shared" ref="S2691:S2754" si="256">(J2691/86400)+DATE(1970, 1, 1)</f>
        <v>42551.961689814816</v>
      </c>
      <c r="T2691" s="10">
        <f t="shared" ref="T2691:T2754" si="257">(I2691/86400)+DATE(1970, 1, 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 N2755,1))</f>
        <v>children's books</v>
      </c>
      <c r="S2755" s="10">
        <f t="shared" ref="S2755:S2818" si="262">(J2755/86400)+DATE(1970, 1, 1)</f>
        <v>41117.900729166664</v>
      </c>
      <c r="T2755" s="10">
        <f t="shared" ref="T2755:T2818" si="263">(I2755/86400)+DATE(1970, 1, 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 N2819,1))</f>
        <v>plays</v>
      </c>
      <c r="S2819" s="10">
        <f t="shared" ref="S2819:S2882" si="268">(J2819/86400)+DATE(1970, 1, 1)</f>
        <v>42023.634976851856</v>
      </c>
      <c r="T2819" s="10">
        <f t="shared" ref="T2819:T2882" si="269">(I2819/86400)+DATE(1970, 1, 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 N2883,1))</f>
        <v>plays</v>
      </c>
      <c r="S2883" s="10">
        <f t="shared" ref="S2883:S2946" si="274">(J2883/86400)+DATE(1970, 1, 1)</f>
        <v>41916.597638888888</v>
      </c>
      <c r="T2883" s="10">
        <f t="shared" ref="T2883:T2946" si="275">(I2883/86400)+DATE(1970, 1, 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 N2947,1))</f>
        <v>spaces</v>
      </c>
      <c r="S2947" s="10">
        <f t="shared" ref="S2947:S3010" si="280">(J2947/86400)+DATE(1970, 1, 1)</f>
        <v>42118.139583333337</v>
      </c>
      <c r="T2947" s="10">
        <f t="shared" ref="T2947:T3010" si="281">(I2947/86400)+DATE(1970, 1, 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 N3011,1))</f>
        <v>spaces</v>
      </c>
      <c r="S3011" s="10">
        <f t="shared" ref="S3011:S3074" si="286">(J3011/86400)+DATE(1970, 1, 1)</f>
        <v>41939.569907407407</v>
      </c>
      <c r="T3011" s="10">
        <f t="shared" ref="T3011:T3074" si="287">(I3011/86400)+DATE(1970, 1, 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 N3075,1))</f>
        <v>spaces</v>
      </c>
      <c r="S3075" s="10">
        <f t="shared" ref="S3075:S3138" si="292">(J3075/86400)+DATE(1970, 1, 1)</f>
        <v>42111.684027777781</v>
      </c>
      <c r="T3075" s="10">
        <f t="shared" ref="T3075:T3138" si="293">(I3075/86400)+DATE(1970, 1, 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 N3139,1))</f>
        <v>plays</v>
      </c>
      <c r="S3139" s="10">
        <f t="shared" ref="S3139:S3202" si="298">(J3139/86400)+DATE(1970, 1, 1)</f>
        <v>42807.885057870371</v>
      </c>
      <c r="T3139" s="10">
        <f t="shared" ref="T3139:T3202" si="299">(I3139/86400)+DATE(1970, 1, 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 N3203,1))</f>
        <v>musical</v>
      </c>
      <c r="S3203" s="10">
        <f t="shared" ref="S3203:S3266" si="304">(J3203/86400)+DATE(1970, 1, 1)</f>
        <v>41861.767094907409</v>
      </c>
      <c r="T3203" s="10">
        <f t="shared" ref="T3203:T3266" si="305">(I3203/86400)+DATE(1970, 1, 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 N3267,1))</f>
        <v>plays</v>
      </c>
      <c r="S3267" s="10">
        <f t="shared" ref="S3267:S3330" si="310">(J3267/86400)+DATE(1970, 1, 1)</f>
        <v>42311.711979166663</v>
      </c>
      <c r="T3267" s="10">
        <f t="shared" ref="T3267:T3330" si="311">(I3267/86400)+DATE(1970, 1, 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 N3331,1))</f>
        <v>plays</v>
      </c>
      <c r="S3331" s="10">
        <f t="shared" ref="S3331:S3394" si="316">(J3331/86400)+DATE(1970, 1, 1)</f>
        <v>41837.323009259257</v>
      </c>
      <c r="T3331" s="10">
        <f t="shared" ref="T3331:T3394" si="317">(I3331/86400)+DATE(1970, 1, 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 N3395,1))</f>
        <v>plays</v>
      </c>
      <c r="S3395" s="10">
        <f t="shared" ref="S3395:S3458" si="322">(J3395/86400)+DATE(1970, 1, 1)</f>
        <v>41923.921643518523</v>
      </c>
      <c r="T3395" s="10">
        <f t="shared" ref="T3395:T3458" si="323">(I3395/86400)+DATE(1970, 1, 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 N3459,1))</f>
        <v>plays</v>
      </c>
      <c r="S3459" s="10">
        <f t="shared" ref="S3459:S3522" si="328">(J3459/86400)+DATE(1970, 1, 1)</f>
        <v>42016.706678240742</v>
      </c>
      <c r="T3459" s="10">
        <f t="shared" ref="T3459:T3522" si="329">(I3459/86400)+DATE(1970, 1, 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 N3523,1))</f>
        <v>plays</v>
      </c>
      <c r="S3523" s="10">
        <f t="shared" ref="S3523:S3586" si="334">(J3523/86400)+DATE(1970, 1, 1)</f>
        <v>41881.361342592594</v>
      </c>
      <c r="T3523" s="10">
        <f t="shared" ref="T3523:T3586" si="335">(I3523/86400)+DATE(1970, 1, 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 N3587,1))</f>
        <v>plays</v>
      </c>
      <c r="S3587" s="10">
        <f t="shared" ref="S3587:S3650" si="340">(J3587/86400)+DATE(1970, 1, 1)</f>
        <v>41964.716319444444</v>
      </c>
      <c r="T3587" s="10">
        <f t="shared" ref="T3587:T3650" si="341">(I3587/86400)+DATE(1970, 1, 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 N3651,1))</f>
        <v>plays</v>
      </c>
      <c r="S3651" s="10">
        <f t="shared" ref="S3651:S3714" si="346">(J3651/86400)+DATE(1970, 1, 1)</f>
        <v>41780.712893518517</v>
      </c>
      <c r="T3651" s="10">
        <f t="shared" ref="T3651:T3714" si="347">(I3651/86400)+DATE(1970, 1, 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 N3715,1))</f>
        <v>plays</v>
      </c>
      <c r="S3715" s="10">
        <f t="shared" ref="S3715:S3778" si="352">(J3715/86400)+DATE(1970, 1, 1)</f>
        <v>42505.738032407404</v>
      </c>
      <c r="T3715" s="10">
        <f t="shared" ref="T3715:T3778" si="353">(I3715/86400)+DATE(1970, 1, 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 N3779,1))</f>
        <v>musical</v>
      </c>
      <c r="S3779" s="10">
        <f t="shared" ref="S3779:S3842" si="358">(J3779/86400)+DATE(1970, 1, 1)</f>
        <v>41887.111354166671</v>
      </c>
      <c r="T3779" s="10">
        <f t="shared" ref="T3779:T3842" si="359">(I3779/86400)+DATE(1970, 1, 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 N3843,1))</f>
        <v>plays</v>
      </c>
      <c r="S3843" s="10">
        <f t="shared" ref="S3843:S3906" si="364">(J3843/86400)+DATE(1970, 1, 1)</f>
        <v>41780.785729166666</v>
      </c>
      <c r="T3843" s="10">
        <f t="shared" ref="T3843:T3906" si="365">(I3843/86400)+DATE(1970, 1, 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 N3907,1))</f>
        <v>plays</v>
      </c>
      <c r="S3907" s="10">
        <f t="shared" ref="S3907:S3970" si="370">(J3907/86400)+DATE(1970, 1, 1)</f>
        <v>42124.623877314814</v>
      </c>
      <c r="T3907" s="10">
        <f t="shared" ref="T3907:T3970" si="371">(I3907/86400)+DATE(1970, 1, 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 N3971,1))</f>
        <v>plays</v>
      </c>
      <c r="S3971" s="10">
        <f t="shared" ref="S3971:S4034" si="376">(J3971/86400)+DATE(1970, 1, 1)</f>
        <v>42601.854699074072</v>
      </c>
      <c r="T3971" s="10">
        <f t="shared" ref="T3971:T4034" si="377">(I3971/86400)+DATE(1970, 1, 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 N4035,1))</f>
        <v>plays</v>
      </c>
      <c r="S4035" s="10">
        <f t="shared" ref="S4035:S4098" si="382">(J4035/86400)+DATE(1970, 1, 1)</f>
        <v>42614.268796296295</v>
      </c>
      <c r="T4035" s="10">
        <f t="shared" ref="T4035:T4098" si="383">(I4035/86400)+DATE(1970, 1, 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 N4099,1))</f>
        <v>plays</v>
      </c>
      <c r="S4099" s="10">
        <f t="shared" ref="S4099:S4115" si="388">(J4099/86400)+DATE(1970, 1, 1)</f>
        <v>42344.824502314819</v>
      </c>
      <c r="T4099" s="10">
        <f t="shared" ref="T4099:T4115" si="389">(I4099/86400)+DATE(1970, 1, 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FAA945E0-47A3-4073-8701-EAE63CFAFD5A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 Stephen</cp:lastModifiedBy>
  <dcterms:created xsi:type="dcterms:W3CDTF">2017-04-20T15:17:24Z</dcterms:created>
  <dcterms:modified xsi:type="dcterms:W3CDTF">2021-05-10T08:42:47Z</dcterms:modified>
</cp:coreProperties>
</file>