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7c75cb3ce45ab806/Documents/"/>
    </mc:Choice>
  </mc:AlternateContent>
  <xr:revisionPtr revIDLastSave="0" documentId="8_{C589A1D4-6A9E-4D95-9145-602A88D177D0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</sheets>
  <definedNames>
    <definedName name="Car___Gas" comment="Monthly">Sheet1!$A$44</definedName>
    <definedName name="cards_clear" localSheetId="1">Sheet1!$D$90</definedName>
    <definedName name="cards_expand_transaction_arrow" localSheetId="1">Sheet1!$A$90</definedName>
    <definedName name="deposit_clear" localSheetId="1">Sheet1!$D$98</definedName>
    <definedName name="deposit_expand_transaction_arrow" localSheetId="1">Sheet1!$A$98</definedName>
    <definedName name="otherpayment_clear" localSheetId="1">Sheet1!$D$100</definedName>
    <definedName name="otherpayment_expand_transaction_arrow" localSheetId="1">Sheet1!$A$100</definedName>
    <definedName name="transfer" localSheetId="1">Sheet1!$B$84</definedName>
    <definedName name="transfer_clear" localSheetId="1">Sheet1!$D$84</definedName>
    <definedName name="transfer_expand_transaction_arrow" localSheetId="1">Sheet1!$A$86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3" l="1"/>
  <c r="C10" i="3"/>
  <c r="O5" i="3"/>
  <c r="O3" i="3"/>
  <c r="G2" i="3"/>
  <c r="B10" i="3"/>
  <c r="K2" i="3"/>
  <c r="O11" i="3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B159" i="1"/>
  <c r="C159" i="1"/>
  <c r="D159" i="1"/>
  <c r="E159" i="1"/>
  <c r="C22" i="1"/>
  <c r="F7" i="1"/>
</calcChain>
</file>

<file path=xl/sharedStrings.xml><?xml version="1.0" encoding="utf-8"?>
<sst xmlns="http://schemas.openxmlformats.org/spreadsheetml/2006/main" count="292" uniqueCount="149">
  <si>
    <t>January income and expense sheet.</t>
  </si>
  <si>
    <t>Amount$</t>
  </si>
  <si>
    <t>Car on 3rd of each month</t>
  </si>
  <si>
    <t>Wife on 5th of each month</t>
  </si>
  <si>
    <t xml:space="preserve">Verizon </t>
  </si>
  <si>
    <t xml:space="preserve">Askar </t>
  </si>
  <si>
    <t>Insurance on 1st of each month.</t>
  </si>
  <si>
    <t xml:space="preserve">Wife on 20th </t>
  </si>
  <si>
    <t xml:space="preserve">Debt </t>
  </si>
  <si>
    <t xml:space="preserve">Muslim </t>
  </si>
  <si>
    <t>Lawyer</t>
  </si>
  <si>
    <t>T-Mobile</t>
  </si>
  <si>
    <t xml:space="preserve">January Income </t>
  </si>
  <si>
    <t xml:space="preserve">Week of Jan 1-3 Weekend </t>
  </si>
  <si>
    <t>Week of Jan 4-10</t>
  </si>
  <si>
    <t>Week of Jan 11-17</t>
  </si>
  <si>
    <t xml:space="preserve">Week of Jan 18-24 </t>
  </si>
  <si>
    <t>Plan to make.</t>
  </si>
  <si>
    <t>Actually made.</t>
  </si>
  <si>
    <t>$600-$750</t>
  </si>
  <si>
    <t>$900-$1,200</t>
  </si>
  <si>
    <t xml:space="preserve">Week of Jan 25-31 </t>
  </si>
  <si>
    <t>$4200-$5550</t>
  </si>
  <si>
    <t xml:space="preserve">Rent </t>
  </si>
  <si>
    <t xml:space="preserve">Insurance </t>
  </si>
  <si>
    <t>Rent (this month) New York Apt</t>
  </si>
  <si>
    <t>Rent Pittsburgh apt</t>
  </si>
  <si>
    <t>Psychologist 4 sessions. ($50 per session)</t>
  </si>
  <si>
    <t>Sold Items</t>
  </si>
  <si>
    <t>iPhone 11 Pro Max 256GB</t>
  </si>
  <si>
    <t>Charity</t>
  </si>
  <si>
    <t>Zafar</t>
  </si>
  <si>
    <t>Dad</t>
  </si>
  <si>
    <t>Actually spent</t>
  </si>
  <si>
    <t>Junuary Expenses</t>
  </si>
  <si>
    <t xml:space="preserve">January transactions </t>
  </si>
  <si>
    <t xml:space="preserve">debit </t>
  </si>
  <si>
    <t>credit</t>
  </si>
  <si>
    <t>date</t>
  </si>
  <si>
    <t>total</t>
  </si>
  <si>
    <t>DoorDash</t>
  </si>
  <si>
    <t>Akrom aka</t>
  </si>
  <si>
    <t>E-Z Pass</t>
  </si>
  <si>
    <t>Eat out</t>
  </si>
  <si>
    <t>Keke</t>
  </si>
  <si>
    <t>Paynet</t>
  </si>
  <si>
    <t>Grocery</t>
  </si>
  <si>
    <t>Car - Gas</t>
  </si>
  <si>
    <t>Coffee</t>
  </si>
  <si>
    <t>Car - Car Wash</t>
  </si>
  <si>
    <t>Car - Loan</t>
  </si>
  <si>
    <t>Grubhub</t>
  </si>
  <si>
    <t>Personal care</t>
  </si>
  <si>
    <t>Car -tire air</t>
  </si>
  <si>
    <t xml:space="preserve">Invest </t>
  </si>
  <si>
    <t>Muslim</t>
  </si>
  <si>
    <t>Laundry</t>
  </si>
  <si>
    <t>Psychologist</t>
  </si>
  <si>
    <t xml:space="preserve">Asqar </t>
  </si>
  <si>
    <t>Ahmadjon</t>
  </si>
  <si>
    <t>Insurance renters</t>
  </si>
  <si>
    <t>USPS</t>
  </si>
  <si>
    <t xml:space="preserve">Car - servise </t>
  </si>
  <si>
    <t xml:space="preserve">Charity - Zafar </t>
  </si>
  <si>
    <t>Muslim (includes Grubhub pay)</t>
  </si>
  <si>
    <t>Car - parking</t>
  </si>
  <si>
    <t>Car - tire air</t>
  </si>
  <si>
    <t xml:space="preserve">Utility - Wifi </t>
  </si>
  <si>
    <t>Car - new tire</t>
  </si>
  <si>
    <t>Phone bill - Verizon</t>
  </si>
  <si>
    <t xml:space="preserve">Jayhun </t>
  </si>
  <si>
    <t xml:space="preserve">Skillshare </t>
  </si>
  <si>
    <t xml:space="preserve">Phone bill - devise purchase </t>
  </si>
  <si>
    <t xml:space="preserve">Watch fix </t>
  </si>
  <si>
    <t xml:space="preserve">Furniture </t>
  </si>
  <si>
    <t>Charity - Dad</t>
  </si>
  <si>
    <t>Sum</t>
  </si>
  <si>
    <t xml:space="preserve">Grubhub </t>
  </si>
  <si>
    <t xml:space="preserve">Eat out </t>
  </si>
  <si>
    <t xml:space="preserve">Cash </t>
  </si>
  <si>
    <t>Checking</t>
  </si>
  <si>
    <t>Savings</t>
  </si>
  <si>
    <t>Credit Card</t>
  </si>
  <si>
    <t>Flow</t>
  </si>
  <si>
    <t>Income</t>
  </si>
  <si>
    <t>Debt</t>
  </si>
  <si>
    <t>Net</t>
  </si>
  <si>
    <t>Information</t>
  </si>
  <si>
    <t>Rent</t>
  </si>
  <si>
    <t>Car</t>
  </si>
  <si>
    <t>Food</t>
  </si>
  <si>
    <t>Utilities</t>
  </si>
  <si>
    <t>Entertainment</t>
  </si>
  <si>
    <t>Misc</t>
  </si>
  <si>
    <t>February Income</t>
  </si>
  <si>
    <t>Plan to make</t>
  </si>
  <si>
    <t>Actually made</t>
  </si>
  <si>
    <t>Week of Feb 3 - 7</t>
  </si>
  <si>
    <t>Week of Feb 8 - 14</t>
  </si>
  <si>
    <t>Week of Feb 15 - 21</t>
  </si>
  <si>
    <t>Week of Feb 22 - 28</t>
  </si>
  <si>
    <t>$750 - $1000</t>
  </si>
  <si>
    <t>$900 - $1,200</t>
  </si>
  <si>
    <t>Budget for expenses</t>
  </si>
  <si>
    <t xml:space="preserve">Car </t>
  </si>
  <si>
    <t xml:space="preserve">Phone bill </t>
  </si>
  <si>
    <t>Plan to spend</t>
  </si>
  <si>
    <t>$100 or less</t>
  </si>
  <si>
    <t xml:space="preserve">Life Coach </t>
  </si>
  <si>
    <t xml:space="preserve">Grocery </t>
  </si>
  <si>
    <t xml:space="preserve">Gas </t>
  </si>
  <si>
    <t xml:space="preserve">Charity </t>
  </si>
  <si>
    <t>Mom</t>
  </si>
  <si>
    <t xml:space="preserve">Dad </t>
  </si>
  <si>
    <t xml:space="preserve">Guli </t>
  </si>
  <si>
    <t>Utility - Wifi</t>
  </si>
  <si>
    <t xml:space="preserve">Utility - Gas </t>
  </si>
  <si>
    <t>Utility Electric</t>
  </si>
  <si>
    <t xml:space="preserve">Personal Care </t>
  </si>
  <si>
    <t>Transactions</t>
  </si>
  <si>
    <t>Month Beginning budget</t>
  </si>
  <si>
    <t>Cash</t>
  </si>
  <si>
    <t>Debit Card</t>
  </si>
  <si>
    <t>Credit</t>
  </si>
  <si>
    <t xml:space="preserve">March </t>
  </si>
  <si>
    <t xml:space="preserve">Debt payment plan </t>
  </si>
  <si>
    <t xml:space="preserve">Car loan </t>
  </si>
  <si>
    <t xml:space="preserve">Plan </t>
  </si>
  <si>
    <t>Actuality</t>
  </si>
  <si>
    <t>Expense</t>
  </si>
  <si>
    <t>Cash Flow</t>
  </si>
  <si>
    <t>$3450 - $4600</t>
  </si>
  <si>
    <t>$3450 - $4,600 ($</t>
  </si>
  <si>
    <t>if $3500</t>
  </si>
  <si>
    <t>if $4500</t>
  </si>
  <si>
    <t>NFS</t>
  </si>
  <si>
    <t>Laundry card</t>
  </si>
  <si>
    <t>Planet Fitness</t>
  </si>
  <si>
    <t>debit</t>
  </si>
  <si>
    <t>cash</t>
  </si>
  <si>
    <t>phone charger</t>
  </si>
  <si>
    <t>Car - gas</t>
  </si>
  <si>
    <t xml:space="preserve">amount </t>
  </si>
  <si>
    <t xml:space="preserve">date </t>
  </si>
  <si>
    <t>kEKE</t>
  </si>
  <si>
    <t>Optimum Wifi</t>
  </si>
  <si>
    <t xml:space="preserve">If more than $4,500.00 </t>
  </si>
  <si>
    <t>$+</t>
  </si>
  <si>
    <t>If $5,000.00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</si>
</sst>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rgb="FF9C0006"/>
      <name val="Times New Roman"/>
      <family val="2"/>
    </font>
    <font>
      <sz val="8"/>
      <color rgb="FF333333"/>
      <name val="Verdana"/>
      <family val="2"/>
    </font>
    <font>
      <sz val="14"/>
      <color rgb="FF9C5700"/>
      <name val="Times New Roman"/>
      <family val="2"/>
    </font>
    <font>
      <sz val="8"/>
      <color rgb="FF3366CC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0F1FB"/>
        <bgColor indexed="64"/>
      </patternFill>
    </fill>
    <fill>
      <patternFill patternType="solid">
        <fgColor rgb="FFFFEB9C"/>
      </patternFill>
    </fill>
    <fill>
      <patternFill patternType="solid">
        <fgColor rgb="FFF8F8F8"/>
        <bgColor indexed="64"/>
      </patternFill>
    </fill>
    <fill>
      <patternFill patternType="solid">
        <fgColor rgb="FFF1FA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BEBEB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10" fillId="9" borderId="0" applyNumberFormat="0" applyBorder="0" applyAlignment="0" applyProtection="0"/>
  </cellStyleXfs>
  <cellXfs count="32">
    <xf numFmtId="0" fontId="0" fillId="0" borderId="0" xfId="0"/>
    <xf numFmtId="6" fontId="0" fillId="0" borderId="0" xfId="0" applyNumberFormat="1"/>
    <xf numFmtId="0" fontId="0" fillId="0" borderId="0" xfId="0" applyAlignment="1">
      <alignment wrapText="1"/>
    </xf>
    <xf numFmtId="0" fontId="1" fillId="0" borderId="0" xfId="0" applyNumberFormat="1" applyFont="1"/>
    <xf numFmtId="6" fontId="2" fillId="2" borderId="0" xfId="1" applyNumberFormat="1"/>
    <xf numFmtId="0" fontId="0" fillId="0" borderId="0" xfId="0" applyAlignment="1">
      <alignment vertical="center" wrapText="1"/>
    </xf>
    <xf numFmtId="0" fontId="3" fillId="3" borderId="0" xfId="2"/>
    <xf numFmtId="8" fontId="0" fillId="0" borderId="0" xfId="0" applyNumberFormat="1"/>
    <xf numFmtId="6" fontId="1" fillId="0" borderId="0" xfId="0" applyNumberFormat="1" applyFont="1"/>
    <xf numFmtId="0" fontId="1" fillId="0" borderId="0" xfId="0" applyFont="1"/>
    <xf numFmtId="0" fontId="4" fillId="0" borderId="0" xfId="0" applyFont="1"/>
    <xf numFmtId="44" fontId="7" fillId="0" borderId="0" xfId="0" applyNumberFormat="1" applyFont="1" applyFill="1" applyAlignment="1"/>
    <xf numFmtId="44" fontId="5" fillId="0" borderId="0" xfId="0" applyNumberFormat="1" applyFont="1" applyFill="1" applyAlignment="1"/>
    <xf numFmtId="44" fontId="0" fillId="0" borderId="0" xfId="0" applyNumberFormat="1" applyFont="1" applyFill="1" applyAlignment="1"/>
    <xf numFmtId="44" fontId="1" fillId="0" borderId="0" xfId="0" applyNumberFormat="1" applyFont="1" applyFill="1" applyAlignment="1"/>
    <xf numFmtId="44" fontId="6" fillId="0" borderId="0" xfId="0" applyNumberFormat="1" applyFont="1" applyFill="1" applyAlignment="1"/>
    <xf numFmtId="44" fontId="6" fillId="0" borderId="1" xfId="0" applyNumberFormat="1" applyFont="1" applyFill="1" applyBorder="1" applyAlignment="1">
      <alignment horizontal="right" vertical="top" wrapText="1"/>
    </xf>
    <xf numFmtId="44" fontId="1" fillId="0" borderId="0" xfId="0" applyNumberFormat="1" applyFont="1"/>
    <xf numFmtId="6" fontId="8" fillId="4" borderId="0" xfId="3" applyNumberFormat="1" applyAlignment="1">
      <alignment horizontal="right"/>
    </xf>
    <xf numFmtId="44" fontId="0" fillId="5" borderId="0" xfId="0" applyNumberFormat="1" applyFont="1" applyFill="1" applyAlignment="1"/>
    <xf numFmtId="44" fontId="6" fillId="5" borderId="0" xfId="0" applyNumberFormat="1" applyFont="1" applyFill="1" applyAlignment="1"/>
    <xf numFmtId="44" fontId="6" fillId="6" borderId="0" xfId="0" applyNumberFormat="1" applyFont="1" applyFill="1" applyAlignment="1"/>
    <xf numFmtId="6" fontId="0" fillId="6" borderId="0" xfId="0" applyNumberFormat="1" applyFill="1"/>
    <xf numFmtId="44" fontId="6" fillId="7" borderId="0" xfId="0" applyNumberFormat="1" applyFont="1" applyFill="1" applyAlignment="1"/>
    <xf numFmtId="6" fontId="0" fillId="0" borderId="0" xfId="0" applyNumberFormat="1" applyFont="1"/>
    <xf numFmtId="0" fontId="9" fillId="8" borderId="1" xfId="0" applyFont="1" applyFill="1" applyBorder="1" applyAlignment="1">
      <alignment horizontal="right" vertical="top" wrapText="1"/>
    </xf>
    <xf numFmtId="0" fontId="9" fillId="8" borderId="0" xfId="0" applyFont="1" applyFill="1" applyBorder="1" applyAlignment="1">
      <alignment horizontal="right" vertical="top" wrapText="1"/>
    </xf>
    <xf numFmtId="0" fontId="9" fillId="10" borderId="1" xfId="0" applyFont="1" applyFill="1" applyBorder="1" applyAlignment="1">
      <alignment horizontal="right" vertical="top" wrapText="1"/>
    </xf>
    <xf numFmtId="14" fontId="9" fillId="10" borderId="1" xfId="0" applyNumberFormat="1" applyFont="1" applyFill="1" applyBorder="1" applyAlignment="1">
      <alignment vertical="top" wrapText="1"/>
    </xf>
    <xf numFmtId="0" fontId="11" fillId="10" borderId="1" xfId="0" applyFont="1" applyFill="1" applyBorder="1" applyAlignment="1">
      <alignment vertical="top" wrapText="1"/>
    </xf>
    <xf numFmtId="0" fontId="10" fillId="9" borderId="0" xfId="4"/>
    <xf numFmtId="0" fontId="9" fillId="11" borderId="0" xfId="0" applyFont="1" applyFill="1" applyAlignment="1">
      <alignment horizontal="right" vertical="top" wrapText="1"/>
    </xf>
  </cellXfs>
  <cellStyles count="5">
    <cellStyle name="Accent6" xfId="2" builtinId="49"/>
    <cellStyle name="Bad" xfId="3" builtinId="27"/>
    <cellStyle name="Good" xfId="1" builtinId="26"/>
    <cellStyle name="Neutral" xfId="4" builtinId="28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B19703-141D-426D-8340-2627071EBB97}" name="Table1" displayName="Table1" ref="A27:F158" totalsRowShown="0" dataDxfId="6">
  <autoFilter ref="A27:F158" xr:uid="{41C5FE42-F997-4207-B276-61800A230EF5}"/>
  <tableColumns count="6">
    <tableColumn id="1" xr3:uid="{D300D8D0-4F7D-40B6-8B07-F3A08F2BC980}" name="January transactions " dataDxfId="5"/>
    <tableColumn id="2" xr3:uid="{6447669F-6500-42CF-AEA6-67D9CC2E8EA4}" name="debit " dataDxfId="4"/>
    <tableColumn id="3" xr3:uid="{F3236420-66C8-4354-9092-801BFBC1C5F3}" name="credit" dataDxfId="3"/>
    <tableColumn id="4" xr3:uid="{03D690CC-84CA-446B-AD92-3F6B1DFCC678}" name="date" dataDxfId="2"/>
    <tableColumn id="5" xr3:uid="{C75D66EB-F91D-40FB-B01C-2E8DF706B7D5}" name="total" dataDxfId="1"/>
    <tableColumn id="6" xr3:uid="{85E490CD-1E55-403D-BC51-85CD0D4CD790}" name="Sum" dataDxfId="0">
      <calculatedColumnFormula>SUM(B27:E27)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F15F-57A9-4E22-9158-BE8EDCE1A63B}">
  <dimension ref="A1:L4"/>
  <sheetViews>
    <sheetView workbookViewId="0">
      <selection activeCell="C12" sqref="C12"/>
    </sheetView>
  </sheetViews>
  <sheetFormatPr defaultRowHeight="15" x14ac:dyDescent="0.25"/>
  <sheetData>
    <row r="1" spans="1:12" x14ac:dyDescent="0.25">
      <c r="A1" t="s">
        <v>79</v>
      </c>
      <c r="G1" t="s">
        <v>83</v>
      </c>
      <c r="L1" t="s">
        <v>87</v>
      </c>
    </row>
    <row r="2" spans="1:12" x14ac:dyDescent="0.25">
      <c r="A2" t="s">
        <v>80</v>
      </c>
      <c r="G2" t="s">
        <v>84</v>
      </c>
    </row>
    <row r="3" spans="1:12" x14ac:dyDescent="0.25">
      <c r="A3" t="s">
        <v>81</v>
      </c>
      <c r="G3" t="s">
        <v>85</v>
      </c>
    </row>
    <row r="4" spans="1:12" x14ac:dyDescent="0.25">
      <c r="A4" t="s">
        <v>82</v>
      </c>
      <c r="G4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4"/>
  <sheetViews>
    <sheetView topLeftCell="A140" zoomScaleNormal="100" workbookViewId="0">
      <selection activeCell="B83" sqref="B83"/>
    </sheetView>
  </sheetViews>
  <sheetFormatPr defaultRowHeight="15" x14ac:dyDescent="0.25"/>
  <cols>
    <col min="1" max="1" width="31.5703125" customWidth="1"/>
    <col min="2" max="2" width="14.140625" customWidth="1"/>
    <col min="3" max="3" width="18.85546875" customWidth="1"/>
    <col min="4" max="4" width="25" customWidth="1"/>
    <col min="5" max="5" width="19.28515625" customWidth="1"/>
    <col min="6" max="7" width="13.140625" customWidth="1"/>
    <col min="9" max="9" width="11.28515625" customWidth="1"/>
  </cols>
  <sheetData>
    <row r="1" spans="1:11" x14ac:dyDescent="0.25">
      <c r="A1" t="s">
        <v>0</v>
      </c>
      <c r="B1" t="s">
        <v>1</v>
      </c>
      <c r="C1" t="s">
        <v>33</v>
      </c>
      <c r="D1" t="s">
        <v>12</v>
      </c>
      <c r="E1" t="s">
        <v>17</v>
      </c>
      <c r="F1" t="s">
        <v>18</v>
      </c>
      <c r="I1" t="s">
        <v>8</v>
      </c>
    </row>
    <row r="2" spans="1:11" x14ac:dyDescent="0.25">
      <c r="A2" t="s">
        <v>2</v>
      </c>
      <c r="B2" s="4">
        <v>286</v>
      </c>
      <c r="C2" s="4">
        <v>286</v>
      </c>
      <c r="D2" s="2" t="s">
        <v>13</v>
      </c>
      <c r="E2" s="1" t="s">
        <v>19</v>
      </c>
      <c r="F2" s="1">
        <v>505</v>
      </c>
      <c r="I2" t="s">
        <v>5</v>
      </c>
      <c r="J2" s="4">
        <v>200</v>
      </c>
      <c r="K2" s="1"/>
    </row>
    <row r="3" spans="1:11" x14ac:dyDescent="0.25">
      <c r="A3" t="s">
        <v>3</v>
      </c>
      <c r="B3" s="4">
        <v>150</v>
      </c>
      <c r="D3" s="2" t="s">
        <v>14</v>
      </c>
      <c r="E3" t="s">
        <v>20</v>
      </c>
      <c r="F3" s="1">
        <v>811</v>
      </c>
      <c r="I3" t="s">
        <v>9</v>
      </c>
      <c r="J3" s="4">
        <v>500</v>
      </c>
      <c r="K3" s="1"/>
    </row>
    <row r="4" spans="1:11" x14ac:dyDescent="0.25">
      <c r="A4" t="s">
        <v>4</v>
      </c>
      <c r="B4" s="4">
        <v>495</v>
      </c>
      <c r="C4" s="4">
        <v>495</v>
      </c>
      <c r="D4" t="s">
        <v>15</v>
      </c>
      <c r="E4" t="s">
        <v>20</v>
      </c>
      <c r="F4" s="1">
        <v>1588.15</v>
      </c>
      <c r="I4" t="s">
        <v>10</v>
      </c>
      <c r="J4" s="1">
        <v>700</v>
      </c>
      <c r="K4" s="1"/>
    </row>
    <row r="5" spans="1:11" x14ac:dyDescent="0.25">
      <c r="A5" t="s">
        <v>11</v>
      </c>
      <c r="B5" s="4">
        <v>22</v>
      </c>
      <c r="C5" s="4">
        <v>22</v>
      </c>
      <c r="D5" t="s">
        <v>16</v>
      </c>
      <c r="E5" t="s">
        <v>20</v>
      </c>
      <c r="F5" s="7">
        <v>542.28</v>
      </c>
      <c r="I5" t="s">
        <v>9</v>
      </c>
      <c r="J5" s="1">
        <v>851</v>
      </c>
    </row>
    <row r="6" spans="1:11" x14ac:dyDescent="0.25">
      <c r="A6" t="s">
        <v>25</v>
      </c>
      <c r="B6" s="4">
        <v>200</v>
      </c>
      <c r="C6" s="4">
        <v>200</v>
      </c>
      <c r="D6" t="s">
        <v>21</v>
      </c>
      <c r="E6" t="s">
        <v>20</v>
      </c>
      <c r="F6" s="7">
        <v>937.27</v>
      </c>
      <c r="I6" t="s">
        <v>24</v>
      </c>
      <c r="J6" s="1">
        <v>295</v>
      </c>
    </row>
    <row r="7" spans="1:11" ht="18.75" x14ac:dyDescent="0.3">
      <c r="A7" t="s">
        <v>6</v>
      </c>
      <c r="B7" s="18">
        <v>295</v>
      </c>
      <c r="E7" s="3" t="s">
        <v>22</v>
      </c>
      <c r="F7" s="8">
        <f>SUM(F2:F6)</f>
        <v>4383.7000000000007</v>
      </c>
    </row>
    <row r="8" spans="1:11" x14ac:dyDescent="0.25">
      <c r="A8" t="s">
        <v>7</v>
      </c>
      <c r="B8" s="4">
        <v>150</v>
      </c>
      <c r="C8" s="4">
        <v>150</v>
      </c>
    </row>
    <row r="9" spans="1:11" x14ac:dyDescent="0.25">
      <c r="A9" t="s">
        <v>26</v>
      </c>
      <c r="B9" s="4">
        <v>300</v>
      </c>
    </row>
    <row r="10" spans="1:11" ht="30" x14ac:dyDescent="0.25">
      <c r="A10" s="5" t="s">
        <v>27</v>
      </c>
      <c r="B10" s="1">
        <v>216</v>
      </c>
      <c r="C10" s="4">
        <v>106</v>
      </c>
      <c r="D10" t="s">
        <v>28</v>
      </c>
      <c r="E10" s="1"/>
    </row>
    <row r="11" spans="1:11" x14ac:dyDescent="0.25">
      <c r="B11" s="1">
        <v>3300</v>
      </c>
      <c r="D11" t="s">
        <v>29</v>
      </c>
      <c r="E11" s="1">
        <v>800</v>
      </c>
      <c r="G11" s="6" t="s">
        <v>30</v>
      </c>
    </row>
    <row r="12" spans="1:11" x14ac:dyDescent="0.25">
      <c r="G12" t="s">
        <v>31</v>
      </c>
      <c r="H12" s="1">
        <v>150</v>
      </c>
    </row>
    <row r="13" spans="1:11" x14ac:dyDescent="0.25">
      <c r="G13" t="s">
        <v>32</v>
      </c>
      <c r="H13" s="1">
        <v>200</v>
      </c>
    </row>
    <row r="14" spans="1:11" x14ac:dyDescent="0.25">
      <c r="B14" s="1"/>
    </row>
    <row r="15" spans="1:11" x14ac:dyDescent="0.25">
      <c r="B15" s="1"/>
    </row>
    <row r="16" spans="1:11" ht="21" x14ac:dyDescent="0.35">
      <c r="A16" s="10" t="s">
        <v>12</v>
      </c>
      <c r="B16" t="s">
        <v>17</v>
      </c>
      <c r="C16" t="s">
        <v>18</v>
      </c>
      <c r="E16" t="s">
        <v>34</v>
      </c>
    </row>
    <row r="17" spans="1:6" x14ac:dyDescent="0.25">
      <c r="A17" s="2" t="s">
        <v>13</v>
      </c>
      <c r="B17" s="1" t="s">
        <v>19</v>
      </c>
      <c r="C17" s="1">
        <v>505</v>
      </c>
      <c r="E17" t="s">
        <v>88</v>
      </c>
      <c r="F17">
        <v>500</v>
      </c>
    </row>
    <row r="18" spans="1:6" x14ac:dyDescent="0.25">
      <c r="A18" s="2" t="s">
        <v>14</v>
      </c>
      <c r="B18" t="s">
        <v>20</v>
      </c>
      <c r="C18" s="1">
        <v>811</v>
      </c>
      <c r="E18" t="s">
        <v>89</v>
      </c>
    </row>
    <row r="19" spans="1:6" x14ac:dyDescent="0.25">
      <c r="A19" t="s">
        <v>15</v>
      </c>
      <c r="B19" t="s">
        <v>20</v>
      </c>
      <c r="C19" s="1">
        <v>1588.15</v>
      </c>
      <c r="E19" t="s">
        <v>90</v>
      </c>
    </row>
    <row r="20" spans="1:6" x14ac:dyDescent="0.25">
      <c r="A20" t="s">
        <v>16</v>
      </c>
      <c r="B20" t="s">
        <v>20</v>
      </c>
      <c r="C20" s="7">
        <v>542.28</v>
      </c>
      <c r="E20" t="s">
        <v>91</v>
      </c>
    </row>
    <row r="21" spans="1:6" x14ac:dyDescent="0.25">
      <c r="A21" t="s">
        <v>21</v>
      </c>
      <c r="B21" t="s">
        <v>20</v>
      </c>
      <c r="C21" s="7">
        <v>937.27</v>
      </c>
      <c r="E21" t="s">
        <v>52</v>
      </c>
    </row>
    <row r="22" spans="1:6" x14ac:dyDescent="0.25">
      <c r="B22" s="3" t="s">
        <v>22</v>
      </c>
      <c r="C22" s="8">
        <f>SUM(C17:C21)</f>
        <v>4383.7000000000007</v>
      </c>
      <c r="E22" t="s">
        <v>92</v>
      </c>
    </row>
    <row r="23" spans="1:6" x14ac:dyDescent="0.25">
      <c r="E23" t="s">
        <v>30</v>
      </c>
    </row>
    <row r="24" spans="1:6" x14ac:dyDescent="0.25">
      <c r="E24" t="s">
        <v>93</v>
      </c>
    </row>
    <row r="27" spans="1:6" x14ac:dyDescent="0.25">
      <c r="A27" s="11" t="s">
        <v>35</v>
      </c>
      <c r="B27" s="12" t="s">
        <v>36</v>
      </c>
      <c r="C27" s="12" t="s">
        <v>37</v>
      </c>
      <c r="D27" s="13" t="s">
        <v>38</v>
      </c>
      <c r="E27" s="14" t="s">
        <v>39</v>
      </c>
      <c r="F27" s="9" t="s">
        <v>76</v>
      </c>
    </row>
    <row r="28" spans="1:6" x14ac:dyDescent="0.25">
      <c r="A28" s="13" t="s">
        <v>40</v>
      </c>
      <c r="B28" s="13"/>
      <c r="C28" s="15">
        <v>278.85000000000002</v>
      </c>
      <c r="D28" s="13"/>
      <c r="E28" s="13"/>
      <c r="F28" s="17">
        <f t="shared" ref="F28:F59" si="0">SUM(B27:E27)</f>
        <v>0</v>
      </c>
    </row>
    <row r="29" spans="1:6" x14ac:dyDescent="0.25">
      <c r="A29" s="13" t="s">
        <v>41</v>
      </c>
      <c r="B29" s="13"/>
      <c r="C29" s="15">
        <v>148.74</v>
      </c>
      <c r="D29" s="13"/>
      <c r="E29" s="13"/>
      <c r="F29" s="17">
        <f t="shared" si="0"/>
        <v>278.85000000000002</v>
      </c>
    </row>
    <row r="30" spans="1:6" x14ac:dyDescent="0.25">
      <c r="A30" s="13" t="s">
        <v>40</v>
      </c>
      <c r="B30" s="13"/>
      <c r="C30" s="13"/>
      <c r="D30" s="13"/>
      <c r="E30" s="13"/>
      <c r="F30" s="17">
        <f t="shared" si="0"/>
        <v>148.74</v>
      </c>
    </row>
    <row r="31" spans="1:6" x14ac:dyDescent="0.25">
      <c r="A31" s="13" t="s">
        <v>40</v>
      </c>
      <c r="B31" s="13"/>
      <c r="C31" s="15">
        <v>130.56</v>
      </c>
      <c r="D31" s="13"/>
      <c r="E31" s="13"/>
      <c r="F31" s="17">
        <f t="shared" si="0"/>
        <v>0</v>
      </c>
    </row>
    <row r="32" spans="1:6" x14ac:dyDescent="0.25">
      <c r="A32" s="13" t="s">
        <v>42</v>
      </c>
      <c r="B32" s="15">
        <v>40.53</v>
      </c>
      <c r="C32" s="15">
        <v>83.51</v>
      </c>
      <c r="D32" s="13"/>
      <c r="E32" s="13"/>
      <c r="F32" s="17">
        <f t="shared" si="0"/>
        <v>130.56</v>
      </c>
    </row>
    <row r="33" spans="1:6" x14ac:dyDescent="0.25">
      <c r="A33" s="13" t="s">
        <v>43</v>
      </c>
      <c r="B33" s="20">
        <v>6</v>
      </c>
      <c r="C33" s="13"/>
      <c r="D33" s="13"/>
      <c r="E33" s="13"/>
      <c r="F33" s="17">
        <f t="shared" si="0"/>
        <v>124.04</v>
      </c>
    </row>
    <row r="34" spans="1:6" x14ac:dyDescent="0.25">
      <c r="A34" s="13" t="s">
        <v>44</v>
      </c>
      <c r="B34" s="13">
        <v>105</v>
      </c>
      <c r="C34" s="13"/>
      <c r="D34" s="13"/>
      <c r="E34" s="13"/>
      <c r="F34" s="17">
        <f t="shared" si="0"/>
        <v>6</v>
      </c>
    </row>
    <row r="35" spans="1:6" x14ac:dyDescent="0.25">
      <c r="A35" s="13" t="s">
        <v>45</v>
      </c>
      <c r="B35" s="13">
        <v>5.77</v>
      </c>
      <c r="C35" s="13"/>
      <c r="D35" s="13"/>
      <c r="E35" s="13"/>
      <c r="F35" s="17">
        <f t="shared" si="0"/>
        <v>105</v>
      </c>
    </row>
    <row r="36" spans="1:6" x14ac:dyDescent="0.25">
      <c r="A36" s="13" t="s">
        <v>43</v>
      </c>
      <c r="B36" s="20">
        <v>8.7100000000000009</v>
      </c>
      <c r="C36" s="19"/>
      <c r="D36" s="13"/>
      <c r="E36" s="13"/>
      <c r="F36" s="17">
        <f t="shared" si="0"/>
        <v>5.77</v>
      </c>
    </row>
    <row r="37" spans="1:6" x14ac:dyDescent="0.25">
      <c r="A37" s="13" t="s">
        <v>41</v>
      </c>
      <c r="B37" s="15">
        <v>150</v>
      </c>
      <c r="C37" s="13"/>
      <c r="D37" s="13"/>
      <c r="E37" s="13"/>
      <c r="F37" s="17">
        <f t="shared" si="0"/>
        <v>8.7100000000000009</v>
      </c>
    </row>
    <row r="38" spans="1:6" x14ac:dyDescent="0.25">
      <c r="A38" s="13" t="s">
        <v>42</v>
      </c>
      <c r="B38" s="15">
        <v>25</v>
      </c>
      <c r="C38" s="13"/>
      <c r="D38" s="13"/>
      <c r="E38" s="13"/>
      <c r="F38" s="17">
        <f t="shared" si="0"/>
        <v>150</v>
      </c>
    </row>
    <row r="39" spans="1:6" x14ac:dyDescent="0.25">
      <c r="A39" s="13" t="s">
        <v>43</v>
      </c>
      <c r="B39" s="20">
        <v>8.32</v>
      </c>
      <c r="C39" s="13"/>
      <c r="D39" s="13"/>
      <c r="E39" s="13"/>
      <c r="F39" s="17">
        <f t="shared" si="0"/>
        <v>25</v>
      </c>
    </row>
    <row r="40" spans="1:6" x14ac:dyDescent="0.25">
      <c r="A40" s="13" t="s">
        <v>44</v>
      </c>
      <c r="B40" s="15">
        <v>25</v>
      </c>
      <c r="C40" s="13"/>
      <c r="D40" s="13"/>
      <c r="E40" s="13"/>
      <c r="F40" s="17">
        <f t="shared" si="0"/>
        <v>8.32</v>
      </c>
    </row>
    <row r="41" spans="1:6" x14ac:dyDescent="0.25">
      <c r="A41" s="15" t="s">
        <v>46</v>
      </c>
      <c r="B41" s="21">
        <v>13.99</v>
      </c>
      <c r="C41" s="13"/>
      <c r="D41" s="13"/>
      <c r="E41" s="13"/>
      <c r="F41" s="17">
        <f t="shared" si="0"/>
        <v>25</v>
      </c>
    </row>
    <row r="42" spans="1:6" x14ac:dyDescent="0.25">
      <c r="A42" s="13" t="s">
        <v>43</v>
      </c>
      <c r="B42" s="20">
        <v>8.85</v>
      </c>
      <c r="C42" s="13"/>
      <c r="D42" s="13"/>
      <c r="E42" s="13"/>
      <c r="F42" s="17">
        <f t="shared" si="0"/>
        <v>13.99</v>
      </c>
    </row>
    <row r="43" spans="1:6" x14ac:dyDescent="0.25">
      <c r="A43" s="13" t="s">
        <v>44</v>
      </c>
      <c r="B43" s="15">
        <v>12</v>
      </c>
      <c r="C43" s="13"/>
      <c r="D43" s="13"/>
      <c r="E43" s="13"/>
      <c r="F43" s="17">
        <f t="shared" si="0"/>
        <v>8.85</v>
      </c>
    </row>
    <row r="44" spans="1:6" x14ac:dyDescent="0.25">
      <c r="A44" s="13" t="s">
        <v>47</v>
      </c>
      <c r="B44" s="23">
        <v>32.32</v>
      </c>
      <c r="C44" s="13"/>
      <c r="D44" s="13"/>
      <c r="E44" s="13"/>
      <c r="F44" s="17">
        <f t="shared" si="0"/>
        <v>12</v>
      </c>
    </row>
    <row r="45" spans="1:6" x14ac:dyDescent="0.25">
      <c r="A45" s="13" t="s">
        <v>41</v>
      </c>
      <c r="B45" s="15">
        <v>150</v>
      </c>
      <c r="C45" s="13"/>
      <c r="D45" s="13"/>
      <c r="E45" s="13"/>
      <c r="F45" s="17">
        <f t="shared" si="0"/>
        <v>32.32</v>
      </c>
    </row>
    <row r="46" spans="1:6" x14ac:dyDescent="0.25">
      <c r="A46" s="13" t="s">
        <v>40</v>
      </c>
      <c r="B46" s="15"/>
      <c r="C46" s="15">
        <v>87.4</v>
      </c>
      <c r="D46" s="13"/>
      <c r="E46" s="13"/>
      <c r="F46" s="17">
        <f t="shared" si="0"/>
        <v>150</v>
      </c>
    </row>
    <row r="47" spans="1:6" x14ac:dyDescent="0.25">
      <c r="A47" s="13" t="s">
        <v>48</v>
      </c>
      <c r="B47" s="15">
        <v>3.26</v>
      </c>
      <c r="C47" s="13"/>
      <c r="D47" s="13"/>
      <c r="E47" s="13"/>
      <c r="F47" s="17">
        <f t="shared" si="0"/>
        <v>87.4</v>
      </c>
    </row>
    <row r="48" spans="1:6" x14ac:dyDescent="0.25">
      <c r="A48" s="13" t="s">
        <v>46</v>
      </c>
      <c r="B48" s="21">
        <v>5.2</v>
      </c>
      <c r="C48" s="13"/>
      <c r="D48" s="13"/>
      <c r="E48" s="13"/>
      <c r="F48" s="17">
        <f t="shared" si="0"/>
        <v>3.26</v>
      </c>
    </row>
    <row r="49" spans="1:6" x14ac:dyDescent="0.25">
      <c r="A49" s="13" t="s">
        <v>49</v>
      </c>
      <c r="B49" s="15">
        <v>16</v>
      </c>
      <c r="C49" s="13"/>
      <c r="D49" s="13"/>
      <c r="E49" s="13"/>
      <c r="F49" s="17">
        <f t="shared" si="0"/>
        <v>5.2</v>
      </c>
    </row>
    <row r="50" spans="1:6" x14ac:dyDescent="0.25">
      <c r="A50" s="13" t="s">
        <v>43</v>
      </c>
      <c r="B50" s="20">
        <v>7.62</v>
      </c>
      <c r="C50" s="13"/>
      <c r="D50" s="13"/>
      <c r="E50" s="13"/>
      <c r="F50" s="17">
        <f t="shared" si="0"/>
        <v>16</v>
      </c>
    </row>
    <row r="51" spans="1:6" x14ac:dyDescent="0.25">
      <c r="A51" s="13" t="s">
        <v>46</v>
      </c>
      <c r="B51" s="21">
        <v>10</v>
      </c>
      <c r="C51" s="13"/>
      <c r="D51" s="13"/>
      <c r="E51" s="13"/>
      <c r="F51" s="17">
        <f t="shared" si="0"/>
        <v>7.62</v>
      </c>
    </row>
    <row r="52" spans="1:6" x14ac:dyDescent="0.25">
      <c r="A52" s="13" t="s">
        <v>50</v>
      </c>
      <c r="B52" s="15">
        <v>284.94</v>
      </c>
      <c r="C52" s="13"/>
      <c r="D52" s="13"/>
      <c r="E52" s="13"/>
      <c r="F52" s="17">
        <f t="shared" si="0"/>
        <v>10</v>
      </c>
    </row>
    <row r="53" spans="1:6" x14ac:dyDescent="0.25">
      <c r="A53" s="13" t="s">
        <v>40</v>
      </c>
      <c r="B53" s="13"/>
      <c r="C53" s="13">
        <v>154.37</v>
      </c>
      <c r="D53" s="13"/>
      <c r="E53" s="13"/>
      <c r="F53" s="17">
        <f t="shared" si="0"/>
        <v>284.94</v>
      </c>
    </row>
    <row r="54" spans="1:6" x14ac:dyDescent="0.25">
      <c r="A54" s="13" t="s">
        <v>44</v>
      </c>
      <c r="B54" s="15">
        <v>50</v>
      </c>
      <c r="C54" s="13"/>
      <c r="D54" s="13"/>
      <c r="E54" s="13"/>
      <c r="F54" s="17">
        <f t="shared" si="0"/>
        <v>154.37</v>
      </c>
    </row>
    <row r="55" spans="1:6" x14ac:dyDescent="0.25">
      <c r="A55" s="13" t="s">
        <v>43</v>
      </c>
      <c r="B55" s="20">
        <v>8.85</v>
      </c>
      <c r="C55" s="13"/>
      <c r="D55" s="13"/>
      <c r="E55" s="13"/>
      <c r="F55" s="17">
        <f t="shared" si="0"/>
        <v>50</v>
      </c>
    </row>
    <row r="56" spans="1:6" x14ac:dyDescent="0.25">
      <c r="A56" s="13" t="s">
        <v>46</v>
      </c>
      <c r="B56" s="21">
        <v>50.75</v>
      </c>
      <c r="C56" s="13"/>
      <c r="D56" s="13"/>
      <c r="E56" s="13"/>
      <c r="F56" s="17">
        <f t="shared" si="0"/>
        <v>8.85</v>
      </c>
    </row>
    <row r="57" spans="1:6" x14ac:dyDescent="0.25">
      <c r="A57" s="13" t="s">
        <v>46</v>
      </c>
      <c r="B57" s="21">
        <v>4.58</v>
      </c>
      <c r="C57" s="13"/>
      <c r="D57" s="13"/>
      <c r="E57" s="13"/>
      <c r="F57" s="17">
        <f t="shared" si="0"/>
        <v>50.75</v>
      </c>
    </row>
    <row r="58" spans="1:6" x14ac:dyDescent="0.25">
      <c r="A58" s="13" t="s">
        <v>51</v>
      </c>
      <c r="B58" s="15"/>
      <c r="C58" s="15">
        <v>89.62</v>
      </c>
      <c r="D58" s="13"/>
      <c r="E58" s="13"/>
      <c r="F58" s="17">
        <f t="shared" si="0"/>
        <v>4.58</v>
      </c>
    </row>
    <row r="59" spans="1:6" x14ac:dyDescent="0.25">
      <c r="A59" s="13" t="s">
        <v>51</v>
      </c>
      <c r="B59" s="15"/>
      <c r="C59" s="15">
        <v>65.91</v>
      </c>
      <c r="D59" s="13"/>
      <c r="E59" s="13"/>
      <c r="F59" s="17">
        <f t="shared" si="0"/>
        <v>89.62</v>
      </c>
    </row>
    <row r="60" spans="1:6" x14ac:dyDescent="0.25">
      <c r="A60" s="13" t="s">
        <v>51</v>
      </c>
      <c r="B60" s="15"/>
      <c r="C60" s="15">
        <v>8.5</v>
      </c>
      <c r="D60" s="13"/>
      <c r="E60" s="13"/>
      <c r="F60" s="17">
        <f t="shared" ref="F60:F91" si="1">SUM(B59:E59)</f>
        <v>65.91</v>
      </c>
    </row>
    <row r="61" spans="1:6" x14ac:dyDescent="0.25">
      <c r="A61" s="13" t="s">
        <v>46</v>
      </c>
      <c r="B61" s="21">
        <v>3.5</v>
      </c>
      <c r="C61" s="13"/>
      <c r="D61" s="13"/>
      <c r="E61" s="13"/>
      <c r="F61" s="17">
        <f t="shared" si="1"/>
        <v>8.5</v>
      </c>
    </row>
    <row r="62" spans="1:6" x14ac:dyDescent="0.25">
      <c r="A62" s="13" t="s">
        <v>44</v>
      </c>
      <c r="B62" s="15">
        <v>105</v>
      </c>
      <c r="C62" s="13"/>
      <c r="D62" s="13"/>
      <c r="E62" s="13"/>
      <c r="F62" s="17">
        <f t="shared" si="1"/>
        <v>3.5</v>
      </c>
    </row>
    <row r="63" spans="1:6" x14ac:dyDescent="0.25">
      <c r="A63" s="13" t="s">
        <v>52</v>
      </c>
      <c r="B63" s="15">
        <v>30</v>
      </c>
      <c r="C63" s="13"/>
      <c r="D63" s="13"/>
      <c r="E63" s="13"/>
      <c r="F63" s="17">
        <f t="shared" si="1"/>
        <v>105</v>
      </c>
    </row>
    <row r="64" spans="1:6" x14ac:dyDescent="0.25">
      <c r="A64" s="13" t="s">
        <v>53</v>
      </c>
      <c r="B64" s="15">
        <v>1.75</v>
      </c>
      <c r="C64" s="13"/>
      <c r="D64" s="13"/>
      <c r="E64" s="13"/>
      <c r="F64" s="17">
        <f t="shared" si="1"/>
        <v>30</v>
      </c>
    </row>
    <row r="65" spans="1:6" x14ac:dyDescent="0.25">
      <c r="A65" s="13" t="s">
        <v>46</v>
      </c>
      <c r="B65" s="21">
        <v>11</v>
      </c>
      <c r="C65" s="13"/>
      <c r="D65" s="13"/>
      <c r="E65" s="13"/>
      <c r="F65" s="17">
        <f t="shared" si="1"/>
        <v>1.75</v>
      </c>
    </row>
    <row r="66" spans="1:6" x14ac:dyDescent="0.25">
      <c r="A66" s="13" t="s">
        <v>54</v>
      </c>
      <c r="B66" s="15">
        <v>3</v>
      </c>
      <c r="C66" s="13"/>
      <c r="D66" s="13"/>
      <c r="E66" s="13"/>
      <c r="F66" s="17">
        <f t="shared" si="1"/>
        <v>11</v>
      </c>
    </row>
    <row r="67" spans="1:6" x14ac:dyDescent="0.25">
      <c r="A67" s="13" t="s">
        <v>55</v>
      </c>
      <c r="B67" s="13"/>
      <c r="C67" s="15">
        <v>300</v>
      </c>
      <c r="D67" s="13"/>
      <c r="E67" s="13"/>
      <c r="F67" s="17">
        <f t="shared" si="1"/>
        <v>3</v>
      </c>
    </row>
    <row r="68" spans="1:6" x14ac:dyDescent="0.25">
      <c r="A68" s="13" t="s">
        <v>51</v>
      </c>
      <c r="B68" s="15"/>
      <c r="C68" s="15">
        <v>245.83</v>
      </c>
      <c r="D68" s="13"/>
      <c r="E68" s="13"/>
      <c r="F68" s="17">
        <f t="shared" si="1"/>
        <v>300</v>
      </c>
    </row>
    <row r="69" spans="1:6" x14ac:dyDescent="0.25">
      <c r="A69" s="13" t="s">
        <v>51</v>
      </c>
      <c r="B69" s="15"/>
      <c r="C69" s="15">
        <v>144.61000000000001</v>
      </c>
      <c r="D69" s="13"/>
      <c r="E69" s="13"/>
      <c r="F69" s="17">
        <f t="shared" si="1"/>
        <v>245.83</v>
      </c>
    </row>
    <row r="70" spans="1:6" x14ac:dyDescent="0.25">
      <c r="A70" s="13" t="s">
        <v>51</v>
      </c>
      <c r="B70" s="15"/>
      <c r="C70" s="15">
        <v>101.35</v>
      </c>
      <c r="D70" s="13"/>
      <c r="E70" s="13"/>
      <c r="F70" s="17">
        <f t="shared" si="1"/>
        <v>144.61000000000001</v>
      </c>
    </row>
    <row r="71" spans="1:6" x14ac:dyDescent="0.25">
      <c r="A71" s="13" t="s">
        <v>51</v>
      </c>
      <c r="B71" s="15"/>
      <c r="C71" s="15">
        <v>15.6</v>
      </c>
      <c r="D71" s="13"/>
      <c r="E71" s="13"/>
      <c r="F71" s="17">
        <f t="shared" si="1"/>
        <v>101.35</v>
      </c>
    </row>
    <row r="72" spans="1:6" x14ac:dyDescent="0.25">
      <c r="A72" s="13" t="s">
        <v>47</v>
      </c>
      <c r="B72" s="23">
        <v>41.85</v>
      </c>
      <c r="C72" s="13"/>
      <c r="D72" s="13"/>
      <c r="E72" s="13"/>
      <c r="F72" s="17">
        <f t="shared" si="1"/>
        <v>15.6</v>
      </c>
    </row>
    <row r="73" spans="1:6" x14ac:dyDescent="0.25">
      <c r="A73" s="13" t="s">
        <v>43</v>
      </c>
      <c r="B73" s="20">
        <v>40</v>
      </c>
      <c r="C73" s="13"/>
      <c r="D73" s="13"/>
      <c r="E73" s="13"/>
      <c r="F73" s="17">
        <f t="shared" si="1"/>
        <v>41.85</v>
      </c>
    </row>
    <row r="74" spans="1:6" x14ac:dyDescent="0.25">
      <c r="A74" s="13" t="s">
        <v>56</v>
      </c>
      <c r="B74" s="15">
        <v>6.5</v>
      </c>
      <c r="C74" s="13"/>
      <c r="D74" s="13"/>
      <c r="E74" s="13"/>
      <c r="F74" s="17">
        <f t="shared" si="1"/>
        <v>40</v>
      </c>
    </row>
    <row r="75" spans="1:6" x14ac:dyDescent="0.25">
      <c r="A75" s="13" t="s">
        <v>49</v>
      </c>
      <c r="B75" s="15">
        <v>10</v>
      </c>
      <c r="C75" s="13"/>
      <c r="D75" s="13"/>
      <c r="E75" s="13"/>
      <c r="F75" s="17">
        <f t="shared" si="1"/>
        <v>6.5</v>
      </c>
    </row>
    <row r="76" spans="1:6" x14ac:dyDescent="0.25">
      <c r="A76" s="13" t="s">
        <v>11</v>
      </c>
      <c r="B76" s="15">
        <v>22</v>
      </c>
      <c r="C76" s="13"/>
      <c r="D76" s="13"/>
      <c r="E76" s="13"/>
      <c r="F76" s="17">
        <f t="shared" si="1"/>
        <v>10</v>
      </c>
    </row>
    <row r="77" spans="1:6" x14ac:dyDescent="0.25">
      <c r="A77" s="13" t="s">
        <v>46</v>
      </c>
      <c r="B77" s="21">
        <v>2.14</v>
      </c>
      <c r="C77" s="13"/>
      <c r="D77" s="13"/>
      <c r="E77" s="13"/>
      <c r="F77" s="17">
        <f t="shared" si="1"/>
        <v>22</v>
      </c>
    </row>
    <row r="78" spans="1:6" x14ac:dyDescent="0.25">
      <c r="A78" s="13" t="s">
        <v>43</v>
      </c>
      <c r="B78" s="20">
        <v>76</v>
      </c>
      <c r="C78" s="13"/>
      <c r="D78" s="13"/>
      <c r="E78" s="13"/>
      <c r="F78" s="17">
        <f t="shared" si="1"/>
        <v>2.14</v>
      </c>
    </row>
    <row r="79" spans="1:6" x14ac:dyDescent="0.25">
      <c r="A79" s="13" t="s">
        <v>48</v>
      </c>
      <c r="B79" s="15">
        <v>3.2</v>
      </c>
      <c r="C79" s="13"/>
      <c r="D79" s="13"/>
      <c r="E79" s="13"/>
      <c r="F79" s="17">
        <f t="shared" si="1"/>
        <v>76</v>
      </c>
    </row>
    <row r="80" spans="1:6" x14ac:dyDescent="0.25">
      <c r="A80" s="13" t="s">
        <v>57</v>
      </c>
      <c r="B80" s="15">
        <v>53.9</v>
      </c>
      <c r="C80" s="13"/>
      <c r="D80" s="13"/>
      <c r="E80" s="13"/>
      <c r="F80" s="17">
        <f t="shared" si="1"/>
        <v>3.2</v>
      </c>
    </row>
    <row r="81" spans="1:6" x14ac:dyDescent="0.25">
      <c r="A81" s="13" t="s">
        <v>43</v>
      </c>
      <c r="B81" s="20">
        <v>37.39</v>
      </c>
      <c r="C81" s="13"/>
      <c r="D81" s="13"/>
      <c r="E81" s="13"/>
      <c r="F81" s="17">
        <f t="shared" si="1"/>
        <v>53.9</v>
      </c>
    </row>
    <row r="82" spans="1:6" x14ac:dyDescent="0.25">
      <c r="A82" s="13" t="s">
        <v>23</v>
      </c>
      <c r="B82" s="15">
        <v>300</v>
      </c>
      <c r="C82" s="13"/>
      <c r="D82" s="13"/>
      <c r="E82" s="13"/>
      <c r="F82" s="17">
        <f t="shared" si="1"/>
        <v>37.39</v>
      </c>
    </row>
    <row r="83" spans="1:6" x14ac:dyDescent="0.25">
      <c r="A83" s="13" t="s">
        <v>52</v>
      </c>
      <c r="B83" s="15">
        <v>14.31</v>
      </c>
      <c r="C83" s="13"/>
      <c r="D83" s="13"/>
      <c r="E83" s="13"/>
      <c r="F83" s="17">
        <f t="shared" si="1"/>
        <v>300</v>
      </c>
    </row>
    <row r="84" spans="1:6" x14ac:dyDescent="0.25">
      <c r="A84" s="13" t="s">
        <v>58</v>
      </c>
      <c r="B84" s="15">
        <v>200</v>
      </c>
      <c r="C84" s="13"/>
      <c r="D84" s="13"/>
      <c r="E84" s="13"/>
      <c r="F84" s="17">
        <f t="shared" si="1"/>
        <v>14.31</v>
      </c>
    </row>
    <row r="85" spans="1:6" x14ac:dyDescent="0.25">
      <c r="A85" s="13" t="s">
        <v>47</v>
      </c>
      <c r="B85" s="23">
        <v>20.09</v>
      </c>
      <c r="C85" s="13"/>
      <c r="D85" s="13"/>
      <c r="E85" s="13"/>
      <c r="F85" s="17">
        <f t="shared" si="1"/>
        <v>200</v>
      </c>
    </row>
    <row r="86" spans="1:6" x14ac:dyDescent="0.25">
      <c r="A86" s="13" t="s">
        <v>59</v>
      </c>
      <c r="B86" s="13"/>
      <c r="C86" s="15">
        <v>10</v>
      </c>
      <c r="D86" s="13"/>
      <c r="E86" s="13"/>
      <c r="F86" s="17">
        <f t="shared" si="1"/>
        <v>20.09</v>
      </c>
    </row>
    <row r="87" spans="1:6" x14ac:dyDescent="0.25">
      <c r="A87" s="13" t="s">
        <v>48</v>
      </c>
      <c r="B87" s="15">
        <v>2.14</v>
      </c>
      <c r="C87" s="13"/>
      <c r="D87" s="13"/>
      <c r="E87" s="13"/>
      <c r="F87" s="17">
        <f t="shared" si="1"/>
        <v>10</v>
      </c>
    </row>
    <row r="88" spans="1:6" x14ac:dyDescent="0.25">
      <c r="A88" s="13" t="s">
        <v>60</v>
      </c>
      <c r="B88" s="15">
        <v>16.5</v>
      </c>
      <c r="C88" s="13"/>
      <c r="D88" s="13"/>
      <c r="E88" s="13"/>
      <c r="F88" s="17">
        <f t="shared" si="1"/>
        <v>2.14</v>
      </c>
    </row>
    <row r="89" spans="1:6" x14ac:dyDescent="0.25">
      <c r="A89" s="13" t="s">
        <v>46</v>
      </c>
      <c r="B89" s="21">
        <v>2.99</v>
      </c>
      <c r="C89" s="13"/>
      <c r="D89" s="13"/>
      <c r="E89" s="13"/>
      <c r="F89" s="17">
        <f t="shared" si="1"/>
        <v>16.5</v>
      </c>
    </row>
    <row r="90" spans="1:6" x14ac:dyDescent="0.25">
      <c r="A90" s="13" t="s">
        <v>51</v>
      </c>
      <c r="B90" s="15">
        <v>187.88</v>
      </c>
      <c r="C90" s="13"/>
      <c r="D90" s="13"/>
      <c r="E90" s="13"/>
      <c r="F90" s="17">
        <f t="shared" si="1"/>
        <v>2.99</v>
      </c>
    </row>
    <row r="91" spans="1:6" x14ac:dyDescent="0.25">
      <c r="A91" s="13" t="s">
        <v>54</v>
      </c>
      <c r="B91" s="15">
        <v>8.07</v>
      </c>
      <c r="C91" s="13"/>
      <c r="D91" s="13"/>
      <c r="E91" s="13"/>
      <c r="F91" s="17">
        <f t="shared" si="1"/>
        <v>187.88</v>
      </c>
    </row>
    <row r="92" spans="1:6" x14ac:dyDescent="0.25">
      <c r="A92" s="13" t="s">
        <v>43</v>
      </c>
      <c r="B92" s="20">
        <v>45</v>
      </c>
      <c r="C92" s="13"/>
      <c r="D92" s="13"/>
      <c r="E92" s="13"/>
      <c r="F92" s="17">
        <f t="shared" ref="F92:F123" si="2">SUM(B91:E91)</f>
        <v>8.07</v>
      </c>
    </row>
    <row r="93" spans="1:6" x14ac:dyDescent="0.25">
      <c r="A93" s="13" t="s">
        <v>48</v>
      </c>
      <c r="B93" s="15">
        <v>2.14</v>
      </c>
      <c r="C93" s="13"/>
      <c r="D93" s="13"/>
      <c r="E93" s="13"/>
      <c r="F93" s="17">
        <f t="shared" si="2"/>
        <v>45</v>
      </c>
    </row>
    <row r="94" spans="1:6" x14ac:dyDescent="0.25">
      <c r="A94" s="13" t="s">
        <v>43</v>
      </c>
      <c r="B94" s="20">
        <v>26.31</v>
      </c>
      <c r="C94" s="13"/>
      <c r="D94" s="13"/>
      <c r="E94" s="13"/>
      <c r="F94" s="17">
        <f t="shared" si="2"/>
        <v>2.14</v>
      </c>
    </row>
    <row r="95" spans="1:6" x14ac:dyDescent="0.25">
      <c r="A95" s="13" t="s">
        <v>61</v>
      </c>
      <c r="B95" s="15">
        <v>26.35</v>
      </c>
      <c r="C95" s="13"/>
      <c r="D95" s="13"/>
      <c r="E95" s="13"/>
      <c r="F95" s="17">
        <f t="shared" si="2"/>
        <v>26.31</v>
      </c>
    </row>
    <row r="96" spans="1:6" x14ac:dyDescent="0.25">
      <c r="A96" s="13" t="s">
        <v>51</v>
      </c>
      <c r="B96" s="15">
        <v>142.72999999999999</v>
      </c>
      <c r="C96" s="13"/>
      <c r="D96" s="13"/>
      <c r="E96" s="13"/>
      <c r="F96" s="17">
        <f t="shared" si="2"/>
        <v>26.35</v>
      </c>
    </row>
    <row r="97" spans="1:6" x14ac:dyDescent="0.25">
      <c r="A97" s="13" t="s">
        <v>43</v>
      </c>
      <c r="B97" s="20">
        <v>6.83</v>
      </c>
      <c r="C97" s="13"/>
      <c r="D97" s="13"/>
      <c r="E97" s="13"/>
      <c r="F97" s="17">
        <f t="shared" si="2"/>
        <v>142.72999999999999</v>
      </c>
    </row>
    <row r="98" spans="1:6" x14ac:dyDescent="0.25">
      <c r="A98" s="13" t="s">
        <v>48</v>
      </c>
      <c r="B98" s="15">
        <v>2.14</v>
      </c>
      <c r="C98" s="13"/>
      <c r="D98" s="13"/>
      <c r="E98" s="13"/>
      <c r="F98" s="17">
        <f t="shared" si="2"/>
        <v>6.83</v>
      </c>
    </row>
    <row r="99" spans="1:6" ht="15.75" thickBot="1" x14ac:dyDescent="0.3">
      <c r="A99" s="13" t="s">
        <v>46</v>
      </c>
      <c r="B99" s="21">
        <v>11.69</v>
      </c>
      <c r="C99" s="13"/>
      <c r="D99" s="13"/>
      <c r="E99" s="13"/>
      <c r="F99" s="17">
        <f t="shared" si="2"/>
        <v>2.14</v>
      </c>
    </row>
    <row r="100" spans="1:6" x14ac:dyDescent="0.25">
      <c r="A100" s="13" t="s">
        <v>51</v>
      </c>
      <c r="B100" s="16"/>
      <c r="C100" s="15">
        <v>146.34</v>
      </c>
      <c r="D100" s="13"/>
      <c r="E100" s="13"/>
      <c r="F100" s="17">
        <f t="shared" si="2"/>
        <v>11.69</v>
      </c>
    </row>
    <row r="101" spans="1:6" x14ac:dyDescent="0.25">
      <c r="A101" s="13" t="s">
        <v>47</v>
      </c>
      <c r="B101" s="23">
        <v>41.56</v>
      </c>
      <c r="C101" s="13"/>
      <c r="D101" s="13"/>
      <c r="E101" s="13"/>
      <c r="F101" s="17">
        <f t="shared" si="2"/>
        <v>146.34</v>
      </c>
    </row>
    <row r="102" spans="1:6" x14ac:dyDescent="0.25">
      <c r="A102" s="13" t="s">
        <v>48</v>
      </c>
      <c r="B102" s="15">
        <v>2.14</v>
      </c>
      <c r="C102" s="13"/>
      <c r="D102" s="13"/>
      <c r="E102" s="13"/>
      <c r="F102" s="17">
        <f t="shared" si="2"/>
        <v>41.56</v>
      </c>
    </row>
    <row r="103" spans="1:6" x14ac:dyDescent="0.25">
      <c r="A103" s="13" t="s">
        <v>62</v>
      </c>
      <c r="B103" s="15">
        <v>32.049999999999997</v>
      </c>
      <c r="C103" s="13"/>
      <c r="D103" s="13"/>
      <c r="E103" s="13"/>
      <c r="F103" s="17">
        <f t="shared" si="2"/>
        <v>2.14</v>
      </c>
    </row>
    <row r="104" spans="1:6" x14ac:dyDescent="0.25">
      <c r="A104" s="13" t="s">
        <v>63</v>
      </c>
      <c r="B104" s="15">
        <v>157.5</v>
      </c>
      <c r="C104" s="13"/>
      <c r="D104" s="13"/>
      <c r="E104" s="13"/>
      <c r="F104" s="17">
        <f t="shared" si="2"/>
        <v>32.049999999999997</v>
      </c>
    </row>
    <row r="105" spans="1:6" x14ac:dyDescent="0.25">
      <c r="A105" s="13" t="s">
        <v>43</v>
      </c>
      <c r="B105" s="20">
        <v>23.5</v>
      </c>
      <c r="C105" s="13"/>
      <c r="D105" s="13"/>
      <c r="E105" s="13"/>
      <c r="F105" s="17">
        <f t="shared" si="2"/>
        <v>157.5</v>
      </c>
    </row>
    <row r="106" spans="1:6" x14ac:dyDescent="0.25">
      <c r="A106" s="13" t="s">
        <v>46</v>
      </c>
      <c r="B106" s="21">
        <v>2.02</v>
      </c>
      <c r="C106" s="13"/>
      <c r="D106" s="13"/>
      <c r="E106" s="13"/>
      <c r="F106" s="17">
        <f t="shared" si="2"/>
        <v>23.5</v>
      </c>
    </row>
    <row r="107" spans="1:6" x14ac:dyDescent="0.25">
      <c r="A107" s="13" t="s">
        <v>64</v>
      </c>
      <c r="B107" s="13"/>
      <c r="C107" s="15">
        <v>517.53</v>
      </c>
      <c r="D107" s="13"/>
      <c r="E107" s="13"/>
      <c r="F107" s="17">
        <f t="shared" si="2"/>
        <v>2.02</v>
      </c>
    </row>
    <row r="108" spans="1:6" x14ac:dyDescent="0.25">
      <c r="A108" s="13" t="s">
        <v>9</v>
      </c>
      <c r="B108" s="13"/>
      <c r="C108" s="15">
        <v>200</v>
      </c>
      <c r="D108" s="13"/>
      <c r="E108" s="13"/>
      <c r="F108" s="17">
        <f t="shared" si="2"/>
        <v>517.53</v>
      </c>
    </row>
    <row r="109" spans="1:6" x14ac:dyDescent="0.25">
      <c r="A109" s="13" t="s">
        <v>9</v>
      </c>
      <c r="B109" s="13"/>
      <c r="C109" s="15">
        <v>150</v>
      </c>
      <c r="D109" s="13"/>
      <c r="E109" s="13"/>
      <c r="F109" s="17">
        <f t="shared" si="2"/>
        <v>200</v>
      </c>
    </row>
    <row r="110" spans="1:6" x14ac:dyDescent="0.25">
      <c r="A110" s="13" t="s">
        <v>51</v>
      </c>
      <c r="B110" s="13"/>
      <c r="C110" s="15">
        <v>104.31</v>
      </c>
      <c r="D110" s="13"/>
      <c r="E110" s="13"/>
      <c r="F110" s="17">
        <f t="shared" si="2"/>
        <v>150</v>
      </c>
    </row>
    <row r="111" spans="1:6" x14ac:dyDescent="0.25">
      <c r="A111" s="13" t="s">
        <v>51</v>
      </c>
      <c r="B111" s="13"/>
      <c r="C111" s="15">
        <v>80.27</v>
      </c>
      <c r="D111" s="13"/>
      <c r="E111" s="13"/>
      <c r="F111" s="17">
        <f t="shared" si="2"/>
        <v>104.31</v>
      </c>
    </row>
    <row r="112" spans="1:6" x14ac:dyDescent="0.25">
      <c r="A112" s="13" t="s">
        <v>51</v>
      </c>
      <c r="B112" s="13"/>
      <c r="C112" s="15">
        <v>49.4</v>
      </c>
      <c r="D112" s="13"/>
      <c r="E112" s="13"/>
      <c r="F112" s="17">
        <f t="shared" si="2"/>
        <v>80.27</v>
      </c>
    </row>
    <row r="113" spans="1:6" x14ac:dyDescent="0.25">
      <c r="A113" s="13" t="s">
        <v>51</v>
      </c>
      <c r="B113" s="13"/>
      <c r="C113" s="15">
        <v>33.479999999999997</v>
      </c>
      <c r="D113" s="13"/>
      <c r="E113" s="13"/>
      <c r="F113" s="17">
        <f t="shared" si="2"/>
        <v>49.4</v>
      </c>
    </row>
    <row r="114" spans="1:6" x14ac:dyDescent="0.25">
      <c r="A114" s="13" t="s">
        <v>51</v>
      </c>
      <c r="B114" s="13"/>
      <c r="C114" s="15">
        <v>10.71</v>
      </c>
      <c r="D114" s="13"/>
      <c r="E114" s="13"/>
      <c r="F114" s="17">
        <f t="shared" si="2"/>
        <v>33.479999999999997</v>
      </c>
    </row>
    <row r="115" spans="1:6" x14ac:dyDescent="0.25">
      <c r="A115" s="13" t="s">
        <v>65</v>
      </c>
      <c r="B115" s="15">
        <v>2</v>
      </c>
      <c r="C115" s="13"/>
      <c r="D115" s="13"/>
      <c r="E115" s="13"/>
      <c r="F115" s="17">
        <f t="shared" si="2"/>
        <v>10.71</v>
      </c>
    </row>
    <row r="116" spans="1:6" x14ac:dyDescent="0.25">
      <c r="A116" s="13" t="s">
        <v>43</v>
      </c>
      <c r="B116" s="20">
        <v>60</v>
      </c>
      <c r="C116" s="13"/>
      <c r="D116" s="13"/>
      <c r="E116" s="13"/>
      <c r="F116" s="17">
        <f t="shared" si="2"/>
        <v>2</v>
      </c>
    </row>
    <row r="117" spans="1:6" x14ac:dyDescent="0.25">
      <c r="A117" s="13" t="s">
        <v>48</v>
      </c>
      <c r="B117" s="15">
        <v>1.6</v>
      </c>
      <c r="C117" s="13"/>
      <c r="D117" s="13"/>
      <c r="E117" s="13"/>
      <c r="F117" s="17">
        <f t="shared" si="2"/>
        <v>60</v>
      </c>
    </row>
    <row r="118" spans="1:6" x14ac:dyDescent="0.25">
      <c r="A118" s="13" t="s">
        <v>46</v>
      </c>
      <c r="B118" s="21">
        <v>6.57</v>
      </c>
      <c r="C118" s="13"/>
      <c r="D118" s="13"/>
      <c r="E118" s="13"/>
      <c r="F118" s="17">
        <f t="shared" si="2"/>
        <v>1.6</v>
      </c>
    </row>
    <row r="119" spans="1:6" x14ac:dyDescent="0.25">
      <c r="A119" s="13" t="s">
        <v>48</v>
      </c>
      <c r="B119" s="15">
        <v>2.11</v>
      </c>
      <c r="C119" s="13"/>
      <c r="D119" s="13"/>
      <c r="E119" s="13"/>
      <c r="F119" s="17">
        <f t="shared" si="2"/>
        <v>6.57</v>
      </c>
    </row>
    <row r="120" spans="1:6" x14ac:dyDescent="0.25">
      <c r="A120" s="13" t="s">
        <v>66</v>
      </c>
      <c r="B120" s="15">
        <v>1.75</v>
      </c>
      <c r="C120" s="13"/>
      <c r="D120" s="13"/>
      <c r="E120" s="13"/>
      <c r="F120" s="17">
        <f t="shared" si="2"/>
        <v>2.11</v>
      </c>
    </row>
    <row r="121" spans="1:6" x14ac:dyDescent="0.25">
      <c r="A121" s="13" t="s">
        <v>67</v>
      </c>
      <c r="B121" s="15">
        <v>97.5</v>
      </c>
      <c r="C121" s="13"/>
      <c r="D121" s="13"/>
      <c r="E121" s="13"/>
      <c r="F121" s="17">
        <f t="shared" si="2"/>
        <v>1.75</v>
      </c>
    </row>
    <row r="122" spans="1:6" x14ac:dyDescent="0.25">
      <c r="A122" s="13" t="s">
        <v>43</v>
      </c>
      <c r="B122" s="20">
        <v>10.69</v>
      </c>
      <c r="C122" s="13"/>
      <c r="D122" s="13"/>
      <c r="E122" s="13"/>
      <c r="F122" s="17">
        <f t="shared" si="2"/>
        <v>97.5</v>
      </c>
    </row>
    <row r="123" spans="1:6" x14ac:dyDescent="0.25">
      <c r="A123" s="13" t="s">
        <v>68</v>
      </c>
      <c r="B123" s="15">
        <v>101.59</v>
      </c>
      <c r="C123" s="13"/>
      <c r="D123" s="13"/>
      <c r="E123" s="13"/>
      <c r="F123" s="17">
        <f t="shared" si="2"/>
        <v>10.69</v>
      </c>
    </row>
    <row r="124" spans="1:6" x14ac:dyDescent="0.25">
      <c r="A124" s="13" t="s">
        <v>69</v>
      </c>
      <c r="B124" s="15">
        <v>495.01</v>
      </c>
      <c r="C124" s="13"/>
      <c r="D124" s="13"/>
      <c r="E124" s="13"/>
      <c r="F124" s="17">
        <f t="shared" ref="F124:F155" si="3">SUM(B123:E123)</f>
        <v>101.59</v>
      </c>
    </row>
    <row r="125" spans="1:6" x14ac:dyDescent="0.25">
      <c r="A125" s="13" t="s">
        <v>70</v>
      </c>
      <c r="B125" s="15">
        <v>400</v>
      </c>
      <c r="C125" s="13"/>
      <c r="D125" s="13"/>
      <c r="E125" s="13"/>
      <c r="F125" s="17">
        <f t="shared" si="3"/>
        <v>495.01</v>
      </c>
    </row>
    <row r="126" spans="1:6" x14ac:dyDescent="0.25">
      <c r="A126" s="13" t="s">
        <v>71</v>
      </c>
      <c r="B126" s="15">
        <v>99</v>
      </c>
      <c r="C126" s="13"/>
      <c r="D126" s="13"/>
      <c r="E126" s="13"/>
      <c r="F126" s="17">
        <f t="shared" si="3"/>
        <v>400</v>
      </c>
    </row>
    <row r="127" spans="1:6" x14ac:dyDescent="0.25">
      <c r="A127" s="13" t="s">
        <v>47</v>
      </c>
      <c r="B127" s="23">
        <v>7.1</v>
      </c>
      <c r="C127" s="13"/>
      <c r="D127" s="13"/>
      <c r="E127" s="13"/>
      <c r="F127" s="17">
        <f t="shared" si="3"/>
        <v>99</v>
      </c>
    </row>
    <row r="128" spans="1:6" x14ac:dyDescent="0.25">
      <c r="A128" s="13" t="s">
        <v>43</v>
      </c>
      <c r="B128" s="20">
        <v>4.1399999999999997</v>
      </c>
      <c r="C128" s="13"/>
      <c r="D128" s="13"/>
      <c r="E128" s="13"/>
      <c r="F128" s="17">
        <f t="shared" si="3"/>
        <v>7.1</v>
      </c>
    </row>
    <row r="129" spans="1:6" x14ac:dyDescent="0.25">
      <c r="A129" s="13" t="s">
        <v>46</v>
      </c>
      <c r="B129" s="21">
        <v>7.32</v>
      </c>
      <c r="C129" s="13"/>
      <c r="D129" s="13"/>
      <c r="E129" s="13"/>
      <c r="F129" s="17">
        <f t="shared" si="3"/>
        <v>4.1399999999999997</v>
      </c>
    </row>
    <row r="130" spans="1:6" x14ac:dyDescent="0.25">
      <c r="A130" s="13" t="s">
        <v>47</v>
      </c>
      <c r="B130" s="23">
        <v>36.22</v>
      </c>
      <c r="C130" s="13"/>
      <c r="D130" s="13"/>
      <c r="E130" s="13"/>
      <c r="F130" s="17">
        <f t="shared" si="3"/>
        <v>7.32</v>
      </c>
    </row>
    <row r="131" spans="1:6" x14ac:dyDescent="0.25">
      <c r="A131" s="13" t="s">
        <v>56</v>
      </c>
      <c r="B131" s="15">
        <v>5</v>
      </c>
      <c r="C131" s="13"/>
      <c r="D131" s="13"/>
      <c r="E131" s="13"/>
      <c r="F131" s="17">
        <f t="shared" si="3"/>
        <v>36.22</v>
      </c>
    </row>
    <row r="132" spans="1:6" x14ac:dyDescent="0.25">
      <c r="A132" s="13" t="s">
        <v>51</v>
      </c>
      <c r="B132" s="13"/>
      <c r="C132" s="15">
        <v>309.08999999999997</v>
      </c>
      <c r="D132" s="13"/>
      <c r="E132" s="13"/>
      <c r="F132" s="17">
        <f t="shared" si="3"/>
        <v>5</v>
      </c>
    </row>
    <row r="133" spans="1:6" x14ac:dyDescent="0.25">
      <c r="A133" s="13" t="s">
        <v>42</v>
      </c>
      <c r="B133" s="15">
        <v>25</v>
      </c>
      <c r="C133" s="13"/>
      <c r="D133" s="13"/>
      <c r="E133" s="13"/>
      <c r="F133" s="17">
        <f t="shared" si="3"/>
        <v>309.08999999999997</v>
      </c>
    </row>
    <row r="134" spans="1:6" x14ac:dyDescent="0.25">
      <c r="A134" s="13" t="s">
        <v>72</v>
      </c>
      <c r="B134" s="15">
        <v>100</v>
      </c>
      <c r="C134" s="13"/>
      <c r="D134" s="13"/>
      <c r="E134" s="13"/>
      <c r="F134" s="17">
        <f t="shared" si="3"/>
        <v>25</v>
      </c>
    </row>
    <row r="135" spans="1:6" x14ac:dyDescent="0.25">
      <c r="A135" s="13" t="s">
        <v>47</v>
      </c>
      <c r="B135" s="23">
        <v>36.58</v>
      </c>
      <c r="C135" s="13"/>
      <c r="D135" s="13"/>
      <c r="E135" s="13"/>
      <c r="F135" s="17">
        <f t="shared" si="3"/>
        <v>100</v>
      </c>
    </row>
    <row r="136" spans="1:6" x14ac:dyDescent="0.25">
      <c r="A136" s="13" t="s">
        <v>46</v>
      </c>
      <c r="B136" s="21">
        <v>2.08</v>
      </c>
      <c r="C136" s="13"/>
      <c r="D136" s="13"/>
      <c r="E136" s="13"/>
      <c r="F136" s="17">
        <f t="shared" si="3"/>
        <v>36.58</v>
      </c>
    </row>
    <row r="137" spans="1:6" x14ac:dyDescent="0.25">
      <c r="A137" s="13" t="s">
        <v>71</v>
      </c>
      <c r="B137" s="13"/>
      <c r="C137" s="15">
        <v>99</v>
      </c>
      <c r="D137" s="13"/>
      <c r="E137" s="13"/>
      <c r="F137" s="17">
        <f t="shared" si="3"/>
        <v>2.08</v>
      </c>
    </row>
    <row r="138" spans="1:6" x14ac:dyDescent="0.25">
      <c r="A138" s="13" t="s">
        <v>43</v>
      </c>
      <c r="B138" s="20">
        <v>8.85</v>
      </c>
      <c r="C138" s="13"/>
      <c r="D138" s="13"/>
      <c r="E138" s="13"/>
      <c r="F138" s="17">
        <f t="shared" si="3"/>
        <v>99</v>
      </c>
    </row>
    <row r="139" spans="1:6" x14ac:dyDescent="0.25">
      <c r="A139" s="13" t="s">
        <v>44</v>
      </c>
      <c r="B139" s="15">
        <v>30</v>
      </c>
      <c r="C139" s="13"/>
      <c r="D139" s="13"/>
      <c r="E139" s="13"/>
      <c r="F139" s="17">
        <f t="shared" si="3"/>
        <v>8.85</v>
      </c>
    </row>
    <row r="140" spans="1:6" x14ac:dyDescent="0.25">
      <c r="A140" s="13" t="s">
        <v>43</v>
      </c>
      <c r="B140" s="20">
        <v>13.62</v>
      </c>
      <c r="C140" s="13"/>
      <c r="D140" s="13"/>
      <c r="E140" s="13"/>
      <c r="F140" s="17">
        <f t="shared" si="3"/>
        <v>30</v>
      </c>
    </row>
    <row r="141" spans="1:6" x14ac:dyDescent="0.25">
      <c r="A141" s="13" t="s">
        <v>40</v>
      </c>
      <c r="B141" s="15"/>
      <c r="C141" s="15">
        <v>442.28</v>
      </c>
      <c r="D141" s="13"/>
      <c r="E141" s="13"/>
      <c r="F141" s="17">
        <f t="shared" si="3"/>
        <v>13.62</v>
      </c>
    </row>
    <row r="142" spans="1:6" x14ac:dyDescent="0.25">
      <c r="A142" s="13" t="s">
        <v>43</v>
      </c>
      <c r="B142" s="20">
        <v>41.37</v>
      </c>
      <c r="C142" s="13"/>
      <c r="D142" s="13"/>
      <c r="E142" s="13"/>
      <c r="F142" s="17">
        <f t="shared" si="3"/>
        <v>442.28</v>
      </c>
    </row>
    <row r="143" spans="1:6" x14ac:dyDescent="0.25">
      <c r="A143" s="13" t="s">
        <v>73</v>
      </c>
      <c r="B143" s="15">
        <v>6</v>
      </c>
      <c r="C143" s="13"/>
      <c r="D143" s="13"/>
      <c r="E143" s="13"/>
      <c r="F143" s="17">
        <f t="shared" si="3"/>
        <v>41.37</v>
      </c>
    </row>
    <row r="144" spans="1:6" x14ac:dyDescent="0.25">
      <c r="A144" s="13" t="s">
        <v>9</v>
      </c>
      <c r="B144" s="15">
        <v>300</v>
      </c>
      <c r="C144" s="13"/>
      <c r="D144" s="13"/>
      <c r="E144" s="13"/>
      <c r="F144" s="17">
        <f t="shared" si="3"/>
        <v>6</v>
      </c>
    </row>
    <row r="145" spans="1:6" x14ac:dyDescent="0.25">
      <c r="A145" s="13" t="s">
        <v>74</v>
      </c>
      <c r="B145" s="15">
        <v>25</v>
      </c>
      <c r="C145" s="13"/>
      <c r="D145" s="13"/>
      <c r="E145" s="13"/>
      <c r="F145" s="17">
        <f t="shared" si="3"/>
        <v>300</v>
      </c>
    </row>
    <row r="146" spans="1:6" x14ac:dyDescent="0.25">
      <c r="A146" s="13" t="s">
        <v>74</v>
      </c>
      <c r="B146" s="15">
        <v>146</v>
      </c>
      <c r="C146" s="13"/>
      <c r="D146" s="13"/>
      <c r="E146" s="13"/>
      <c r="F146" s="17">
        <f t="shared" si="3"/>
        <v>25</v>
      </c>
    </row>
    <row r="147" spans="1:6" x14ac:dyDescent="0.25">
      <c r="A147" s="13" t="s">
        <v>46</v>
      </c>
      <c r="B147" s="21">
        <v>157.5</v>
      </c>
      <c r="C147" s="13"/>
      <c r="D147" s="13"/>
      <c r="E147" s="13"/>
      <c r="F147" s="17">
        <f t="shared" si="3"/>
        <v>146</v>
      </c>
    </row>
    <row r="148" spans="1:6" x14ac:dyDescent="0.25">
      <c r="A148" s="13" t="s">
        <v>43</v>
      </c>
      <c r="B148" s="20">
        <v>13.25</v>
      </c>
      <c r="C148" s="13"/>
      <c r="D148" s="13"/>
      <c r="E148" s="13"/>
      <c r="F148" s="17">
        <f t="shared" si="3"/>
        <v>157.5</v>
      </c>
    </row>
    <row r="149" spans="1:6" x14ac:dyDescent="0.25">
      <c r="A149" s="13" t="s">
        <v>44</v>
      </c>
      <c r="B149" s="15">
        <v>150</v>
      </c>
      <c r="C149" s="13"/>
      <c r="D149" s="13"/>
      <c r="E149" s="13"/>
      <c r="F149" s="17">
        <f t="shared" si="3"/>
        <v>13.25</v>
      </c>
    </row>
    <row r="150" spans="1:6" x14ac:dyDescent="0.25">
      <c r="A150" s="13" t="s">
        <v>43</v>
      </c>
      <c r="B150" s="20">
        <v>40</v>
      </c>
      <c r="C150" s="13"/>
      <c r="D150" s="13"/>
      <c r="E150" s="13"/>
      <c r="F150" s="17">
        <f t="shared" si="3"/>
        <v>150</v>
      </c>
    </row>
    <row r="151" spans="1:6" x14ac:dyDescent="0.25">
      <c r="A151" s="13" t="s">
        <v>46</v>
      </c>
      <c r="B151" s="21">
        <v>106</v>
      </c>
      <c r="C151" s="13"/>
      <c r="D151" s="13"/>
      <c r="E151" s="13"/>
      <c r="F151" s="17">
        <f t="shared" si="3"/>
        <v>40</v>
      </c>
    </row>
    <row r="152" spans="1:6" x14ac:dyDescent="0.25">
      <c r="A152" s="13" t="s">
        <v>44</v>
      </c>
      <c r="B152" s="15">
        <v>25</v>
      </c>
      <c r="C152" s="13"/>
      <c r="D152" s="13"/>
      <c r="E152" s="13"/>
      <c r="F152" s="17">
        <f t="shared" si="3"/>
        <v>106</v>
      </c>
    </row>
    <row r="153" spans="1:6" x14ac:dyDescent="0.25">
      <c r="A153" s="13" t="s">
        <v>75</v>
      </c>
      <c r="B153" s="15">
        <v>204.99</v>
      </c>
      <c r="C153" s="13"/>
      <c r="D153" s="13"/>
      <c r="E153" s="13"/>
      <c r="F153" s="17">
        <f t="shared" si="3"/>
        <v>25</v>
      </c>
    </row>
    <row r="154" spans="1:6" x14ac:dyDescent="0.25">
      <c r="A154" s="13" t="s">
        <v>46</v>
      </c>
      <c r="B154" s="21">
        <v>2.08</v>
      </c>
      <c r="C154" s="13"/>
      <c r="D154" s="13"/>
      <c r="E154" s="13"/>
      <c r="F154" s="17">
        <f t="shared" si="3"/>
        <v>204.99</v>
      </c>
    </row>
    <row r="155" spans="1:6" x14ac:dyDescent="0.25">
      <c r="A155" s="13" t="s">
        <v>43</v>
      </c>
      <c r="B155" s="20">
        <v>20.36</v>
      </c>
      <c r="C155" s="13"/>
      <c r="D155" s="13"/>
      <c r="E155" s="13"/>
      <c r="F155" s="17">
        <f t="shared" si="3"/>
        <v>2.08</v>
      </c>
    </row>
    <row r="156" spans="1:6" x14ac:dyDescent="0.25">
      <c r="A156" s="13" t="s">
        <v>46</v>
      </c>
      <c r="B156" s="21">
        <v>5.99</v>
      </c>
      <c r="C156" s="13"/>
      <c r="D156" s="13"/>
      <c r="E156" s="13"/>
      <c r="F156" s="17">
        <f t="shared" ref="F156:F158" si="4">SUM(B155:E155)</f>
        <v>20.36</v>
      </c>
    </row>
    <row r="157" spans="1:6" x14ac:dyDescent="0.25">
      <c r="A157" s="13" t="s">
        <v>51</v>
      </c>
      <c r="B157" s="15"/>
      <c r="C157" s="15">
        <v>181.07</v>
      </c>
      <c r="D157" s="13"/>
      <c r="E157" s="13"/>
      <c r="F157" s="17">
        <f t="shared" si="4"/>
        <v>5.99</v>
      </c>
    </row>
    <row r="158" spans="1:6" x14ac:dyDescent="0.25">
      <c r="A158" s="13" t="s">
        <v>51</v>
      </c>
      <c r="B158" s="13"/>
      <c r="C158" s="15">
        <v>61.62</v>
      </c>
      <c r="D158" s="13"/>
      <c r="E158" s="13"/>
      <c r="F158" s="17">
        <f t="shared" si="4"/>
        <v>181.07</v>
      </c>
    </row>
    <row r="159" spans="1:6" x14ac:dyDescent="0.25">
      <c r="A159" s="14" t="s">
        <v>76</v>
      </c>
      <c r="B159" s="17">
        <f t="shared" ref="B159:E159" si="5">SUM(B28:B158)</f>
        <v>5551.1299999999992</v>
      </c>
      <c r="C159" s="17">
        <f t="shared" si="5"/>
        <v>4249.95</v>
      </c>
      <c r="D159" s="17">
        <f t="shared" si="5"/>
        <v>0</v>
      </c>
      <c r="E159" s="17">
        <f t="shared" si="5"/>
        <v>0</v>
      </c>
    </row>
    <row r="161" spans="1:2" x14ac:dyDescent="0.25">
      <c r="A161" s="13" t="s">
        <v>77</v>
      </c>
    </row>
    <row r="162" spans="1:2" x14ac:dyDescent="0.25">
      <c r="A162" s="13" t="s">
        <v>40</v>
      </c>
    </row>
    <row r="163" spans="1:2" x14ac:dyDescent="0.25">
      <c r="A163" s="13" t="s">
        <v>78</v>
      </c>
      <c r="B163" s="7">
        <v>515.66</v>
      </c>
    </row>
    <row r="164" spans="1:2" x14ac:dyDescent="0.25">
      <c r="A164" s="13" t="s">
        <v>46</v>
      </c>
      <c r="B164" s="22">
        <v>411</v>
      </c>
    </row>
  </sheetData>
  <conditionalFormatting sqref="F2:F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C17:C2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A93C-3893-498E-BA37-6240C3AB35BD}">
  <dimension ref="A1:O36"/>
  <sheetViews>
    <sheetView tabSelected="1" workbookViewId="0">
      <selection activeCell="F16" sqref="F16"/>
    </sheetView>
  </sheetViews>
  <sheetFormatPr defaultRowHeight="15" x14ac:dyDescent="0.25"/>
  <cols>
    <col min="1" max="1" width="24.85546875" customWidth="1"/>
    <col min="2" max="2" width="18.28515625" customWidth="1"/>
    <col min="3" max="3" width="16.42578125" customWidth="1"/>
    <col min="6" max="6" width="24.7109375" customWidth="1"/>
    <col min="7" max="7" width="15" customWidth="1"/>
    <col min="8" max="8" width="14.42578125" customWidth="1"/>
    <col min="10" max="10" width="12.42578125" customWidth="1"/>
  </cols>
  <sheetData>
    <row r="1" spans="1:15" ht="21" x14ac:dyDescent="0.35">
      <c r="A1" s="10" t="s">
        <v>94</v>
      </c>
      <c r="B1" t="s">
        <v>95</v>
      </c>
      <c r="C1" t="s">
        <v>96</v>
      </c>
      <c r="F1" t="s">
        <v>120</v>
      </c>
      <c r="G1" t="s">
        <v>121</v>
      </c>
      <c r="H1" t="s">
        <v>122</v>
      </c>
      <c r="I1" t="s">
        <v>123</v>
      </c>
      <c r="J1" t="s">
        <v>81</v>
      </c>
      <c r="K1" t="s">
        <v>85</v>
      </c>
      <c r="N1" t="s">
        <v>85</v>
      </c>
    </row>
    <row r="2" spans="1:15" x14ac:dyDescent="0.25">
      <c r="A2" t="s">
        <v>97</v>
      </c>
      <c r="B2" t="s">
        <v>101</v>
      </c>
      <c r="G2" s="1">
        <f>70-20-25</f>
        <v>25</v>
      </c>
      <c r="H2" s="1">
        <v>-218</v>
      </c>
      <c r="I2">
        <v>0</v>
      </c>
      <c r="J2" s="1">
        <v>700</v>
      </c>
      <c r="K2" s="8" t="e">
        <f>SUM(#REF!)</f>
        <v>#REF!</v>
      </c>
      <c r="N2" t="s">
        <v>10</v>
      </c>
      <c r="O2" s="1">
        <v>700</v>
      </c>
    </row>
    <row r="3" spans="1:15" x14ac:dyDescent="0.25">
      <c r="A3" t="s">
        <v>98</v>
      </c>
      <c r="B3" t="s">
        <v>102</v>
      </c>
      <c r="J3" s="1">
        <v>300</v>
      </c>
      <c r="K3" s="1">
        <v>2046</v>
      </c>
      <c r="N3" t="s">
        <v>9</v>
      </c>
      <c r="O3" s="1">
        <f>851+66+750</f>
        <v>1667</v>
      </c>
    </row>
    <row r="4" spans="1:15" x14ac:dyDescent="0.25">
      <c r="A4" t="s">
        <v>99</v>
      </c>
      <c r="B4" t="s">
        <v>102</v>
      </c>
      <c r="N4" t="s">
        <v>24</v>
      </c>
      <c r="O4" s="1">
        <v>295</v>
      </c>
    </row>
    <row r="5" spans="1:15" x14ac:dyDescent="0.25">
      <c r="A5" t="s">
        <v>100</v>
      </c>
      <c r="B5" t="s">
        <v>102</v>
      </c>
      <c r="N5" s="9" t="s">
        <v>76</v>
      </c>
      <c r="O5" s="8">
        <f>SUM(O2:O4)</f>
        <v>2662</v>
      </c>
    </row>
    <row r="6" spans="1:15" x14ac:dyDescent="0.25">
      <c r="B6" s="9" t="s">
        <v>132</v>
      </c>
      <c r="G6" t="s">
        <v>127</v>
      </c>
      <c r="H6" t="s">
        <v>128</v>
      </c>
    </row>
    <row r="7" spans="1:15" x14ac:dyDescent="0.25">
      <c r="F7" t="s">
        <v>84</v>
      </c>
      <c r="G7" t="s">
        <v>131</v>
      </c>
      <c r="N7" t="s">
        <v>111</v>
      </c>
    </row>
    <row r="8" spans="1:15" x14ac:dyDescent="0.25">
      <c r="A8" t="s">
        <v>103</v>
      </c>
      <c r="B8" t="s">
        <v>106</v>
      </c>
      <c r="C8" t="s">
        <v>33</v>
      </c>
      <c r="F8" t="s">
        <v>129</v>
      </c>
      <c r="G8" s="1">
        <v>2500</v>
      </c>
      <c r="N8" t="s">
        <v>112</v>
      </c>
      <c r="O8" s="1">
        <v>200</v>
      </c>
    </row>
    <row r="9" spans="1:15" x14ac:dyDescent="0.25">
      <c r="A9" t="s">
        <v>104</v>
      </c>
      <c r="B9" s="1">
        <v>300</v>
      </c>
      <c r="F9" t="s">
        <v>30</v>
      </c>
      <c r="G9" s="1">
        <v>500</v>
      </c>
      <c r="N9" t="s">
        <v>113</v>
      </c>
      <c r="O9" s="1">
        <v>200</v>
      </c>
    </row>
    <row r="10" spans="1:15" ht="18.75" x14ac:dyDescent="0.3">
      <c r="A10" t="s">
        <v>44</v>
      </c>
      <c r="B10" s="4">
        <f>150</f>
        <v>150</v>
      </c>
      <c r="C10" s="30">
        <f>30+150</f>
        <v>180</v>
      </c>
      <c r="F10" t="s">
        <v>85</v>
      </c>
      <c r="G10" s="1">
        <v>2046</v>
      </c>
      <c r="N10" t="s">
        <v>114</v>
      </c>
      <c r="O10" s="1">
        <v>100</v>
      </c>
    </row>
    <row r="11" spans="1:15" x14ac:dyDescent="0.25">
      <c r="A11" t="s">
        <v>88</v>
      </c>
      <c r="B11" s="1">
        <v>750</v>
      </c>
      <c r="F11" t="s">
        <v>130</v>
      </c>
      <c r="G11" s="1"/>
      <c r="N11" s="9" t="s">
        <v>76</v>
      </c>
      <c r="O11" s="8">
        <f>SUM(O8:O10)</f>
        <v>500</v>
      </c>
    </row>
    <row r="12" spans="1:15" x14ac:dyDescent="0.25">
      <c r="A12" t="s">
        <v>105</v>
      </c>
      <c r="B12" t="s">
        <v>107</v>
      </c>
      <c r="F12" t="s">
        <v>133</v>
      </c>
      <c r="G12" s="1">
        <v>-1000</v>
      </c>
    </row>
    <row r="13" spans="1:15" x14ac:dyDescent="0.25">
      <c r="A13" t="s">
        <v>24</v>
      </c>
      <c r="B13" t="s">
        <v>107</v>
      </c>
      <c r="F13" t="s">
        <v>134</v>
      </c>
      <c r="G13" s="1">
        <v>0</v>
      </c>
    </row>
    <row r="14" spans="1:15" x14ac:dyDescent="0.25">
      <c r="A14" t="s">
        <v>44</v>
      </c>
      <c r="B14" s="1">
        <v>350</v>
      </c>
      <c r="F14" t="s">
        <v>146</v>
      </c>
      <c r="G14" t="s">
        <v>147</v>
      </c>
    </row>
    <row r="15" spans="1:15" x14ac:dyDescent="0.25">
      <c r="A15" t="s">
        <v>108</v>
      </c>
      <c r="B15" s="1">
        <v>220</v>
      </c>
      <c r="D15" s="1">
        <v>-53</v>
      </c>
      <c r="F15" t="s">
        <v>148</v>
      </c>
      <c r="G15" s="1">
        <v>500</v>
      </c>
    </row>
    <row r="16" spans="1:15" x14ac:dyDescent="0.25">
      <c r="A16" t="s">
        <v>78</v>
      </c>
      <c r="B16" s="1">
        <v>200</v>
      </c>
      <c r="D16" s="1">
        <v>-6</v>
      </c>
      <c r="E16" s="1">
        <v>194</v>
      </c>
    </row>
    <row r="17" spans="1:9" x14ac:dyDescent="0.25">
      <c r="A17" t="s">
        <v>109</v>
      </c>
      <c r="B17" s="1">
        <v>200</v>
      </c>
      <c r="D17" s="1">
        <v>-92</v>
      </c>
      <c r="E17" s="1">
        <v>102</v>
      </c>
    </row>
    <row r="18" spans="1:9" x14ac:dyDescent="0.25">
      <c r="A18" t="s">
        <v>110</v>
      </c>
      <c r="B18" s="1">
        <v>200</v>
      </c>
    </row>
    <row r="19" spans="1:9" x14ac:dyDescent="0.25">
      <c r="A19" t="s">
        <v>115</v>
      </c>
      <c r="B19" s="1">
        <v>40</v>
      </c>
      <c r="C19">
        <v>-5.96</v>
      </c>
    </row>
    <row r="20" spans="1:9" x14ac:dyDescent="0.25">
      <c r="A20" t="s">
        <v>116</v>
      </c>
      <c r="B20" s="1">
        <v>26</v>
      </c>
    </row>
    <row r="21" spans="1:9" x14ac:dyDescent="0.25">
      <c r="A21" t="s">
        <v>117</v>
      </c>
      <c r="B21" s="1">
        <v>50</v>
      </c>
    </row>
    <row r="22" spans="1:9" x14ac:dyDescent="0.25">
      <c r="A22" t="s">
        <v>118</v>
      </c>
      <c r="B22" s="24">
        <v>20</v>
      </c>
    </row>
    <row r="23" spans="1:9" x14ac:dyDescent="0.25">
      <c r="A23" s="9" t="s">
        <v>76</v>
      </c>
      <c r="B23" s="8">
        <f>SUM(B9:B22)</f>
        <v>2506</v>
      </c>
    </row>
    <row r="26" spans="1:9" ht="15.75" thickBot="1" x14ac:dyDescent="0.3">
      <c r="A26" t="s">
        <v>119</v>
      </c>
      <c r="B26" t="s">
        <v>138</v>
      </c>
      <c r="C26" t="s">
        <v>139</v>
      </c>
      <c r="F26" t="s">
        <v>84</v>
      </c>
      <c r="G26" t="s">
        <v>142</v>
      </c>
      <c r="H26" t="s">
        <v>143</v>
      </c>
    </row>
    <row r="27" spans="1:9" ht="15.75" thickBot="1" x14ac:dyDescent="0.3">
      <c r="A27" t="s">
        <v>135</v>
      </c>
      <c r="B27" s="25">
        <v>-35</v>
      </c>
      <c r="F27" t="s">
        <v>51</v>
      </c>
      <c r="G27" s="27">
        <v>188.16</v>
      </c>
      <c r="H27" s="28">
        <v>44232</v>
      </c>
      <c r="I27" s="29"/>
    </row>
    <row r="28" spans="1:9" ht="15.75" thickBot="1" x14ac:dyDescent="0.3">
      <c r="A28" t="s">
        <v>44</v>
      </c>
      <c r="B28" s="25">
        <v>-30</v>
      </c>
    </row>
    <row r="29" spans="1:9" ht="15.75" thickBot="1" x14ac:dyDescent="0.3">
      <c r="A29" t="s">
        <v>136</v>
      </c>
      <c r="B29" s="25">
        <v>-15</v>
      </c>
    </row>
    <row r="30" spans="1:9" ht="15.75" thickBot="1" x14ac:dyDescent="0.3">
      <c r="A30" t="s">
        <v>137</v>
      </c>
      <c r="B30" s="25">
        <v>-10.5</v>
      </c>
    </row>
    <row r="31" spans="1:9" x14ac:dyDescent="0.25">
      <c r="A31" t="s">
        <v>57</v>
      </c>
      <c r="B31" s="25">
        <v>-53.6</v>
      </c>
    </row>
    <row r="32" spans="1:9" x14ac:dyDescent="0.25">
      <c r="A32" t="s">
        <v>140</v>
      </c>
      <c r="B32" s="9"/>
      <c r="C32">
        <v>25</v>
      </c>
    </row>
    <row r="33" spans="1:3" x14ac:dyDescent="0.25">
      <c r="A33" t="s">
        <v>141</v>
      </c>
      <c r="C33">
        <v>20</v>
      </c>
    </row>
    <row r="34" spans="1:3" x14ac:dyDescent="0.25">
      <c r="A34" t="s">
        <v>135</v>
      </c>
      <c r="B34" s="26">
        <v>-35</v>
      </c>
    </row>
    <row r="35" spans="1:3" x14ac:dyDescent="0.25">
      <c r="A35" t="s">
        <v>144</v>
      </c>
      <c r="B35" s="26">
        <v>-150</v>
      </c>
    </row>
    <row r="36" spans="1:3" x14ac:dyDescent="0.25">
      <c r="A36" t="s">
        <v>145</v>
      </c>
      <c r="B36" s="31">
        <v>-5.96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D726-2B07-4BA5-83EF-BA62CC993371}">
  <dimension ref="A1:O2"/>
  <sheetViews>
    <sheetView workbookViewId="0">
      <selection activeCell="O2" sqref="O2"/>
    </sheetView>
  </sheetViews>
  <sheetFormatPr defaultRowHeight="15" x14ac:dyDescent="0.25"/>
  <sheetData>
    <row r="1" spans="1:15" x14ac:dyDescent="0.25">
      <c r="A1" t="s">
        <v>124</v>
      </c>
      <c r="N1" t="s">
        <v>125</v>
      </c>
    </row>
    <row r="2" spans="1:15" x14ac:dyDescent="0.25">
      <c r="N2" t="s">
        <v>126</v>
      </c>
      <c r="O2" s="1">
        <v>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4FD9-F3CD-4985-9027-5C0811D6BD1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5 0 p D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O d K Q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S k N S K I p H u A 4 A A A A R A A A A E w A c A E Z v c m 1 1 b G F z L 1 N l Y 3 R p b 2 4 x L m 0 g o h g A K K A U A A A A A A A A A A A A A A A A A A A A A A A A A A A A K 0 5 N L s n M z 1 M I h t C G 1 g B Q S w E C L Q A U A A I A C A D n S k N S 7 V 5 + K q I A A A D 1 A A A A E g A A A A A A A A A A A A A A A A A A A A A A Q 2 9 u Z m l n L 1 B h Y 2 t h Z 2 U u e G 1 s U E s B A i 0 A F A A C A A g A 5 0 p D U g / K 6 a u k A A A A 6 Q A A A B M A A A A A A A A A A A A A A A A A 7 g A A A F t D b 2 5 0 Z W 5 0 X 1 R 5 c G V z X S 5 4 b W x Q S w E C L Q A U A A I A C A D n S k N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W w 4 J i 3 L N k e / n v 4 1 I V R o 8 Q A A A A A C A A A A A A A Q Z g A A A A E A A C A A A A C c z q 6 E C k 8 Y f H Y N 3 X q f 8 G p Q u U N E 2 h y f P q + e V F p 6 p g / h 4 w A A A A A O g A A A A A I A A C A A A A B f 5 t A r z k L 9 X D U I 2 l d p H i S k / i f Q T O l C 3 r p v L R A I w v I p 6 1 A A A A D a Z X s P P J 1 D K w F j / i Q b M j L 1 h U 7 U S p G u V i d 6 M 2 U i r V O 6 j a x 4 1 a 6 Q L r h X W M 8 + Y B y 1 f + N w p k 3 L z p V T M u 2 L D n H n m I 1 r B L W 0 Y 0 9 4 X O g f a p A P o T Z q T k A A A A A u I 7 H T q t V 3 b N B K r j C 2 N B H H k q d 9 I d W 1 m F m k M K h h j R 8 T L Q x Z y K A 4 Y 4 M O j A q h w 7 Q 0 n R / z N r 2 m V y D h Z a L m 1 t g I F w q 0 < / D a t a M a s h u p > 
</file>

<file path=customXml/itemProps1.xml><?xml version="1.0" encoding="utf-8"?>
<ds:datastoreItem xmlns:ds="http://schemas.openxmlformats.org/officeDocument/2006/customXml" ds:itemID="{FAEA7835-943A-46DF-A515-489E5C7E96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Sheet2</vt:lpstr>
      <vt:lpstr>Sheet1</vt:lpstr>
      <vt:lpstr>Sheet3</vt:lpstr>
      <vt:lpstr>Sheet4</vt:lpstr>
      <vt:lpstr>Sheet5</vt:lpstr>
      <vt:lpstr>Car___Gas</vt:lpstr>
      <vt:lpstr>Sheet1!cards_clear</vt:lpstr>
      <vt:lpstr>Sheet1!cards_expand_transaction_arrow</vt:lpstr>
      <vt:lpstr>Sheet1!deposit_clear</vt:lpstr>
      <vt:lpstr>Sheet1!deposit_expand_transaction_arrow</vt:lpstr>
      <vt:lpstr>Sheet1!otherpayment_clear</vt:lpstr>
      <vt:lpstr>Sheet1!otherpayment_expand_transaction_arrow</vt:lpstr>
      <vt:lpstr>Sheet1!transfer</vt:lpstr>
      <vt:lpstr>Sheet1!transfer_clear</vt:lpstr>
      <vt:lpstr>Sheet1!transfer_expand_transaction_arrow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itune</dc:creator>
  <cp:lastModifiedBy>itunespgh@gmail.com</cp:lastModifiedBy>
  <dcterms:created xsi:type="dcterms:W3CDTF">2015-06-05T18:17:20Z</dcterms:created>
  <dcterms:modified xsi:type="dcterms:W3CDTF">2021-02-06T14:05:56Z</dcterms:modified>
</cp:coreProperties>
</file>