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_VERSION_all_data_for_sta" sheetId="1" r:id="rId4"/>
    <sheet state="visible" name="Table S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R163">
      <text>
        <t xml:space="preserve">manually calculated from trajectory file/smoothed csv
	-Mal Graham</t>
      </text>
    </comment>
    <comment authorId="0" ref="AR162">
      <text>
        <t xml:space="preserve">manually calculated from smoothed csv
	-Mal Graham</t>
      </text>
    </comment>
    <comment authorId="0" ref="AR177">
      <text>
        <t xml:space="preserve">Manually calculated from smoothed csv
	-Mal Graham</t>
      </text>
    </comment>
  </commentList>
</comments>
</file>

<file path=xl/sharedStrings.xml><?xml version="1.0" encoding="utf-8"?>
<sst xmlns="http://schemas.openxmlformats.org/spreadsheetml/2006/main" count="1412" uniqueCount="98">
  <si>
    <t>tn</t>
  </si>
  <si>
    <t>ID</t>
  </si>
  <si>
    <t>genus</t>
  </si>
  <si>
    <t>species (ADDED)</t>
  </si>
  <si>
    <t>svl</t>
  </si>
  <si>
    <t>Type</t>
  </si>
  <si>
    <t>Location</t>
  </si>
  <si>
    <t>Temperature (transcribed from lab notebook)</t>
  </si>
  <si>
    <t>USED IN STATISTICS?</t>
  </si>
  <si>
    <t>gscm</t>
  </si>
  <si>
    <t>hv</t>
  </si>
  <si>
    <t>zv</t>
  </si>
  <si>
    <t>hvtf</t>
  </si>
  <si>
    <t>zvtf</t>
  </si>
  <si>
    <t>mv</t>
  </si>
  <si>
    <t>av</t>
  </si>
  <si>
    <t>lv</t>
  </si>
  <si>
    <t>mvtf</t>
  </si>
  <si>
    <t>avtf</t>
  </si>
  <si>
    <t>over</t>
  </si>
  <si>
    <t>dtaf</t>
  </si>
  <si>
    <t>zpaf</t>
  </si>
  <si>
    <t>zpmx</t>
  </si>
  <si>
    <t>dft</t>
  </si>
  <si>
    <t>AH</t>
  </si>
  <si>
    <t>LD</t>
  </si>
  <si>
    <t>gscm_rel</t>
  </si>
  <si>
    <t>hv_rel</t>
  </si>
  <si>
    <t>zv_rel</t>
  </si>
  <si>
    <t>hvtf_rel</t>
  </si>
  <si>
    <t>zvtf_rel</t>
  </si>
  <si>
    <t>mv_rel</t>
  </si>
  <si>
    <t>av_rel</t>
  </si>
  <si>
    <t>lv_rel</t>
  </si>
  <si>
    <t>mvtf_rel</t>
  </si>
  <si>
    <t>avtf_rel</t>
  </si>
  <si>
    <t>over_rel</t>
  </si>
  <si>
    <t>dtaf_rel</t>
  </si>
  <si>
    <t>zpaf_rel</t>
  </si>
  <si>
    <t>zpmx_rel</t>
  </si>
  <si>
    <t>dft_rel</t>
  </si>
  <si>
    <t>AH_rel</t>
  </si>
  <si>
    <t>LD_rel</t>
  </si>
  <si>
    <t>ADDED: Total distance traveled, Relative</t>
  </si>
  <si>
    <t>Chrysopelea</t>
  </si>
  <si>
    <t>paradisi</t>
  </si>
  <si>
    <t>Wild-caught, long term captive</t>
  </si>
  <si>
    <t>Blacksburg, VA</t>
  </si>
  <si>
    <t>YES</t>
  </si>
  <si>
    <t>2018DP01</t>
  </si>
  <si>
    <t>Dendrelaphis</t>
  </si>
  <si>
    <t>punctulatus</t>
  </si>
  <si>
    <t>Wild-caught</t>
  </si>
  <si>
    <t>FNQ</t>
  </si>
  <si>
    <t>2018DP02</t>
  </si>
  <si>
    <t>2018DP03</t>
  </si>
  <si>
    <t>2018DC04</t>
  </si>
  <si>
    <t>NO</t>
  </si>
  <si>
    <t>2018DC05</t>
  </si>
  <si>
    <t>2018DP06</t>
  </si>
  <si>
    <t>2019DC07</t>
  </si>
  <si>
    <t>2019DP08</t>
  </si>
  <si>
    <t>2019DP09</t>
  </si>
  <si>
    <t>Cairns Aquarium</t>
  </si>
  <si>
    <t>2019DP10</t>
  </si>
  <si>
    <t>Captive-bred</t>
  </si>
  <si>
    <t>2019DP12</t>
  </si>
  <si>
    <t>2019DP13</t>
  </si>
  <si>
    <t>2019DP15</t>
  </si>
  <si>
    <t>Sunshine Coast</t>
  </si>
  <si>
    <t>2019DP16</t>
  </si>
  <si>
    <t>2019DP17</t>
  </si>
  <si>
    <t>2019DP18</t>
  </si>
  <si>
    <t>2019DP19</t>
  </si>
  <si>
    <t>2019DP20</t>
  </si>
  <si>
    <t>Snake</t>
  </si>
  <si>
    <t>Species</t>
  </si>
  <si>
    <t>Type/Location</t>
  </si>
  <si>
    <t>SVL (cm)</t>
  </si>
  <si>
    <t>Mass</t>
  </si>
  <si>
    <t>Temp range</t>
  </si>
  <si>
    <t>Cmax (%SVL)</t>
  </si>
  <si>
    <t># NC Trials</t>
  </si>
  <si>
    <t>NC GS min</t>
  </si>
  <si>
    <t>NC GS Max</t>
  </si>
  <si>
    <t>DT Min</t>
  </si>
  <si>
    <t>DT Max</t>
  </si>
  <si>
    <t>Notes</t>
  </si>
  <si>
    <t>Is Cmax &gt; NC min?</t>
  </si>
  <si>
    <t>24.6 - 24.8</t>
  </si>
  <si>
    <t>2019DP11</t>
  </si>
  <si>
    <t>Captive-bred, Cairns Aquarium</t>
  </si>
  <si>
    <t>--</t>
  </si>
  <si>
    <t>--%</t>
  </si>
  <si>
    <t>2 trials not included in stats: 80, 81</t>
  </si>
  <si>
    <t>1 trial not included in stats: 118</t>
  </si>
  <si>
    <t>2019DP14</t>
  </si>
  <si>
    <t>Wild-caught, long-term captive, Cairns Aquarium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</si>
</sst>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Crimson Text"/>
    </font>
    <font>
      <i/>
      <sz val="10.0"/>
      <color rgb="FF000000"/>
      <name val="Crimson Text"/>
    </font>
    <font>
      <color theme="1"/>
      <name val="Crimson Text"/>
    </font>
    <font>
      <b/>
      <color theme="1"/>
      <name val="Crimson Text"/>
    </font>
    <font>
      <i/>
      <color theme="1"/>
      <name val="Crimson Text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0" fillId="0" fontId="6" numFmtId="1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165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1"/>
    </xf>
    <xf borderId="0" fillId="0" fontId="6" numFmtId="164" xfId="0" applyAlignment="1" applyFont="1" applyNumberFormat="1">
      <alignment horizontal="center" readingOrder="0" shrinkToFit="0" vertical="bottom" wrapText="1"/>
    </xf>
    <xf borderId="0" fillId="0" fontId="6" numFmtId="1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1" numFmtId="1" xfId="0" applyFont="1" applyNumberFormat="1"/>
    <xf borderId="0" fillId="0" fontId="4" numFmtId="0" xfId="0" applyAlignment="1" applyFont="1">
      <alignment vertical="bottom"/>
    </xf>
    <xf borderId="0" fillId="0" fontId="5" numFmtId="164" xfId="0" applyFont="1" applyNumberFormat="1"/>
    <xf borderId="0" fillId="0" fontId="3" numFmtId="0" xfId="0" applyAlignment="1" applyFont="1">
      <alignment vertical="bottom"/>
    </xf>
    <xf borderId="0" fillId="0" fontId="10" numFmtId="0" xfId="0" applyAlignment="1" applyFont="1">
      <alignment horizontal="center" shrinkToFit="0" vertical="bottom" wrapText="1"/>
    </xf>
    <xf borderId="0" fillId="0" fontId="4" numFmtId="164" xfId="0" applyAlignment="1" applyFont="1" applyNumberFormat="1">
      <alignment vertical="bottom"/>
    </xf>
    <xf borderId="0" fillId="0" fontId="0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0" numFmtId="165" xfId="0" applyFont="1" applyNumberFormat="1"/>
    <xf borderId="0" fillId="0" fontId="4" numFmtId="164" xfId="0" applyAlignment="1" applyFont="1" applyNumberFormat="1">
      <alignment vertical="bottom"/>
    </xf>
    <xf borderId="0" fillId="2" fontId="4" numFmtId="164" xfId="0" applyAlignment="1" applyFill="1" applyFont="1" applyNumberFormat="1">
      <alignment vertical="bottom"/>
    </xf>
    <xf borderId="0" fillId="2" fontId="3" numFmtId="164" xfId="0" applyAlignment="1" applyFont="1" applyNumberFormat="1">
      <alignment horizontal="right" vertical="bottom"/>
    </xf>
    <xf borderId="0" fillId="2" fontId="5" numFmtId="0" xfId="0" applyAlignment="1" applyFont="1">
      <alignment readingOrder="0"/>
    </xf>
    <xf borderId="0" fillId="0" fontId="10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/>
    </xf>
    <xf borderId="0" fillId="2" fontId="3" numFmtId="164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3" numFmtId="1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2" fontId="1" numFmtId="0" xfId="0" applyFont="1"/>
    <xf borderId="0" fillId="2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1">
        <v>44.0</v>
      </c>
      <c r="B2" s="1">
        <v>94.0</v>
      </c>
      <c r="C2" s="1" t="s">
        <v>44</v>
      </c>
      <c r="D2" s="1" t="s">
        <v>45</v>
      </c>
      <c r="E2" s="1">
        <v>85.0</v>
      </c>
      <c r="F2" s="1" t="s">
        <v>46</v>
      </c>
      <c r="G2" s="1" t="s">
        <v>47</v>
      </c>
      <c r="H2" s="2"/>
      <c r="I2" s="1" t="s">
        <v>48</v>
      </c>
      <c r="J2" s="1">
        <v>38.7053797</v>
      </c>
      <c r="K2" s="1">
        <v>0.012647972</v>
      </c>
      <c r="L2" s="1">
        <v>0.018539409</v>
      </c>
      <c r="M2" s="1">
        <v>0.003947414</v>
      </c>
      <c r="N2" s="1">
        <v>0.007770342</v>
      </c>
      <c r="O2" s="1">
        <v>0.284009062</v>
      </c>
      <c r="P2" s="1">
        <v>0.23350861</v>
      </c>
      <c r="Q2" s="1">
        <v>0.261873747</v>
      </c>
      <c r="T2" s="1">
        <v>0.002283775</v>
      </c>
      <c r="U2" s="1">
        <v>0.058900946</v>
      </c>
      <c r="V2" s="1">
        <v>0.019305952</v>
      </c>
      <c r="W2" s="1">
        <v>0.019305952</v>
      </c>
      <c r="X2" s="1">
        <v>0.062975786</v>
      </c>
      <c r="Y2" s="1">
        <v>0.027493396</v>
      </c>
      <c r="Z2" s="1">
        <v>0.008187444</v>
      </c>
      <c r="AA2" s="1">
        <v>45.53574082</v>
      </c>
      <c r="AB2" s="1">
        <v>0.014879967</v>
      </c>
      <c r="AC2" s="1">
        <v>0.021811069</v>
      </c>
      <c r="AD2" s="1">
        <v>0.004644017</v>
      </c>
      <c r="AE2" s="1">
        <v>0.009141579</v>
      </c>
      <c r="AF2" s="1">
        <v>0.334128308</v>
      </c>
      <c r="AG2" s="1">
        <v>0.274716012</v>
      </c>
      <c r="AH2" s="1">
        <v>0.308086761</v>
      </c>
      <c r="AK2" s="1">
        <v>0.002686794</v>
      </c>
      <c r="AL2" s="1">
        <v>0.06929523</v>
      </c>
      <c r="AM2" s="1">
        <v>0.022712885</v>
      </c>
      <c r="AN2" s="1">
        <v>0.022712885</v>
      </c>
      <c r="AO2" s="1">
        <v>0.074089161</v>
      </c>
      <c r="AP2" s="1">
        <v>0.032345172</v>
      </c>
      <c r="AQ2" s="1">
        <v>0.009632287</v>
      </c>
    </row>
    <row r="3">
      <c r="A3" s="1">
        <v>47.0</v>
      </c>
      <c r="B3" s="1">
        <v>94.0</v>
      </c>
      <c r="C3" s="1" t="s">
        <v>44</v>
      </c>
      <c r="D3" s="1" t="s">
        <v>45</v>
      </c>
      <c r="E3" s="1">
        <v>85.0</v>
      </c>
      <c r="F3" s="1" t="s">
        <v>46</v>
      </c>
      <c r="G3" s="1" t="s">
        <v>47</v>
      </c>
      <c r="H3" s="2"/>
      <c r="I3" s="1" t="s">
        <v>48</v>
      </c>
      <c r="J3" s="1">
        <v>43.77601493</v>
      </c>
      <c r="K3" s="1">
        <v>0.037012113</v>
      </c>
      <c r="L3" s="1">
        <v>0.072162187</v>
      </c>
      <c r="M3" s="1">
        <v>0.027074018</v>
      </c>
      <c r="N3" s="1">
        <v>0.06371802</v>
      </c>
      <c r="O3" s="1">
        <v>1.152426171</v>
      </c>
      <c r="P3" s="1">
        <v>0.194940647</v>
      </c>
      <c r="Q3" s="1">
        <v>1.143654304</v>
      </c>
      <c r="T3" s="1">
        <v>0.02669895</v>
      </c>
      <c r="U3" s="1">
        <v>0.234356336</v>
      </c>
      <c r="V3" s="1">
        <v>0.035505433</v>
      </c>
      <c r="W3" s="1">
        <v>0.081238595</v>
      </c>
      <c r="X3" s="1">
        <v>0.210583629</v>
      </c>
      <c r="Y3" s="1">
        <v>0.184287347</v>
      </c>
      <c r="Z3" s="1">
        <v>0.148781914</v>
      </c>
      <c r="AA3" s="1">
        <v>51.50119404</v>
      </c>
      <c r="AB3" s="1">
        <v>0.043543662</v>
      </c>
      <c r="AC3" s="1">
        <v>0.084896691</v>
      </c>
      <c r="AD3" s="1">
        <v>0.031851786</v>
      </c>
      <c r="AE3" s="1">
        <v>0.074962377</v>
      </c>
      <c r="AF3" s="1">
        <v>1.355795495</v>
      </c>
      <c r="AG3" s="1">
        <v>0.229341938</v>
      </c>
      <c r="AH3" s="1">
        <v>1.345475652</v>
      </c>
      <c r="AK3" s="1">
        <v>0.031410529</v>
      </c>
      <c r="AL3" s="1">
        <v>0.275713336</v>
      </c>
      <c r="AM3" s="1">
        <v>0.041771097</v>
      </c>
      <c r="AN3" s="1">
        <v>0.095574818</v>
      </c>
      <c r="AO3" s="1">
        <v>0.247745446</v>
      </c>
      <c r="AP3" s="1">
        <v>0.216808643</v>
      </c>
      <c r="AQ3" s="1">
        <v>0.175037546</v>
      </c>
    </row>
    <row r="4">
      <c r="A4" s="1">
        <v>48.0</v>
      </c>
      <c r="B4" s="1">
        <v>94.0</v>
      </c>
      <c r="C4" s="1" t="s">
        <v>44</v>
      </c>
      <c r="D4" s="1" t="s">
        <v>45</v>
      </c>
      <c r="E4" s="1">
        <v>85.0</v>
      </c>
      <c r="F4" s="1" t="s">
        <v>46</v>
      </c>
      <c r="G4" s="1" t="s">
        <v>47</v>
      </c>
      <c r="H4" s="2"/>
      <c r="I4" s="1" t="s">
        <v>48</v>
      </c>
      <c r="J4" s="1">
        <v>44.59664323</v>
      </c>
      <c r="K4" s="1">
        <v>0.040859926</v>
      </c>
      <c r="L4" s="1">
        <v>0.097483358</v>
      </c>
      <c r="M4" s="1">
        <v>0.026255342</v>
      </c>
      <c r="N4" s="1">
        <v>0.096748299</v>
      </c>
      <c r="O4" s="1">
        <v>1.631174833</v>
      </c>
      <c r="P4" s="1">
        <v>0.262866992</v>
      </c>
      <c r="Q4" s="1">
        <v>1.62834156</v>
      </c>
      <c r="T4" s="1">
        <v>0.11264338</v>
      </c>
      <c r="U4" s="1">
        <v>0.365689739</v>
      </c>
      <c r="V4" s="1">
        <v>-4.96953E-4</v>
      </c>
      <c r="W4" s="1">
        <v>0.08985874</v>
      </c>
      <c r="X4" s="1">
        <v>0.252260409</v>
      </c>
      <c r="Y4" s="1">
        <v>0.150222469</v>
      </c>
      <c r="Z4" s="1">
        <v>0.150719422</v>
      </c>
      <c r="AA4" s="1">
        <v>52.46663909</v>
      </c>
      <c r="AB4" s="1">
        <v>0.048070501</v>
      </c>
      <c r="AC4" s="1">
        <v>0.114686304</v>
      </c>
      <c r="AD4" s="1">
        <v>0.030888637</v>
      </c>
      <c r="AE4" s="1">
        <v>0.113821529</v>
      </c>
      <c r="AF4" s="1">
        <v>1.919029215</v>
      </c>
      <c r="AG4" s="1">
        <v>0.309255285</v>
      </c>
      <c r="AH4" s="1">
        <v>1.915695953</v>
      </c>
      <c r="AK4" s="1">
        <v>0.132521624</v>
      </c>
      <c r="AL4" s="1">
        <v>0.430223222</v>
      </c>
      <c r="AM4" s="1">
        <v>-5.84651E-4</v>
      </c>
      <c r="AN4" s="1">
        <v>0.105716165</v>
      </c>
      <c r="AO4" s="1">
        <v>0.296776952</v>
      </c>
      <c r="AP4" s="1">
        <v>0.176732317</v>
      </c>
      <c r="AQ4" s="1">
        <v>0.177316967</v>
      </c>
    </row>
    <row r="5">
      <c r="A5" s="1">
        <v>49.0</v>
      </c>
      <c r="B5" s="1">
        <v>94.0</v>
      </c>
      <c r="C5" s="1" t="s">
        <v>44</v>
      </c>
      <c r="D5" s="1" t="s">
        <v>45</v>
      </c>
      <c r="E5" s="1">
        <v>85.0</v>
      </c>
      <c r="F5" s="1" t="s">
        <v>46</v>
      </c>
      <c r="G5" s="1" t="s">
        <v>47</v>
      </c>
      <c r="H5" s="2"/>
      <c r="I5" s="1" t="s">
        <v>48</v>
      </c>
      <c r="J5" s="1">
        <v>44.36440725</v>
      </c>
      <c r="K5" s="1">
        <v>0.011790537</v>
      </c>
      <c r="L5" s="1">
        <v>0.024126247</v>
      </c>
      <c r="M5" s="1">
        <v>0.008008719</v>
      </c>
      <c r="N5" s="1">
        <v>0.006122652</v>
      </c>
      <c r="O5" s="1">
        <v>0.315210467</v>
      </c>
      <c r="P5" s="1">
        <v>0.16114506</v>
      </c>
      <c r="Q5" s="1">
        <v>0.314525182</v>
      </c>
      <c r="T5" s="1">
        <v>-0.015648736</v>
      </c>
      <c r="U5" s="1">
        <v>0.097691957</v>
      </c>
      <c r="V5" s="1">
        <v>0.021827017</v>
      </c>
      <c r="W5" s="1">
        <v>0.023582422</v>
      </c>
      <c r="X5" s="1">
        <v>0.120159245</v>
      </c>
      <c r="Y5" s="1">
        <v>0.060380484</v>
      </c>
      <c r="Z5" s="1">
        <v>0.038553467</v>
      </c>
      <c r="AA5" s="1">
        <v>52.19342029</v>
      </c>
      <c r="AB5" s="1">
        <v>0.013871221</v>
      </c>
      <c r="AC5" s="1">
        <v>0.02838382</v>
      </c>
      <c r="AD5" s="1">
        <v>0.009422022</v>
      </c>
      <c r="AE5" s="1">
        <v>0.007203121</v>
      </c>
      <c r="AF5" s="1">
        <v>0.370835844</v>
      </c>
      <c r="AG5" s="1">
        <v>0.189582424</v>
      </c>
      <c r="AH5" s="1">
        <v>0.370029626</v>
      </c>
      <c r="AK5" s="1">
        <v>-0.018410277</v>
      </c>
      <c r="AL5" s="1">
        <v>0.114931714</v>
      </c>
      <c r="AM5" s="1">
        <v>0.025678844</v>
      </c>
      <c r="AN5" s="1">
        <v>0.027744026</v>
      </c>
      <c r="AO5" s="1">
        <v>0.141363818</v>
      </c>
      <c r="AP5" s="1">
        <v>0.071035864</v>
      </c>
      <c r="AQ5" s="1">
        <v>0.04535702</v>
      </c>
    </row>
    <row r="6">
      <c r="A6" s="1">
        <v>61.0</v>
      </c>
      <c r="B6" s="1">
        <v>89.0</v>
      </c>
      <c r="C6" s="1" t="s">
        <v>44</v>
      </c>
      <c r="D6" s="1" t="s">
        <v>45</v>
      </c>
      <c r="E6" s="1">
        <v>71.5</v>
      </c>
      <c r="F6" s="1" t="s">
        <v>46</v>
      </c>
      <c r="G6" s="1" t="s">
        <v>47</v>
      </c>
      <c r="H6" s="2"/>
      <c r="I6" s="1" t="s">
        <v>48</v>
      </c>
      <c r="J6" s="1">
        <v>33.92301044</v>
      </c>
      <c r="K6" s="1">
        <v>0.013085844</v>
      </c>
      <c r="L6" s="1">
        <v>0.017914316</v>
      </c>
      <c r="M6" s="1">
        <v>0.006730852</v>
      </c>
      <c r="N6" s="1">
        <v>0.012205395</v>
      </c>
      <c r="O6" s="1">
        <v>0.518157224</v>
      </c>
      <c r="P6" s="1">
        <v>0.463332491</v>
      </c>
      <c r="Q6" s="1">
        <v>0.451507246</v>
      </c>
      <c r="T6" s="1">
        <v>0.020465227</v>
      </c>
      <c r="U6" s="1">
        <v>0.240199409</v>
      </c>
      <c r="V6" s="1">
        <v>0.003759066</v>
      </c>
      <c r="W6" s="1">
        <v>0.015964462</v>
      </c>
      <c r="X6" s="1">
        <v>0.236794862</v>
      </c>
      <c r="Y6" s="1">
        <v>0.009567061</v>
      </c>
      <c r="Z6" s="1">
        <v>0.005807995</v>
      </c>
      <c r="AA6" s="1">
        <v>47.44476985</v>
      </c>
      <c r="AB6" s="1">
        <v>0.01830188</v>
      </c>
      <c r="AC6" s="1">
        <v>0.025054988</v>
      </c>
      <c r="AD6" s="1">
        <v>0.009413779</v>
      </c>
      <c r="AE6" s="1">
        <v>0.017070483</v>
      </c>
      <c r="AF6" s="1">
        <v>0.724695418</v>
      </c>
      <c r="AG6" s="1">
        <v>0.64801747</v>
      </c>
      <c r="AH6" s="1">
        <v>0.631478666</v>
      </c>
      <c r="AK6" s="1">
        <v>0.028622695</v>
      </c>
      <c r="AL6" s="1">
        <v>0.335943229</v>
      </c>
      <c r="AM6" s="1">
        <v>0.005257435</v>
      </c>
      <c r="AN6" s="1">
        <v>0.022327918</v>
      </c>
      <c r="AO6" s="1">
        <v>0.331181625</v>
      </c>
      <c r="AP6" s="1">
        <v>0.013380505</v>
      </c>
      <c r="AQ6" s="1">
        <v>0.008123069</v>
      </c>
    </row>
    <row r="7">
      <c r="A7" s="1">
        <v>67.0</v>
      </c>
      <c r="B7" s="1">
        <v>89.0</v>
      </c>
      <c r="C7" s="1" t="s">
        <v>44</v>
      </c>
      <c r="D7" s="1" t="s">
        <v>45</v>
      </c>
      <c r="E7" s="1">
        <v>71.5</v>
      </c>
      <c r="F7" s="1" t="s">
        <v>46</v>
      </c>
      <c r="G7" s="1" t="s">
        <v>47</v>
      </c>
      <c r="H7" s="2"/>
      <c r="I7" s="1" t="s">
        <v>48</v>
      </c>
      <c r="J7" s="1">
        <v>39.43021572</v>
      </c>
      <c r="K7" s="1">
        <v>0.059776671</v>
      </c>
      <c r="L7" s="1">
        <v>0.299027185</v>
      </c>
      <c r="M7" s="1">
        <v>0.045304389</v>
      </c>
      <c r="N7" s="1">
        <v>0.299027185</v>
      </c>
      <c r="O7" s="1">
        <v>1.963754439</v>
      </c>
      <c r="P7" s="1">
        <v>0.495661836</v>
      </c>
      <c r="Q7" s="1">
        <v>0.991010967</v>
      </c>
      <c r="T7" s="1">
        <v>0.10236142</v>
      </c>
      <c r="U7" s="1">
        <v>0.530678177</v>
      </c>
      <c r="V7" s="1">
        <v>-0.127747923</v>
      </c>
      <c r="W7" s="1">
        <v>0.03824682</v>
      </c>
      <c r="X7" s="1">
        <v>0.42907542</v>
      </c>
      <c r="Y7" s="1">
        <v>-6.73451E-4</v>
      </c>
      <c r="Z7" s="1">
        <v>0.039603027</v>
      </c>
      <c r="AA7" s="1">
        <v>55.14715485</v>
      </c>
      <c r="AB7" s="1">
        <v>0.083603736</v>
      </c>
      <c r="AC7" s="1">
        <v>0.41821984</v>
      </c>
      <c r="AD7" s="1">
        <v>0.063362782</v>
      </c>
      <c r="AE7" s="1">
        <v>0.41821984</v>
      </c>
      <c r="AF7" s="1">
        <v>2.746509705</v>
      </c>
      <c r="AG7" s="1">
        <v>0.693233337</v>
      </c>
      <c r="AH7" s="1">
        <v>1.386029324</v>
      </c>
      <c r="AK7" s="1">
        <v>0.143162826</v>
      </c>
      <c r="AL7" s="1">
        <v>0.742207241</v>
      </c>
      <c r="AM7" s="1">
        <v>-0.178668423</v>
      </c>
      <c r="AN7" s="1">
        <v>0.053492056</v>
      </c>
      <c r="AO7" s="1">
        <v>0.600105482</v>
      </c>
      <c r="AP7" s="1">
        <v>-9.4189E-4</v>
      </c>
      <c r="AQ7" s="1">
        <v>0.055388849</v>
      </c>
    </row>
    <row r="8">
      <c r="A8" s="1">
        <v>68.0</v>
      </c>
      <c r="B8" s="1">
        <v>89.0</v>
      </c>
      <c r="C8" s="1" t="s">
        <v>44</v>
      </c>
      <c r="D8" s="1" t="s">
        <v>45</v>
      </c>
      <c r="E8" s="1">
        <v>71.5</v>
      </c>
      <c r="F8" s="1" t="s">
        <v>46</v>
      </c>
      <c r="G8" s="1" t="s">
        <v>47</v>
      </c>
      <c r="H8" s="2"/>
      <c r="I8" s="1" t="s">
        <v>48</v>
      </c>
      <c r="J8" s="1">
        <v>39.46749082</v>
      </c>
      <c r="K8" s="1">
        <v>0.105877607</v>
      </c>
      <c r="L8" s="1">
        <v>0.351835047</v>
      </c>
      <c r="M8" s="1">
        <v>0.105877607</v>
      </c>
      <c r="N8" s="1">
        <v>0.351835047</v>
      </c>
      <c r="O8" s="1">
        <v>1.307527209</v>
      </c>
      <c r="P8" s="1">
        <v>0.204051059</v>
      </c>
      <c r="Q8" s="1">
        <v>1.182933536</v>
      </c>
      <c r="T8" s="1">
        <v>0.097659178</v>
      </c>
      <c r="U8" s="1">
        <v>0.427133117</v>
      </c>
      <c r="V8" s="1">
        <v>-0.12499396</v>
      </c>
      <c r="W8" s="1">
        <v>0.134715658</v>
      </c>
      <c r="X8" s="1">
        <v>0.321528331</v>
      </c>
      <c r="Y8" s="1">
        <v>0.062542162</v>
      </c>
      <c r="Z8" s="1">
        <v>0.187536122</v>
      </c>
      <c r="AA8" s="1">
        <v>55.19928786</v>
      </c>
      <c r="AB8" s="1">
        <v>0.148080569</v>
      </c>
      <c r="AC8" s="1">
        <v>0.492076989</v>
      </c>
      <c r="AD8" s="1">
        <v>0.148080569</v>
      </c>
      <c r="AE8" s="1">
        <v>0.492076989</v>
      </c>
      <c r="AF8" s="1">
        <v>1.828709383</v>
      </c>
      <c r="AG8" s="1">
        <v>0.285386097</v>
      </c>
      <c r="AH8" s="1">
        <v>1.654452498</v>
      </c>
      <c r="AK8" s="1">
        <v>0.136586263</v>
      </c>
      <c r="AL8" s="1">
        <v>0.597388974</v>
      </c>
      <c r="AM8" s="1">
        <v>-0.174816727</v>
      </c>
      <c r="AN8" s="1">
        <v>0.188413508</v>
      </c>
      <c r="AO8" s="1">
        <v>0.449689973</v>
      </c>
      <c r="AP8" s="1">
        <v>0.087471555</v>
      </c>
      <c r="AQ8" s="1">
        <v>0.262288282</v>
      </c>
    </row>
    <row r="9">
      <c r="A9" s="1">
        <v>69.0</v>
      </c>
      <c r="B9" s="1">
        <v>89.0</v>
      </c>
      <c r="C9" s="1" t="s">
        <v>44</v>
      </c>
      <c r="D9" s="1" t="s">
        <v>45</v>
      </c>
      <c r="E9" s="1">
        <v>71.5</v>
      </c>
      <c r="F9" s="1" t="s">
        <v>46</v>
      </c>
      <c r="G9" s="1" t="s">
        <v>47</v>
      </c>
      <c r="H9" s="2"/>
      <c r="I9" s="1" t="s">
        <v>48</v>
      </c>
      <c r="J9" s="1">
        <v>42.66759264</v>
      </c>
      <c r="K9" s="1">
        <v>0.022759653</v>
      </c>
      <c r="L9" s="1">
        <v>0.086267293</v>
      </c>
      <c r="M9" s="1">
        <v>0.022580217</v>
      </c>
      <c r="N9" s="1">
        <v>0.086267293</v>
      </c>
      <c r="O9" s="1">
        <v>0.8689286</v>
      </c>
      <c r="P9" s="1">
        <v>0.206325249</v>
      </c>
      <c r="Q9" s="1">
        <v>0.685886647</v>
      </c>
      <c r="T9" s="1">
        <v>0.046225651</v>
      </c>
      <c r="U9" s="1">
        <v>0.203553898</v>
      </c>
      <c r="V9" s="1">
        <v>0.021829004</v>
      </c>
      <c r="W9" s="1">
        <v>0.082342464</v>
      </c>
      <c r="X9" s="1">
        <v>0.157617079</v>
      </c>
      <c r="Y9" s="1">
        <v>0.123010283</v>
      </c>
      <c r="Z9" s="1">
        <v>0.101181279</v>
      </c>
      <c r="AA9" s="1">
        <v>59.67495474</v>
      </c>
      <c r="AB9" s="1">
        <v>0.031831683</v>
      </c>
      <c r="AC9" s="1">
        <v>0.120653557</v>
      </c>
      <c r="AD9" s="1">
        <v>0.031580723</v>
      </c>
      <c r="AE9" s="1">
        <v>0.120653557</v>
      </c>
      <c r="AF9" s="1">
        <v>1.215284755</v>
      </c>
      <c r="AG9" s="1">
        <v>0.288566782</v>
      </c>
      <c r="AH9" s="1">
        <v>0.959282024</v>
      </c>
      <c r="AK9" s="1">
        <v>0.06465126</v>
      </c>
      <c r="AL9" s="1">
        <v>0.284690767</v>
      </c>
      <c r="AM9" s="1">
        <v>0.030530076</v>
      </c>
      <c r="AN9" s="1">
        <v>0.115164285</v>
      </c>
      <c r="AO9" s="1">
        <v>0.220443468</v>
      </c>
      <c r="AP9" s="1">
        <v>0.172042354</v>
      </c>
      <c r="AQ9" s="1">
        <v>0.141512278</v>
      </c>
    </row>
    <row r="10">
      <c r="A10" s="1">
        <v>70.0</v>
      </c>
      <c r="B10" s="1">
        <v>89.0</v>
      </c>
      <c r="C10" s="1" t="s">
        <v>44</v>
      </c>
      <c r="D10" s="1" t="s">
        <v>45</v>
      </c>
      <c r="E10" s="1">
        <v>71.5</v>
      </c>
      <c r="F10" s="1" t="s">
        <v>46</v>
      </c>
      <c r="G10" s="1" t="s">
        <v>47</v>
      </c>
      <c r="H10" s="2"/>
      <c r="I10" s="1" t="s">
        <v>48</v>
      </c>
      <c r="J10" s="1">
        <v>42.34117964</v>
      </c>
      <c r="K10" s="1">
        <v>0.091584437</v>
      </c>
      <c r="L10" s="1">
        <v>0.373345987</v>
      </c>
      <c r="M10" s="1">
        <v>0.091584437</v>
      </c>
      <c r="N10" s="1">
        <v>0.373345987</v>
      </c>
      <c r="O10" s="1">
        <v>1.342092482</v>
      </c>
      <c r="P10" s="1">
        <v>0.254212621</v>
      </c>
      <c r="Q10" s="1">
        <v>1.123840639</v>
      </c>
      <c r="T10" s="1">
        <v>0.114309931</v>
      </c>
      <c r="U10" s="1">
        <v>0.380903622</v>
      </c>
      <c r="V10" s="1">
        <v>-0.061355729</v>
      </c>
      <c r="W10" s="1">
        <v>0.052210387</v>
      </c>
      <c r="X10" s="1">
        <v>0.271944146</v>
      </c>
      <c r="Y10" s="1">
        <v>0.125685345</v>
      </c>
      <c r="Z10" s="1">
        <v>0.187041074</v>
      </c>
      <c r="AA10" s="1">
        <v>59.21843307</v>
      </c>
      <c r="AB10" s="1">
        <v>0.128090121</v>
      </c>
      <c r="AC10" s="1">
        <v>0.522162219</v>
      </c>
      <c r="AD10" s="1">
        <v>0.128090121</v>
      </c>
      <c r="AE10" s="1">
        <v>0.522162219</v>
      </c>
      <c r="AF10" s="1">
        <v>1.877052422</v>
      </c>
      <c r="AG10" s="1">
        <v>0.355542127</v>
      </c>
      <c r="AH10" s="1">
        <v>1.57180509</v>
      </c>
      <c r="AK10" s="1">
        <v>0.159874029</v>
      </c>
      <c r="AL10" s="1">
        <v>0.532732338</v>
      </c>
      <c r="AM10" s="1">
        <v>-0.085812208</v>
      </c>
      <c r="AN10" s="1">
        <v>0.07302152</v>
      </c>
      <c r="AO10" s="1">
        <v>0.380341462</v>
      </c>
      <c r="AP10" s="1">
        <v>0.175783699</v>
      </c>
      <c r="AQ10" s="1">
        <v>0.261595907</v>
      </c>
    </row>
    <row r="11">
      <c r="A11" s="1">
        <v>71.0</v>
      </c>
      <c r="B11" s="1">
        <v>89.0</v>
      </c>
      <c r="C11" s="1" t="s">
        <v>44</v>
      </c>
      <c r="D11" s="1" t="s">
        <v>45</v>
      </c>
      <c r="E11" s="1">
        <v>71.5</v>
      </c>
      <c r="F11" s="1" t="s">
        <v>46</v>
      </c>
      <c r="G11" s="1" t="s">
        <v>47</v>
      </c>
      <c r="H11" s="2"/>
      <c r="I11" s="1" t="s">
        <v>48</v>
      </c>
      <c r="J11" s="1">
        <v>42.36403625</v>
      </c>
      <c r="K11" s="1">
        <v>0.05697691</v>
      </c>
      <c r="L11" s="1">
        <v>0.336111953</v>
      </c>
      <c r="M11" s="1">
        <v>0.056895002</v>
      </c>
      <c r="N11" s="1">
        <v>0.336111953</v>
      </c>
      <c r="O11" s="1">
        <v>1.456568044</v>
      </c>
      <c r="P11" s="1">
        <v>0.301813843</v>
      </c>
      <c r="Q11" s="1">
        <v>1.090513441</v>
      </c>
      <c r="T11" s="1">
        <v>0.052314417</v>
      </c>
      <c r="U11" s="1">
        <v>0.278564127</v>
      </c>
      <c r="V11" s="1">
        <v>0.012315732</v>
      </c>
      <c r="W11" s="1">
        <v>0.07427896</v>
      </c>
      <c r="X11" s="1">
        <v>0.234895753</v>
      </c>
      <c r="Y11" s="1">
        <v>0.155078414</v>
      </c>
      <c r="Z11" s="1">
        <v>0.142762682</v>
      </c>
      <c r="AA11" s="1">
        <v>59.25040035</v>
      </c>
      <c r="AB11" s="1">
        <v>0.079687986</v>
      </c>
      <c r="AC11" s="1">
        <v>0.470086647</v>
      </c>
      <c r="AD11" s="1">
        <v>0.079573429</v>
      </c>
      <c r="AE11" s="1">
        <v>0.470086647</v>
      </c>
      <c r="AF11" s="1">
        <v>2.037158103</v>
      </c>
      <c r="AG11" s="1">
        <v>0.422117263</v>
      </c>
      <c r="AH11" s="1">
        <v>1.525193624</v>
      </c>
      <c r="AK11" s="1">
        <v>0.073167017</v>
      </c>
      <c r="AL11" s="1">
        <v>0.389600177</v>
      </c>
      <c r="AM11" s="1">
        <v>0.0172248</v>
      </c>
      <c r="AN11" s="1">
        <v>0.103886657</v>
      </c>
      <c r="AO11" s="1">
        <v>0.328525528</v>
      </c>
      <c r="AP11" s="1">
        <v>0.216892887</v>
      </c>
      <c r="AQ11" s="1">
        <v>0.199668087</v>
      </c>
    </row>
    <row r="12">
      <c r="A12" s="1">
        <v>72.0</v>
      </c>
      <c r="B12" s="1">
        <v>89.0</v>
      </c>
      <c r="C12" s="1" t="s">
        <v>44</v>
      </c>
      <c r="D12" s="1" t="s">
        <v>45</v>
      </c>
      <c r="E12" s="1">
        <v>71.5</v>
      </c>
      <c r="F12" s="1" t="s">
        <v>46</v>
      </c>
      <c r="G12" s="1" t="s">
        <v>47</v>
      </c>
      <c r="H12" s="2"/>
      <c r="I12" s="1" t="s">
        <v>48</v>
      </c>
      <c r="J12" s="1">
        <v>46.60918174</v>
      </c>
      <c r="K12" s="1">
        <v>0.098061589</v>
      </c>
      <c r="L12" s="1">
        <v>0.47953037</v>
      </c>
      <c r="M12" s="1">
        <v>0.093925996</v>
      </c>
      <c r="N12" s="1">
        <v>0.47953037</v>
      </c>
      <c r="O12" s="1">
        <v>2.148839873</v>
      </c>
      <c r="P12" s="1">
        <v>0.33741781</v>
      </c>
      <c r="Q12" s="1">
        <v>1.667182902</v>
      </c>
      <c r="T12" s="1">
        <v>0.10501087</v>
      </c>
      <c r="U12" s="1">
        <v>0.38838114</v>
      </c>
      <c r="V12" s="1">
        <v>0.014992295</v>
      </c>
      <c r="W12" s="1">
        <v>0.131002475</v>
      </c>
      <c r="X12" s="1">
        <v>0.283513435</v>
      </c>
      <c r="Y12" s="1">
        <v>0.165931004</v>
      </c>
      <c r="Z12" s="1">
        <v>0.150938709</v>
      </c>
      <c r="AA12" s="1">
        <v>65.18766677</v>
      </c>
      <c r="AB12" s="1">
        <v>0.137149076</v>
      </c>
      <c r="AC12" s="1">
        <v>0.670671846</v>
      </c>
      <c r="AD12" s="1">
        <v>0.131365029</v>
      </c>
      <c r="AE12" s="1">
        <v>0.670671846</v>
      </c>
      <c r="AF12" s="1">
        <v>3.005370452</v>
      </c>
      <c r="AG12" s="1">
        <v>0.471913021</v>
      </c>
      <c r="AH12" s="1">
        <v>2.331724338</v>
      </c>
      <c r="AK12" s="1">
        <v>0.14686835</v>
      </c>
      <c r="AL12" s="1">
        <v>0.543190405</v>
      </c>
      <c r="AM12" s="1">
        <v>0.020968245</v>
      </c>
      <c r="AN12" s="1">
        <v>0.183220244</v>
      </c>
      <c r="AO12" s="1">
        <v>0.396522287</v>
      </c>
      <c r="AP12" s="1">
        <v>0.232071334</v>
      </c>
      <c r="AQ12" s="1">
        <v>0.211103089</v>
      </c>
    </row>
    <row r="13">
      <c r="A13" s="1">
        <v>73.0</v>
      </c>
      <c r="B13" s="1">
        <v>89.0</v>
      </c>
      <c r="C13" s="1" t="s">
        <v>44</v>
      </c>
      <c r="D13" s="1" t="s">
        <v>45</v>
      </c>
      <c r="E13" s="1">
        <v>71.5</v>
      </c>
      <c r="F13" s="1" t="s">
        <v>46</v>
      </c>
      <c r="G13" s="1" t="s">
        <v>47</v>
      </c>
      <c r="H13" s="2"/>
      <c r="I13" s="1" t="s">
        <v>48</v>
      </c>
      <c r="J13" s="1">
        <v>46.58304823</v>
      </c>
      <c r="K13" s="1">
        <v>0.105775371</v>
      </c>
      <c r="L13" s="1">
        <v>0.486162506</v>
      </c>
      <c r="M13" s="1">
        <v>0.105775371</v>
      </c>
      <c r="N13" s="1">
        <v>0.486162506</v>
      </c>
      <c r="O13" s="1">
        <v>2.677992628</v>
      </c>
      <c r="P13" s="1">
        <v>0.349750584</v>
      </c>
      <c r="Q13" s="1">
        <v>1.450400589</v>
      </c>
      <c r="T13" s="1">
        <v>0.155570916</v>
      </c>
      <c r="U13" s="1">
        <v>0.808933107</v>
      </c>
      <c r="V13" s="1">
        <v>-0.283444307</v>
      </c>
      <c r="W13" s="1">
        <v>0.103450716</v>
      </c>
      <c r="X13" s="1">
        <v>0.66579715</v>
      </c>
      <c r="Y13" s="1">
        <v>-7.93639E-4</v>
      </c>
      <c r="Z13" s="1">
        <v>0.058533605</v>
      </c>
      <c r="AA13" s="1">
        <v>65.1511164</v>
      </c>
      <c r="AB13" s="1">
        <v>0.147937582</v>
      </c>
      <c r="AC13" s="1">
        <v>0.679947561</v>
      </c>
      <c r="AD13" s="1">
        <v>0.147937582</v>
      </c>
      <c r="AE13" s="1">
        <v>0.679947561</v>
      </c>
      <c r="AF13" s="1">
        <v>3.745444235</v>
      </c>
      <c r="AG13" s="1">
        <v>0.489161656</v>
      </c>
      <c r="AH13" s="1">
        <v>2.028532292</v>
      </c>
      <c r="AK13" s="1">
        <v>0.217581701</v>
      </c>
      <c r="AL13" s="1">
        <v>1.131374975</v>
      </c>
      <c r="AM13" s="1">
        <v>-0.396425604</v>
      </c>
      <c r="AN13" s="1">
        <v>0.144686316</v>
      </c>
      <c r="AO13" s="1">
        <v>0.931184825</v>
      </c>
      <c r="AP13" s="1">
        <v>-0.001109985</v>
      </c>
      <c r="AQ13" s="1">
        <v>0.081865182</v>
      </c>
    </row>
    <row r="14">
      <c r="A14" s="1">
        <v>74.0</v>
      </c>
      <c r="B14" s="1">
        <v>89.0</v>
      </c>
      <c r="C14" s="1" t="s">
        <v>44</v>
      </c>
      <c r="D14" s="1" t="s">
        <v>45</v>
      </c>
      <c r="E14" s="1">
        <v>71.5</v>
      </c>
      <c r="F14" s="1" t="s">
        <v>46</v>
      </c>
      <c r="G14" s="1" t="s">
        <v>47</v>
      </c>
      <c r="H14" s="2"/>
      <c r="I14" s="1" t="s">
        <v>48</v>
      </c>
      <c r="J14" s="1">
        <v>46.56931124</v>
      </c>
      <c r="K14" s="1">
        <v>0.067323482</v>
      </c>
      <c r="L14" s="1">
        <v>0.359568455</v>
      </c>
      <c r="M14" s="1">
        <v>0.067323482</v>
      </c>
      <c r="N14" s="1">
        <v>0.359568455</v>
      </c>
      <c r="O14" s="1">
        <v>1.841461686</v>
      </c>
      <c r="P14" s="1">
        <v>0.362799382</v>
      </c>
      <c r="Q14" s="1">
        <v>1.688306976</v>
      </c>
      <c r="T14" s="1">
        <v>0.187885464</v>
      </c>
      <c r="U14" s="1">
        <v>0.681538574</v>
      </c>
      <c r="V14" s="1">
        <v>-0.181901567</v>
      </c>
      <c r="W14" s="1">
        <v>0.055981238</v>
      </c>
      <c r="X14" s="1">
        <v>0.500494839</v>
      </c>
      <c r="Y14" s="1">
        <v>0.00144046</v>
      </c>
      <c r="Z14" s="1">
        <v>0.183342028</v>
      </c>
      <c r="AA14" s="1">
        <v>65.13190383</v>
      </c>
      <c r="AB14" s="1">
        <v>0.094158716</v>
      </c>
      <c r="AC14" s="1">
        <v>0.502892944</v>
      </c>
      <c r="AD14" s="1">
        <v>0.094158716</v>
      </c>
      <c r="AE14" s="1">
        <v>0.502892944</v>
      </c>
      <c r="AF14" s="1">
        <v>2.57547089</v>
      </c>
      <c r="AG14" s="1">
        <v>0.507411723</v>
      </c>
      <c r="AH14" s="1">
        <v>2.361268498</v>
      </c>
      <c r="AK14" s="1">
        <v>0.262776872</v>
      </c>
      <c r="AL14" s="1">
        <v>0.953200802</v>
      </c>
      <c r="AM14" s="1">
        <v>-0.254407787</v>
      </c>
      <c r="AN14" s="1">
        <v>0.078295438</v>
      </c>
      <c r="AO14" s="1">
        <v>0.699992782</v>
      </c>
      <c r="AP14" s="1">
        <v>0.00201463</v>
      </c>
      <c r="AQ14" s="1">
        <v>0.256422416</v>
      </c>
    </row>
    <row r="15">
      <c r="A15" s="1">
        <v>75.0</v>
      </c>
      <c r="B15" s="1">
        <v>89.0</v>
      </c>
      <c r="C15" s="1" t="s">
        <v>44</v>
      </c>
      <c r="D15" s="1" t="s">
        <v>45</v>
      </c>
      <c r="E15" s="1">
        <v>71.5</v>
      </c>
      <c r="F15" s="1" t="s">
        <v>46</v>
      </c>
      <c r="G15" s="1" t="s">
        <v>47</v>
      </c>
      <c r="H15" s="2"/>
      <c r="I15" s="1" t="s">
        <v>48</v>
      </c>
      <c r="J15" s="1">
        <v>49.99906443</v>
      </c>
      <c r="K15" s="1">
        <v>0.030707274</v>
      </c>
      <c r="L15" s="1">
        <v>0.14556117</v>
      </c>
      <c r="M15" s="1">
        <v>0.030707274</v>
      </c>
      <c r="N15" s="1">
        <v>0.116877822</v>
      </c>
      <c r="O15" s="1">
        <v>1.358586714</v>
      </c>
      <c r="P15" s="1">
        <v>0.208703824</v>
      </c>
      <c r="Q15" s="1">
        <v>1.10004414</v>
      </c>
      <c r="T15" s="1">
        <v>0.040266543</v>
      </c>
      <c r="U15" s="1">
        <v>0.223574422</v>
      </c>
      <c r="V15" s="1">
        <v>0.056012634</v>
      </c>
      <c r="W15" s="1">
        <v>0.119024665</v>
      </c>
      <c r="X15" s="1">
        <v>0.184336369</v>
      </c>
      <c r="Y15" s="1">
        <v>0.101445855</v>
      </c>
      <c r="Z15" s="1">
        <v>0.045433221</v>
      </c>
      <c r="AA15" s="1">
        <v>69.92876144</v>
      </c>
      <c r="AB15" s="1">
        <v>0.042947237</v>
      </c>
      <c r="AC15" s="1">
        <v>0.203582055</v>
      </c>
      <c r="AD15" s="1">
        <v>0.042947237</v>
      </c>
      <c r="AE15" s="1">
        <v>0.163465485</v>
      </c>
      <c r="AF15" s="1">
        <v>1.900121278</v>
      </c>
      <c r="AG15" s="1">
        <v>0.29189346</v>
      </c>
      <c r="AH15" s="1">
        <v>1.538523273</v>
      </c>
      <c r="AK15" s="1">
        <v>0.056316844</v>
      </c>
      <c r="AL15" s="1">
        <v>0.312691499</v>
      </c>
      <c r="AM15" s="1">
        <v>0.078339348</v>
      </c>
      <c r="AN15" s="1">
        <v>0.166468063</v>
      </c>
      <c r="AO15" s="1">
        <v>0.257813104</v>
      </c>
      <c r="AP15" s="1">
        <v>0.141882314</v>
      </c>
      <c r="AQ15" s="1">
        <v>0.063542966</v>
      </c>
    </row>
    <row r="16">
      <c r="A16" s="1">
        <v>76.0</v>
      </c>
      <c r="B16" s="1">
        <v>89.0</v>
      </c>
      <c r="C16" s="1" t="s">
        <v>44</v>
      </c>
      <c r="D16" s="1" t="s">
        <v>45</v>
      </c>
      <c r="E16" s="1">
        <v>71.5</v>
      </c>
      <c r="F16" s="1" t="s">
        <v>46</v>
      </c>
      <c r="G16" s="1" t="s">
        <v>47</v>
      </c>
      <c r="H16" s="2"/>
      <c r="I16" s="1" t="s">
        <v>48</v>
      </c>
      <c r="J16" s="1">
        <v>49.93535786</v>
      </c>
      <c r="K16" s="1">
        <v>0.032059692</v>
      </c>
      <c r="L16" s="1">
        <v>0.16715258</v>
      </c>
      <c r="M16" s="1">
        <v>0.032059692</v>
      </c>
      <c r="N16" s="1">
        <v>0.146551108</v>
      </c>
      <c r="O16" s="1">
        <v>1.662365086</v>
      </c>
      <c r="P16" s="1">
        <v>0.223457576</v>
      </c>
      <c r="Q16" s="1">
        <v>1.641732174</v>
      </c>
      <c r="T16" s="1">
        <v>0.057374129</v>
      </c>
      <c r="U16" s="1">
        <v>0.238523705</v>
      </c>
      <c r="V16" s="1">
        <v>0.011687398</v>
      </c>
      <c r="W16" s="1">
        <v>0.157405597</v>
      </c>
      <c r="X16" s="1">
        <v>0.183834422</v>
      </c>
      <c r="Y16" s="1">
        <v>0.031427663</v>
      </c>
      <c r="Z16" s="1">
        <v>0.019740264</v>
      </c>
      <c r="AA16" s="1">
        <v>69.83966134</v>
      </c>
      <c r="AB16" s="1">
        <v>0.044838731</v>
      </c>
      <c r="AC16" s="1">
        <v>0.233779832</v>
      </c>
      <c r="AD16" s="1">
        <v>0.044838731</v>
      </c>
      <c r="AE16" s="1">
        <v>0.204966585</v>
      </c>
      <c r="AF16" s="1">
        <v>2.324986134</v>
      </c>
      <c r="AG16" s="1">
        <v>0.312528078</v>
      </c>
      <c r="AH16" s="1">
        <v>2.296128915</v>
      </c>
      <c r="AK16" s="1">
        <v>0.080243537</v>
      </c>
      <c r="AL16" s="1">
        <v>0.333599588</v>
      </c>
      <c r="AM16" s="1">
        <v>0.016346011</v>
      </c>
      <c r="AN16" s="1">
        <v>0.220147688</v>
      </c>
      <c r="AO16" s="1">
        <v>0.257111079</v>
      </c>
      <c r="AP16" s="1">
        <v>0.043954773</v>
      </c>
      <c r="AQ16" s="1">
        <v>0.027608761</v>
      </c>
    </row>
    <row r="17">
      <c r="A17" s="1">
        <v>77.0</v>
      </c>
      <c r="B17" s="1">
        <v>89.0</v>
      </c>
      <c r="C17" s="1" t="s">
        <v>44</v>
      </c>
      <c r="D17" s="1" t="s">
        <v>45</v>
      </c>
      <c r="E17" s="1">
        <v>71.5</v>
      </c>
      <c r="F17" s="1" t="s">
        <v>46</v>
      </c>
      <c r="G17" s="1" t="s">
        <v>47</v>
      </c>
      <c r="H17" s="2"/>
      <c r="I17" s="1" t="s">
        <v>48</v>
      </c>
      <c r="J17" s="1">
        <v>49.9768154</v>
      </c>
      <c r="K17" s="1">
        <v>0.060511837</v>
      </c>
      <c r="L17" s="1">
        <v>0.244102279</v>
      </c>
      <c r="M17" s="1">
        <v>0.060511837</v>
      </c>
      <c r="N17" s="1">
        <v>0.244102279</v>
      </c>
      <c r="O17" s="1">
        <v>2.020864875</v>
      </c>
      <c r="P17" s="1">
        <v>0.757017483</v>
      </c>
      <c r="Q17" s="1">
        <v>2.009184544</v>
      </c>
      <c r="T17" s="1">
        <v>0.222560779</v>
      </c>
      <c r="U17" s="1">
        <v>0.611138845</v>
      </c>
      <c r="V17" s="1">
        <v>-0.1067214</v>
      </c>
      <c r="W17" s="1">
        <v>0.112044735</v>
      </c>
      <c r="X17" s="1">
        <v>0.389032455</v>
      </c>
      <c r="Y17" s="1">
        <v>0.14434321</v>
      </c>
      <c r="Z17" s="1">
        <v>0.25106461</v>
      </c>
      <c r="AA17" s="1">
        <v>69.89764391</v>
      </c>
      <c r="AB17" s="1">
        <v>0.08463194</v>
      </c>
      <c r="AC17" s="1">
        <v>0.341401789</v>
      </c>
      <c r="AD17" s="1">
        <v>0.08463194</v>
      </c>
      <c r="AE17" s="1">
        <v>0.341401789</v>
      </c>
      <c r="AF17" s="1">
        <v>2.826384441</v>
      </c>
      <c r="AG17" s="1">
        <v>1.05876571</v>
      </c>
      <c r="AH17" s="1">
        <v>2.810048313</v>
      </c>
      <c r="AK17" s="1">
        <v>0.311273816</v>
      </c>
      <c r="AL17" s="1">
        <v>0.854739644</v>
      </c>
      <c r="AM17" s="1">
        <v>-0.149260699</v>
      </c>
      <c r="AN17" s="1">
        <v>0.156705923</v>
      </c>
      <c r="AO17" s="1">
        <v>0.544101336</v>
      </c>
      <c r="AP17" s="1">
        <v>0.201878616</v>
      </c>
      <c r="AQ17" s="1">
        <v>0.351139315</v>
      </c>
    </row>
    <row r="18">
      <c r="A18" s="1">
        <v>78.0</v>
      </c>
      <c r="B18" s="1">
        <v>89.0</v>
      </c>
      <c r="C18" s="1" t="s">
        <v>44</v>
      </c>
      <c r="D18" s="1" t="s">
        <v>45</v>
      </c>
      <c r="E18" s="1">
        <v>71.5</v>
      </c>
      <c r="F18" s="1" t="s">
        <v>46</v>
      </c>
      <c r="G18" s="1" t="s">
        <v>47</v>
      </c>
      <c r="H18" s="2"/>
      <c r="I18" s="1" t="s">
        <v>48</v>
      </c>
      <c r="J18" s="1">
        <v>53.47856529</v>
      </c>
      <c r="K18" s="1">
        <v>0.056208935</v>
      </c>
      <c r="L18" s="1">
        <v>0.194278962</v>
      </c>
      <c r="M18" s="1">
        <v>0.056208935</v>
      </c>
      <c r="N18" s="1">
        <v>0.194278962</v>
      </c>
      <c r="O18" s="1">
        <v>1.914260478</v>
      </c>
      <c r="P18" s="1">
        <v>0.216140283</v>
      </c>
      <c r="Q18" s="1">
        <v>1.903392099</v>
      </c>
      <c r="T18" s="1">
        <v>0.118957492</v>
      </c>
      <c r="U18" s="1">
        <v>0.386463446</v>
      </c>
      <c r="V18" s="1">
        <v>0.028153107</v>
      </c>
      <c r="W18" s="1">
        <v>0.130577533</v>
      </c>
      <c r="X18" s="1">
        <v>0.263429526</v>
      </c>
      <c r="Y18" s="1">
        <v>0.136858936</v>
      </c>
      <c r="Z18" s="1">
        <v>0.10870583</v>
      </c>
      <c r="AA18" s="1">
        <v>74.79519621</v>
      </c>
      <c r="AB18" s="1">
        <v>0.078613895</v>
      </c>
      <c r="AC18" s="1">
        <v>0.271718828</v>
      </c>
      <c r="AD18" s="1">
        <v>0.078613895</v>
      </c>
      <c r="AE18" s="1">
        <v>0.271718828</v>
      </c>
      <c r="AF18" s="1">
        <v>2.677287382</v>
      </c>
      <c r="AG18" s="1">
        <v>0.302294102</v>
      </c>
      <c r="AH18" s="1">
        <v>2.662086852</v>
      </c>
      <c r="AK18" s="1">
        <v>0.166374114</v>
      </c>
      <c r="AL18" s="1">
        <v>0.540508316</v>
      </c>
      <c r="AM18" s="1">
        <v>0.039374974</v>
      </c>
      <c r="AN18" s="1">
        <v>0.18262592</v>
      </c>
      <c r="AO18" s="1">
        <v>0.368432903</v>
      </c>
      <c r="AP18" s="1">
        <v>0.1914111</v>
      </c>
      <c r="AQ18" s="1">
        <v>0.152036125</v>
      </c>
    </row>
    <row r="19">
      <c r="A19" s="1">
        <v>79.0</v>
      </c>
      <c r="B19" s="1">
        <v>89.0</v>
      </c>
      <c r="C19" s="1" t="s">
        <v>44</v>
      </c>
      <c r="D19" s="1" t="s">
        <v>45</v>
      </c>
      <c r="E19" s="1">
        <v>71.5</v>
      </c>
      <c r="F19" s="1" t="s">
        <v>46</v>
      </c>
      <c r="G19" s="1" t="s">
        <v>47</v>
      </c>
      <c r="H19" s="2"/>
      <c r="I19" s="1" t="s">
        <v>48</v>
      </c>
      <c r="J19" s="1">
        <v>53.3747338</v>
      </c>
      <c r="K19" s="1">
        <v>0.038140025</v>
      </c>
      <c r="L19" s="1">
        <v>0.204452555</v>
      </c>
      <c r="M19" s="1">
        <v>0.034296745</v>
      </c>
      <c r="N19" s="1">
        <v>0.202221358</v>
      </c>
      <c r="O19" s="1">
        <v>1.954053794</v>
      </c>
      <c r="P19" s="1">
        <v>0.228431469</v>
      </c>
      <c r="Q19" s="1">
        <v>1.875355274</v>
      </c>
      <c r="T19" s="1">
        <v>0.040768194</v>
      </c>
      <c r="U19" s="1">
        <v>0.264518736</v>
      </c>
      <c r="V19" s="1">
        <v>0.022503277</v>
      </c>
      <c r="W19" s="1">
        <v>0.198948771</v>
      </c>
      <c r="X19" s="1">
        <v>0.22187357</v>
      </c>
      <c r="Y19" s="1">
        <v>0.054951744</v>
      </c>
      <c r="Z19" s="1">
        <v>0.032448467</v>
      </c>
      <c r="AA19" s="1">
        <v>74.64997735</v>
      </c>
      <c r="AB19" s="1">
        <v>0.053342692</v>
      </c>
      <c r="AC19" s="1">
        <v>0.285947629</v>
      </c>
      <c r="AD19" s="1">
        <v>0.047967476</v>
      </c>
      <c r="AE19" s="1">
        <v>0.282827074</v>
      </c>
      <c r="AF19" s="1">
        <v>2.732942369</v>
      </c>
      <c r="AG19" s="1">
        <v>0.319484572</v>
      </c>
      <c r="AH19" s="1">
        <v>2.622874509</v>
      </c>
      <c r="AK19" s="1">
        <v>0.057018454</v>
      </c>
      <c r="AL19" s="1">
        <v>0.369956274</v>
      </c>
      <c r="AM19" s="1">
        <v>0.031473115</v>
      </c>
      <c r="AN19" s="1">
        <v>0.27825003</v>
      </c>
      <c r="AO19" s="1">
        <v>0.310312685</v>
      </c>
      <c r="AP19" s="1">
        <v>0.076855585</v>
      </c>
      <c r="AQ19" s="1">
        <v>0.045382471</v>
      </c>
    </row>
    <row r="20">
      <c r="A20" s="1">
        <v>80.0</v>
      </c>
      <c r="B20" s="1">
        <v>89.0</v>
      </c>
      <c r="C20" s="1" t="s">
        <v>44</v>
      </c>
      <c r="D20" s="1" t="s">
        <v>45</v>
      </c>
      <c r="E20" s="1">
        <v>71.5</v>
      </c>
      <c r="F20" s="1" t="s">
        <v>46</v>
      </c>
      <c r="G20" s="1" t="s">
        <v>47</v>
      </c>
      <c r="H20" s="2"/>
      <c r="I20" s="1" t="s">
        <v>48</v>
      </c>
      <c r="J20" s="1">
        <v>53.41709529</v>
      </c>
      <c r="K20" s="1">
        <v>0.022739524</v>
      </c>
      <c r="L20" s="1">
        <v>0.199218966</v>
      </c>
      <c r="M20" s="1">
        <v>0.019957124</v>
      </c>
      <c r="N20" s="1">
        <v>0.175541044</v>
      </c>
      <c r="O20" s="1">
        <v>1.696295596</v>
      </c>
      <c r="P20" s="1">
        <v>0.218367137</v>
      </c>
      <c r="Q20" s="1">
        <v>1.674874283</v>
      </c>
      <c r="T20" s="1">
        <v>0.043638276</v>
      </c>
      <c r="U20" s="1">
        <v>0.244524114</v>
      </c>
      <c r="V20" s="1">
        <v>0.024757645</v>
      </c>
      <c r="W20" s="1">
        <v>0.193283007</v>
      </c>
      <c r="X20" s="1">
        <v>0.202287901</v>
      </c>
      <c r="Y20" s="1">
        <v>0.049654478</v>
      </c>
      <c r="Z20" s="1">
        <v>0.024896833</v>
      </c>
      <c r="AA20" s="1">
        <v>74.70922419</v>
      </c>
      <c r="AB20" s="1">
        <v>0.03180353</v>
      </c>
      <c r="AC20" s="1">
        <v>0.278627925</v>
      </c>
      <c r="AD20" s="1">
        <v>0.027912061</v>
      </c>
      <c r="AE20" s="1">
        <v>0.24551195</v>
      </c>
      <c r="AF20" s="1">
        <v>2.372441393</v>
      </c>
      <c r="AG20" s="1">
        <v>0.305408583</v>
      </c>
      <c r="AH20" s="1">
        <v>2.342481515</v>
      </c>
      <c r="AK20" s="1">
        <v>0.061032554</v>
      </c>
      <c r="AL20" s="1">
        <v>0.341991768</v>
      </c>
      <c r="AM20" s="1">
        <v>0.034626077</v>
      </c>
      <c r="AN20" s="1">
        <v>0.270325884</v>
      </c>
      <c r="AO20" s="1">
        <v>0.282920141</v>
      </c>
      <c r="AP20" s="1">
        <v>0.069446822</v>
      </c>
      <c r="AQ20" s="1">
        <v>0.034820745</v>
      </c>
    </row>
    <row r="21">
      <c r="A21" s="1">
        <v>81.0</v>
      </c>
      <c r="B21" s="1">
        <v>89.0</v>
      </c>
      <c r="C21" s="1" t="s">
        <v>44</v>
      </c>
      <c r="D21" s="1" t="s">
        <v>45</v>
      </c>
      <c r="E21" s="1">
        <v>71.5</v>
      </c>
      <c r="F21" s="1" t="s">
        <v>46</v>
      </c>
      <c r="G21" s="1" t="s">
        <v>47</v>
      </c>
      <c r="H21" s="2"/>
      <c r="I21" s="1" t="s">
        <v>48</v>
      </c>
      <c r="J21" s="1">
        <v>57.26694965</v>
      </c>
      <c r="K21" s="1">
        <v>0.029332554</v>
      </c>
      <c r="L21" s="1">
        <v>0.165323703</v>
      </c>
      <c r="M21" s="1">
        <v>0.029332554</v>
      </c>
      <c r="N21" s="1">
        <v>0.142614219</v>
      </c>
      <c r="O21" s="1">
        <v>1.917532067</v>
      </c>
      <c r="P21" s="1">
        <v>0.201859906</v>
      </c>
      <c r="Q21" s="1">
        <v>1.909486228</v>
      </c>
      <c r="T21" s="1">
        <v>0.139705439</v>
      </c>
      <c r="U21" s="1">
        <v>0.452640157</v>
      </c>
      <c r="V21" s="1">
        <v>0.021721051</v>
      </c>
      <c r="W21" s="1">
        <v>0.15498886</v>
      </c>
      <c r="X21" s="1">
        <v>0.315976557</v>
      </c>
      <c r="Y21" s="1">
        <v>0.152465866</v>
      </c>
      <c r="Z21" s="1">
        <v>0.130744815</v>
      </c>
      <c r="AA21" s="1">
        <v>80.09363588</v>
      </c>
      <c r="AB21" s="1">
        <v>0.041024551</v>
      </c>
      <c r="AC21" s="1">
        <v>0.231221963</v>
      </c>
      <c r="AD21" s="1">
        <v>0.041024551</v>
      </c>
      <c r="AE21" s="1">
        <v>0.199460447</v>
      </c>
      <c r="AF21" s="1">
        <v>2.681863031</v>
      </c>
      <c r="AG21" s="1">
        <v>0.282321547</v>
      </c>
      <c r="AH21" s="1">
        <v>2.670610109</v>
      </c>
      <c r="AK21" s="1">
        <v>0.195392223</v>
      </c>
      <c r="AL21" s="1">
        <v>0.633063157</v>
      </c>
      <c r="AM21" s="1">
        <v>0.030379093</v>
      </c>
      <c r="AN21" s="1">
        <v>0.216767637</v>
      </c>
      <c r="AO21" s="1">
        <v>0.441925255</v>
      </c>
      <c r="AP21" s="1">
        <v>0.213238974</v>
      </c>
      <c r="AQ21" s="1">
        <v>0.182859881</v>
      </c>
    </row>
    <row r="22">
      <c r="A22" s="1">
        <v>82.0</v>
      </c>
      <c r="B22" s="1">
        <v>89.0</v>
      </c>
      <c r="C22" s="1" t="s">
        <v>44</v>
      </c>
      <c r="D22" s="1" t="s">
        <v>45</v>
      </c>
      <c r="E22" s="1">
        <v>71.5</v>
      </c>
      <c r="F22" s="1" t="s">
        <v>46</v>
      </c>
      <c r="G22" s="1" t="s">
        <v>47</v>
      </c>
      <c r="H22" s="2"/>
      <c r="I22" s="1" t="s">
        <v>48</v>
      </c>
      <c r="J22" s="1">
        <v>57.29368033</v>
      </c>
      <c r="K22" s="1">
        <v>0.033167621</v>
      </c>
      <c r="L22" s="1">
        <v>0.18005287</v>
      </c>
      <c r="M22" s="1">
        <v>0.031941283</v>
      </c>
      <c r="N22" s="1">
        <v>0.18005287</v>
      </c>
      <c r="O22" s="1">
        <v>1.936083673</v>
      </c>
      <c r="P22" s="1">
        <v>0.312249633</v>
      </c>
      <c r="Q22" s="1">
        <v>1.921959097</v>
      </c>
      <c r="T22" s="1">
        <v>0.122828904</v>
      </c>
      <c r="U22" s="1">
        <v>0.463384131</v>
      </c>
      <c r="V22" s="1">
        <v>0.038467824</v>
      </c>
      <c r="W22" s="1">
        <v>0.166663969</v>
      </c>
      <c r="X22" s="1">
        <v>0.344359926</v>
      </c>
      <c r="Y22" s="1">
        <v>0.16171851</v>
      </c>
      <c r="Z22" s="1">
        <v>0.123250685</v>
      </c>
      <c r="AA22" s="1">
        <v>80.13102145</v>
      </c>
      <c r="AB22" s="1">
        <v>0.046388281</v>
      </c>
      <c r="AC22" s="1">
        <v>0.251822196</v>
      </c>
      <c r="AD22" s="1">
        <v>0.044673123</v>
      </c>
      <c r="AE22" s="1">
        <v>0.251822196</v>
      </c>
      <c r="AF22" s="1">
        <v>2.707809333</v>
      </c>
      <c r="AG22" s="1">
        <v>0.436712773</v>
      </c>
      <c r="AH22" s="1">
        <v>2.688054681</v>
      </c>
      <c r="AK22" s="1">
        <v>0.171788677</v>
      </c>
      <c r="AL22" s="1">
        <v>0.648089694</v>
      </c>
      <c r="AM22" s="1">
        <v>0.053801153</v>
      </c>
      <c r="AN22" s="1">
        <v>0.23309646</v>
      </c>
      <c r="AO22" s="1">
        <v>0.481622274</v>
      </c>
      <c r="AP22" s="1">
        <v>0.226179734</v>
      </c>
      <c r="AQ22" s="1">
        <v>0.172378581</v>
      </c>
    </row>
    <row r="23">
      <c r="A23" s="1">
        <v>83.0</v>
      </c>
      <c r="B23" s="1">
        <v>89.0</v>
      </c>
      <c r="C23" s="1" t="s">
        <v>44</v>
      </c>
      <c r="D23" s="1" t="s">
        <v>45</v>
      </c>
      <c r="E23" s="1">
        <v>71.5</v>
      </c>
      <c r="F23" s="1" t="s">
        <v>46</v>
      </c>
      <c r="G23" s="1" t="s">
        <v>47</v>
      </c>
      <c r="H23" s="2"/>
      <c r="I23" s="1" t="s">
        <v>48</v>
      </c>
      <c r="J23" s="1">
        <v>57.17227747</v>
      </c>
      <c r="K23" s="1">
        <v>0.025521881</v>
      </c>
      <c r="L23" s="1">
        <v>0.119903017</v>
      </c>
      <c r="M23" s="1">
        <v>0.025521881</v>
      </c>
      <c r="N23" s="1">
        <v>0.119903017</v>
      </c>
      <c r="O23" s="1">
        <v>1.792271213</v>
      </c>
      <c r="P23" s="1">
        <v>0.176593147</v>
      </c>
      <c r="Q23" s="1">
        <v>1.78112527</v>
      </c>
      <c r="T23" s="1">
        <v>0.07723011</v>
      </c>
      <c r="U23" s="1">
        <v>0.411417973</v>
      </c>
      <c r="V23" s="1">
        <v>-0.021196611</v>
      </c>
      <c r="W23" s="1">
        <v>0.096433382</v>
      </c>
      <c r="X23" s="1">
        <v>0.332841116</v>
      </c>
      <c r="Y23" s="1">
        <v>0.157523734</v>
      </c>
      <c r="Z23" s="1">
        <v>0.178720344</v>
      </c>
      <c r="AA23" s="1">
        <v>79.96122722</v>
      </c>
      <c r="AB23" s="1">
        <v>0.035694938</v>
      </c>
      <c r="AC23" s="1">
        <v>0.167696528</v>
      </c>
      <c r="AD23" s="1">
        <v>0.035694938</v>
      </c>
      <c r="AE23" s="1">
        <v>0.167696528</v>
      </c>
      <c r="AF23" s="1">
        <v>2.506673025</v>
      </c>
      <c r="AG23" s="1">
        <v>0.246983422</v>
      </c>
      <c r="AH23" s="1">
        <v>2.491084294</v>
      </c>
      <c r="AK23" s="1">
        <v>0.108014139</v>
      </c>
      <c r="AL23" s="1">
        <v>0.575409753</v>
      </c>
      <c r="AM23" s="1">
        <v>-0.029645609</v>
      </c>
      <c r="AN23" s="1">
        <v>0.134871862</v>
      </c>
      <c r="AO23" s="1">
        <v>0.46551205</v>
      </c>
      <c r="AP23" s="1">
        <v>0.220312914</v>
      </c>
      <c r="AQ23" s="1">
        <v>0.249958523</v>
      </c>
    </row>
    <row r="24">
      <c r="A24" s="1">
        <v>85.0</v>
      </c>
      <c r="B24" s="1">
        <v>89.0</v>
      </c>
      <c r="C24" s="1" t="s">
        <v>44</v>
      </c>
      <c r="D24" s="1" t="s">
        <v>45</v>
      </c>
      <c r="E24" s="1">
        <v>71.5</v>
      </c>
      <c r="F24" s="1" t="s">
        <v>46</v>
      </c>
      <c r="G24" s="1" t="s">
        <v>47</v>
      </c>
      <c r="H24" s="2"/>
      <c r="I24" s="1" t="s">
        <v>48</v>
      </c>
      <c r="J24" s="1">
        <v>60.8</v>
      </c>
      <c r="K24" s="1">
        <v>0.163920767</v>
      </c>
      <c r="L24" s="1">
        <v>0.32329454</v>
      </c>
      <c r="M24" s="1">
        <v>0.075120125</v>
      </c>
      <c r="N24" s="1">
        <v>0.32329454</v>
      </c>
      <c r="O24" s="1">
        <v>2.043861415</v>
      </c>
      <c r="P24" s="1">
        <v>0.368340062</v>
      </c>
      <c r="Q24" s="1">
        <v>2.015820271</v>
      </c>
      <c r="U24" s="1">
        <v>0.720584262</v>
      </c>
      <c r="V24" s="1">
        <v>-0.153403362</v>
      </c>
      <c r="W24" s="1">
        <v>0.166773628</v>
      </c>
      <c r="Y24" s="1">
        <v>0.13011095</v>
      </c>
      <c r="Z24" s="1">
        <v>0.283514312</v>
      </c>
      <c r="AA24" s="1">
        <v>85.03496503</v>
      </c>
      <c r="AB24" s="1">
        <v>0.229259814</v>
      </c>
      <c r="AC24" s="1">
        <v>0.452160195</v>
      </c>
      <c r="AD24" s="1">
        <v>0.105063112</v>
      </c>
      <c r="AE24" s="1">
        <v>0.452160195</v>
      </c>
      <c r="AF24" s="1">
        <v>2.858547434</v>
      </c>
      <c r="AG24" s="1">
        <v>0.515160926</v>
      </c>
      <c r="AH24" s="1">
        <v>2.81932905</v>
      </c>
      <c r="AL24" s="1">
        <v>1.007810156</v>
      </c>
      <c r="AM24" s="1">
        <v>-0.214550157</v>
      </c>
      <c r="AN24" s="1">
        <v>0.23324983</v>
      </c>
      <c r="AP24" s="1">
        <v>0.181973356</v>
      </c>
      <c r="AQ24" s="1">
        <v>0.396523513</v>
      </c>
    </row>
    <row r="25">
      <c r="A25" s="1">
        <v>87.0</v>
      </c>
      <c r="B25" s="1">
        <v>89.0</v>
      </c>
      <c r="C25" s="1" t="s">
        <v>44</v>
      </c>
      <c r="D25" s="1" t="s">
        <v>45</v>
      </c>
      <c r="E25" s="1">
        <v>71.5</v>
      </c>
      <c r="F25" s="1" t="s">
        <v>46</v>
      </c>
      <c r="G25" s="1" t="s">
        <v>47</v>
      </c>
      <c r="H25" s="2"/>
      <c r="I25" s="1" t="s">
        <v>48</v>
      </c>
      <c r="J25" s="1">
        <v>60.82972757</v>
      </c>
      <c r="K25" s="1">
        <v>0.03889415</v>
      </c>
      <c r="L25" s="1">
        <v>0.283844371</v>
      </c>
      <c r="M25" s="1">
        <v>0.03889415</v>
      </c>
      <c r="N25" s="1">
        <v>0.283844371</v>
      </c>
      <c r="O25" s="1">
        <v>1.832546784</v>
      </c>
      <c r="P25" s="1">
        <v>0.338348514</v>
      </c>
      <c r="Q25" s="1">
        <v>1.830228922</v>
      </c>
      <c r="T25" s="1">
        <v>0.017821782</v>
      </c>
      <c r="U25" s="1">
        <v>0.547824415</v>
      </c>
      <c r="V25" s="1">
        <v>-0.116345489</v>
      </c>
      <c r="W25" s="1">
        <v>0.161173398</v>
      </c>
      <c r="X25" s="1">
        <v>0.467327007</v>
      </c>
      <c r="Y25" s="1">
        <v>0.14704759</v>
      </c>
      <c r="Z25" s="1">
        <v>0.263393079</v>
      </c>
      <c r="AA25" s="1">
        <v>85.07654205</v>
      </c>
      <c r="AB25" s="1">
        <v>0.054397413</v>
      </c>
      <c r="AC25" s="1">
        <v>0.396985134</v>
      </c>
      <c r="AD25" s="1">
        <v>0.054397413</v>
      </c>
      <c r="AE25" s="1">
        <v>0.396985134</v>
      </c>
      <c r="AF25" s="1">
        <v>2.563002495</v>
      </c>
      <c r="AG25" s="1">
        <v>0.473214705</v>
      </c>
      <c r="AH25" s="1">
        <v>2.55976073</v>
      </c>
      <c r="AK25" s="1">
        <v>0.02492557</v>
      </c>
      <c r="AL25" s="1">
        <v>0.766187993</v>
      </c>
      <c r="AM25" s="1">
        <v>-0.162720964</v>
      </c>
      <c r="AN25" s="1">
        <v>0.22541734</v>
      </c>
      <c r="AO25" s="1">
        <v>0.653604206</v>
      </c>
      <c r="AP25" s="1">
        <v>0.205660965</v>
      </c>
      <c r="AQ25" s="1">
        <v>0.368381929</v>
      </c>
    </row>
    <row r="26">
      <c r="A26" s="1">
        <v>88.0</v>
      </c>
      <c r="B26" s="1">
        <v>89.0</v>
      </c>
      <c r="C26" s="1" t="s">
        <v>44</v>
      </c>
      <c r="D26" s="1" t="s">
        <v>45</v>
      </c>
      <c r="E26" s="1">
        <v>71.5</v>
      </c>
      <c r="F26" s="1" t="s">
        <v>46</v>
      </c>
      <c r="G26" s="1" t="s">
        <v>47</v>
      </c>
      <c r="H26" s="2"/>
      <c r="I26" s="1" t="s">
        <v>48</v>
      </c>
      <c r="J26" s="1">
        <v>64.72326616</v>
      </c>
      <c r="K26" s="1">
        <v>0.073130337</v>
      </c>
      <c r="L26" s="1">
        <v>0.273252486</v>
      </c>
      <c r="M26" s="1">
        <v>0.033224143</v>
      </c>
      <c r="N26" s="1">
        <v>0.273252486</v>
      </c>
      <c r="O26" s="1">
        <v>2.27566326</v>
      </c>
      <c r="P26" s="1">
        <v>0.269703655</v>
      </c>
      <c r="Q26" s="1">
        <v>2.205229652</v>
      </c>
      <c r="T26" s="1">
        <v>0.157534696</v>
      </c>
      <c r="U26" s="1">
        <v>0.620114686</v>
      </c>
      <c r="V26" s="1">
        <v>-0.07247814</v>
      </c>
      <c r="W26" s="1">
        <v>0.198287282</v>
      </c>
      <c r="X26" s="1">
        <v>0.470905608</v>
      </c>
      <c r="Y26" s="1">
        <v>0.124097606</v>
      </c>
      <c r="Z26" s="1">
        <v>0.196575746</v>
      </c>
      <c r="AA26" s="1">
        <v>90.52205057</v>
      </c>
      <c r="AB26" s="1">
        <v>0.102280191</v>
      </c>
      <c r="AC26" s="1">
        <v>0.382171309</v>
      </c>
      <c r="AD26" s="1">
        <v>0.046467333</v>
      </c>
      <c r="AE26" s="1">
        <v>0.382171309</v>
      </c>
      <c r="AF26" s="1">
        <v>3.182745818</v>
      </c>
      <c r="AG26" s="1">
        <v>0.377207909</v>
      </c>
      <c r="AH26" s="1">
        <v>3.084237276</v>
      </c>
      <c r="AK26" s="1">
        <v>0.220328246</v>
      </c>
      <c r="AL26" s="1">
        <v>0.867293267</v>
      </c>
      <c r="AM26" s="1">
        <v>-0.101368029</v>
      </c>
      <c r="AN26" s="1">
        <v>0.277324869</v>
      </c>
      <c r="AO26" s="1">
        <v>0.658609241</v>
      </c>
      <c r="AP26" s="1">
        <v>0.173563085</v>
      </c>
      <c r="AQ26" s="1">
        <v>0.274931114</v>
      </c>
    </row>
    <row r="27">
      <c r="A27" s="1">
        <v>89.0</v>
      </c>
      <c r="B27" s="1">
        <v>89.0</v>
      </c>
      <c r="C27" s="1" t="s">
        <v>44</v>
      </c>
      <c r="D27" s="1" t="s">
        <v>45</v>
      </c>
      <c r="E27" s="1">
        <v>71.5</v>
      </c>
      <c r="F27" s="1" t="s">
        <v>46</v>
      </c>
      <c r="G27" s="1" t="s">
        <v>47</v>
      </c>
      <c r="H27" s="2"/>
      <c r="I27" s="1" t="s">
        <v>48</v>
      </c>
      <c r="J27" s="1">
        <v>64.68506851</v>
      </c>
      <c r="K27" s="1">
        <v>0.082144771</v>
      </c>
      <c r="L27" s="1">
        <v>0.338280892</v>
      </c>
      <c r="M27" s="1">
        <v>0.068844128</v>
      </c>
      <c r="N27" s="1">
        <v>0.338280892</v>
      </c>
      <c r="O27" s="1">
        <v>1.977323928</v>
      </c>
      <c r="P27" s="1">
        <v>0.220890541</v>
      </c>
      <c r="Q27" s="1">
        <v>1.533230596</v>
      </c>
      <c r="T27" s="1">
        <v>0.187488795</v>
      </c>
      <c r="U27" s="1">
        <v>0.687867314</v>
      </c>
      <c r="V27" s="1">
        <v>-0.160366933</v>
      </c>
      <c r="W27" s="1">
        <v>0.176838078</v>
      </c>
      <c r="X27" s="1">
        <v>0.516767656</v>
      </c>
      <c r="Y27" s="1">
        <v>0.128380063</v>
      </c>
      <c r="Z27" s="1">
        <v>0.288746996</v>
      </c>
      <c r="AA27" s="1">
        <v>90.46862729</v>
      </c>
      <c r="AB27" s="1">
        <v>0.114887792</v>
      </c>
      <c r="AC27" s="1">
        <v>0.473120128</v>
      </c>
      <c r="AD27" s="1">
        <v>0.096285494</v>
      </c>
      <c r="AE27" s="1">
        <v>0.473120128</v>
      </c>
      <c r="AF27" s="1">
        <v>2.765488011</v>
      </c>
      <c r="AG27" s="1">
        <v>0.30893782</v>
      </c>
      <c r="AH27" s="1">
        <v>2.144378456</v>
      </c>
      <c r="AK27" s="1">
        <v>0.262222091</v>
      </c>
      <c r="AL27" s="1">
        <v>0.962052188</v>
      </c>
      <c r="AM27" s="1">
        <v>-0.224289416</v>
      </c>
      <c r="AN27" s="1">
        <v>0.247325983</v>
      </c>
      <c r="AO27" s="1">
        <v>0.722751966</v>
      </c>
      <c r="AP27" s="1">
        <v>0.179552536</v>
      </c>
      <c r="AQ27" s="1">
        <v>0.403841953</v>
      </c>
    </row>
    <row r="28">
      <c r="A28" s="1">
        <v>90.0</v>
      </c>
      <c r="B28" s="1">
        <v>89.0</v>
      </c>
      <c r="C28" s="1" t="s">
        <v>44</v>
      </c>
      <c r="D28" s="1" t="s">
        <v>45</v>
      </c>
      <c r="E28" s="1">
        <v>71.5</v>
      </c>
      <c r="F28" s="1" t="s">
        <v>46</v>
      </c>
      <c r="G28" s="1" t="s">
        <v>47</v>
      </c>
      <c r="H28" s="2"/>
      <c r="I28" s="1" t="s">
        <v>48</v>
      </c>
      <c r="J28" s="1">
        <v>64.69461468</v>
      </c>
      <c r="K28" s="1">
        <v>0.03206118</v>
      </c>
      <c r="L28" s="1">
        <v>0.252272204</v>
      </c>
      <c r="M28" s="1">
        <v>0.026503896</v>
      </c>
      <c r="N28" s="1">
        <v>0.252272204</v>
      </c>
      <c r="O28" s="1">
        <v>2.099969087</v>
      </c>
      <c r="P28" s="1">
        <v>0.357684112</v>
      </c>
      <c r="Q28" s="1">
        <v>2.088704249</v>
      </c>
      <c r="T28" s="1">
        <v>0.125464247</v>
      </c>
      <c r="U28" s="1">
        <v>0.629092372</v>
      </c>
      <c r="V28" s="1">
        <v>-0.103365543</v>
      </c>
      <c r="W28" s="1">
        <v>0.144614646</v>
      </c>
      <c r="X28" s="1">
        <v>0.500729533</v>
      </c>
      <c r="Y28" s="1">
        <v>0.15393417</v>
      </c>
      <c r="Z28" s="1">
        <v>0.257299713</v>
      </c>
      <c r="AA28" s="1">
        <v>90.48197857</v>
      </c>
      <c r="AB28" s="1">
        <v>0.044840812</v>
      </c>
      <c r="AC28" s="1">
        <v>0.352828257</v>
      </c>
      <c r="AD28" s="1">
        <v>0.037068386</v>
      </c>
      <c r="AE28" s="1">
        <v>0.352828257</v>
      </c>
      <c r="AF28" s="1">
        <v>2.937019702</v>
      </c>
      <c r="AG28" s="1">
        <v>0.500257499</v>
      </c>
      <c r="AH28" s="1">
        <v>2.921264684</v>
      </c>
      <c r="AK28" s="1">
        <v>0.175474471</v>
      </c>
      <c r="AL28" s="1">
        <v>0.879849471</v>
      </c>
      <c r="AM28" s="1">
        <v>-0.144567193</v>
      </c>
      <c r="AN28" s="1">
        <v>0.202258246</v>
      </c>
      <c r="AO28" s="1">
        <v>0.700321025</v>
      </c>
      <c r="AP28" s="1">
        <v>0.215292545</v>
      </c>
      <c r="AQ28" s="1">
        <v>0.359859738</v>
      </c>
    </row>
    <row r="29">
      <c r="A29" s="1">
        <v>91.0</v>
      </c>
      <c r="B29" s="1">
        <v>89.0</v>
      </c>
      <c r="C29" s="1" t="s">
        <v>44</v>
      </c>
      <c r="D29" s="1" t="s">
        <v>45</v>
      </c>
      <c r="E29" s="1">
        <v>71.5</v>
      </c>
      <c r="F29" s="1" t="s">
        <v>46</v>
      </c>
      <c r="G29" s="1" t="s">
        <v>47</v>
      </c>
      <c r="H29" s="2"/>
      <c r="I29" s="1" t="s">
        <v>48</v>
      </c>
      <c r="J29" s="1">
        <v>66.75885333</v>
      </c>
      <c r="K29" s="1">
        <v>0.088720685</v>
      </c>
      <c r="L29" s="1">
        <v>0.301272376</v>
      </c>
      <c r="M29" s="1">
        <v>0.023737663</v>
      </c>
      <c r="N29" s="1">
        <v>0.301272376</v>
      </c>
      <c r="O29" s="1">
        <v>2.119067877</v>
      </c>
      <c r="P29" s="1">
        <v>0.482334377</v>
      </c>
      <c r="Q29" s="1">
        <v>2.10881828</v>
      </c>
      <c r="T29" s="1">
        <v>0.12207882</v>
      </c>
      <c r="U29" s="1">
        <v>0.653631217</v>
      </c>
      <c r="V29" s="1">
        <v>-0.119319981</v>
      </c>
      <c r="W29" s="1">
        <v>0.179811861</v>
      </c>
      <c r="X29" s="1">
        <v>0.524529619</v>
      </c>
      <c r="Y29" s="1">
        <v>0.111640623</v>
      </c>
      <c r="Z29" s="1">
        <v>0.230960604</v>
      </c>
      <c r="AA29" s="1">
        <v>93.36902563</v>
      </c>
      <c r="AB29" s="1">
        <v>0.124084875</v>
      </c>
      <c r="AC29" s="1">
        <v>0.421359966</v>
      </c>
      <c r="AD29" s="1">
        <v>0.033199529</v>
      </c>
      <c r="AE29" s="1">
        <v>0.421359966</v>
      </c>
      <c r="AF29" s="1">
        <v>2.963731297</v>
      </c>
      <c r="AG29" s="1">
        <v>0.674593534</v>
      </c>
      <c r="AH29" s="1">
        <v>2.949396196</v>
      </c>
      <c r="AK29" s="1">
        <v>0.170739608</v>
      </c>
      <c r="AL29" s="1">
        <v>0.914169534</v>
      </c>
      <c r="AM29" s="1">
        <v>-0.166881092</v>
      </c>
      <c r="AN29" s="1">
        <v>0.251485121</v>
      </c>
      <c r="AO29" s="1">
        <v>0.733607859</v>
      </c>
      <c r="AP29" s="1">
        <v>0.156140731</v>
      </c>
      <c r="AQ29" s="1">
        <v>0.323021824</v>
      </c>
    </row>
    <row r="30">
      <c r="A30" s="1">
        <v>92.0</v>
      </c>
      <c r="B30" s="1">
        <v>89.0</v>
      </c>
      <c r="C30" s="1" t="s">
        <v>44</v>
      </c>
      <c r="D30" s="1" t="s">
        <v>45</v>
      </c>
      <c r="E30" s="1">
        <v>71.5</v>
      </c>
      <c r="F30" s="1" t="s">
        <v>46</v>
      </c>
      <c r="G30" s="1" t="s">
        <v>47</v>
      </c>
      <c r="H30" s="2"/>
      <c r="I30" s="1" t="s">
        <v>48</v>
      </c>
      <c r="J30" s="1">
        <v>66.71341342</v>
      </c>
      <c r="K30" s="1">
        <v>0.040859418</v>
      </c>
      <c r="L30" s="1">
        <v>0.342625085</v>
      </c>
      <c r="M30" s="1">
        <v>0.023935005</v>
      </c>
      <c r="N30" s="1">
        <v>0.342625085</v>
      </c>
      <c r="O30" s="1">
        <v>2.176812633</v>
      </c>
      <c r="P30" s="1">
        <v>0.580553995</v>
      </c>
      <c r="Q30" s="1">
        <v>2.16053146</v>
      </c>
      <c r="T30" s="1">
        <v>0.170391451</v>
      </c>
      <c r="U30" s="1">
        <v>0.746122656</v>
      </c>
      <c r="V30" s="1">
        <v>-0.175074833</v>
      </c>
      <c r="W30" s="1">
        <v>0.165085849</v>
      </c>
      <c r="X30" s="1">
        <v>0.576292674</v>
      </c>
      <c r="Y30" s="1">
        <v>0.111290118</v>
      </c>
      <c r="Z30" s="1">
        <v>0.286364951</v>
      </c>
      <c r="AA30" s="1">
        <v>93.30547331</v>
      </c>
      <c r="AB30" s="1">
        <v>0.05714604</v>
      </c>
      <c r="AC30" s="1">
        <v>0.479195924</v>
      </c>
      <c r="AD30" s="1">
        <v>0.033475531</v>
      </c>
      <c r="AE30" s="1">
        <v>0.479195924</v>
      </c>
      <c r="AF30" s="1">
        <v>3.044493193</v>
      </c>
      <c r="AG30" s="1">
        <v>0.811963629</v>
      </c>
      <c r="AH30" s="1">
        <v>3.021722322</v>
      </c>
      <c r="AK30" s="1">
        <v>0.238309722</v>
      </c>
      <c r="AL30" s="1">
        <v>1.04352819</v>
      </c>
      <c r="AM30" s="1">
        <v>-0.244859906</v>
      </c>
      <c r="AN30" s="1">
        <v>0.2308893</v>
      </c>
      <c r="AO30" s="1">
        <v>0.80600374</v>
      </c>
      <c r="AP30" s="1">
        <v>0.155650515</v>
      </c>
      <c r="AQ30" s="1">
        <v>0.400510421</v>
      </c>
    </row>
    <row r="31">
      <c r="A31" s="1">
        <v>93.0</v>
      </c>
      <c r="B31" s="1">
        <v>89.0</v>
      </c>
      <c r="C31" s="1" t="s">
        <v>44</v>
      </c>
      <c r="D31" s="1" t="s">
        <v>45</v>
      </c>
      <c r="E31" s="1">
        <v>71.5</v>
      </c>
      <c r="F31" s="1" t="s">
        <v>46</v>
      </c>
      <c r="G31" s="1" t="s">
        <v>47</v>
      </c>
      <c r="H31" s="2"/>
      <c r="I31" s="1" t="s">
        <v>48</v>
      </c>
      <c r="J31" s="1">
        <v>66.7</v>
      </c>
      <c r="K31" s="1">
        <v>0.096302557</v>
      </c>
      <c r="L31" s="1">
        <v>0.484553339</v>
      </c>
      <c r="M31" s="1">
        <v>0.096302557</v>
      </c>
      <c r="N31" s="1">
        <v>0.484553339</v>
      </c>
      <c r="O31" s="1">
        <v>2.320414458</v>
      </c>
      <c r="P31" s="1">
        <v>0.675658755</v>
      </c>
      <c r="Q31" s="1">
        <v>2.29173264</v>
      </c>
      <c r="U31" s="1">
        <v>0.818347971</v>
      </c>
      <c r="V31" s="1">
        <v>-0.241725892</v>
      </c>
      <c r="W31" s="1">
        <v>0.241464784</v>
      </c>
      <c r="Y31" s="1">
        <v>0.121688576</v>
      </c>
      <c r="Z31" s="1">
        <v>0.363414468</v>
      </c>
      <c r="AA31" s="1">
        <v>93.28671329</v>
      </c>
      <c r="AB31" s="1">
        <v>0.134688891</v>
      </c>
      <c r="AC31" s="1">
        <v>0.677696977</v>
      </c>
      <c r="AD31" s="1">
        <v>0.134688891</v>
      </c>
      <c r="AE31" s="1">
        <v>0.677696977</v>
      </c>
      <c r="AF31" s="1">
        <v>3.245334906</v>
      </c>
      <c r="AG31" s="1">
        <v>0.94497728</v>
      </c>
      <c r="AH31" s="1">
        <v>3.205220476</v>
      </c>
      <c r="AL31" s="1">
        <v>1.144542617</v>
      </c>
      <c r="AM31" s="1">
        <v>-0.33807817</v>
      </c>
      <c r="AN31" s="1">
        <v>0.337712985</v>
      </c>
      <c r="AP31" s="1">
        <v>0.170193813</v>
      </c>
      <c r="AQ31" s="1">
        <v>0.508271983</v>
      </c>
    </row>
    <row r="32">
      <c r="A32" s="1">
        <v>94.0</v>
      </c>
      <c r="B32" s="1">
        <v>89.0</v>
      </c>
      <c r="C32" s="1" t="s">
        <v>44</v>
      </c>
      <c r="D32" s="1" t="s">
        <v>45</v>
      </c>
      <c r="E32" s="1">
        <v>71.5</v>
      </c>
      <c r="F32" s="1" t="s">
        <v>46</v>
      </c>
      <c r="G32" s="1" t="s">
        <v>47</v>
      </c>
      <c r="H32" s="2"/>
      <c r="I32" s="1" t="s">
        <v>48</v>
      </c>
      <c r="J32" s="1">
        <v>71.0</v>
      </c>
      <c r="K32" s="1">
        <v>0.112875738</v>
      </c>
      <c r="L32" s="1">
        <v>0.432025932</v>
      </c>
      <c r="M32" s="1">
        <v>0.112875738</v>
      </c>
      <c r="N32" s="1">
        <v>0.432025932</v>
      </c>
      <c r="O32" s="1">
        <v>2.503046656</v>
      </c>
      <c r="P32" s="1">
        <v>0.729289962</v>
      </c>
      <c r="Q32" s="1">
        <v>2.49921322</v>
      </c>
      <c r="U32" s="1">
        <v>0.793939658</v>
      </c>
      <c r="V32" s="1">
        <v>-0.20277309</v>
      </c>
      <c r="W32" s="1">
        <v>0.221893845</v>
      </c>
      <c r="Y32" s="1">
        <v>0.129039084</v>
      </c>
      <c r="Z32" s="1">
        <v>0.331812175</v>
      </c>
      <c r="AA32" s="1">
        <v>99.3006993</v>
      </c>
      <c r="AB32" s="1">
        <v>0.157868165</v>
      </c>
      <c r="AC32" s="1">
        <v>0.604232073</v>
      </c>
      <c r="AD32" s="1">
        <v>0.157868165</v>
      </c>
      <c r="AE32" s="1">
        <v>0.604232073</v>
      </c>
      <c r="AF32" s="1">
        <v>3.500764554</v>
      </c>
      <c r="AG32" s="1">
        <v>1.019985961</v>
      </c>
      <c r="AH32" s="1">
        <v>3.495403105</v>
      </c>
      <c r="AL32" s="1">
        <v>1.110405116</v>
      </c>
      <c r="AM32" s="1">
        <v>-0.283598728</v>
      </c>
      <c r="AN32" s="1">
        <v>0.310341042</v>
      </c>
      <c r="AP32" s="1">
        <v>0.180474244</v>
      </c>
      <c r="AQ32" s="1">
        <v>0.464072971</v>
      </c>
    </row>
    <row r="33">
      <c r="A33" s="1">
        <v>95.0</v>
      </c>
      <c r="B33" s="1">
        <v>89.0</v>
      </c>
      <c r="C33" s="1" t="s">
        <v>44</v>
      </c>
      <c r="D33" s="1" t="s">
        <v>45</v>
      </c>
      <c r="E33" s="1">
        <v>71.5</v>
      </c>
      <c r="F33" s="1" t="s">
        <v>46</v>
      </c>
      <c r="G33" s="1" t="s">
        <v>47</v>
      </c>
      <c r="H33" s="2"/>
      <c r="I33" s="1" t="s">
        <v>48</v>
      </c>
      <c r="J33" s="1">
        <v>70.96145839</v>
      </c>
      <c r="K33" s="1">
        <v>0.060355049</v>
      </c>
      <c r="L33" s="1">
        <v>0.48093654</v>
      </c>
      <c r="M33" s="1">
        <v>0.060355049</v>
      </c>
      <c r="N33" s="1">
        <v>0.48093654</v>
      </c>
      <c r="O33" s="1">
        <v>2.195978277</v>
      </c>
      <c r="P33" s="1">
        <v>0.431398832</v>
      </c>
      <c r="Q33" s="1">
        <v>2.11373416</v>
      </c>
      <c r="T33" s="1">
        <v>0.219503702</v>
      </c>
      <c r="U33" s="1">
        <v>0.812743298</v>
      </c>
      <c r="V33" s="1">
        <v>-0.263414387</v>
      </c>
      <c r="W33" s="1">
        <v>0.215156225</v>
      </c>
      <c r="X33" s="1">
        <v>0.625113626</v>
      </c>
      <c r="Y33" s="1">
        <v>0.122811421</v>
      </c>
      <c r="Z33" s="1">
        <v>0.386225808</v>
      </c>
      <c r="AA33" s="1">
        <v>99.24679495</v>
      </c>
      <c r="AB33" s="1">
        <v>0.084412655</v>
      </c>
      <c r="AC33" s="1">
        <v>0.672638518</v>
      </c>
      <c r="AD33" s="1">
        <v>0.084412655</v>
      </c>
      <c r="AE33" s="1">
        <v>0.672638518</v>
      </c>
      <c r="AF33" s="1">
        <v>3.07129829</v>
      </c>
      <c r="AG33" s="1">
        <v>0.60335501</v>
      </c>
      <c r="AH33" s="1">
        <v>2.956271552</v>
      </c>
      <c r="AK33" s="1">
        <v>0.306998185</v>
      </c>
      <c r="AL33" s="1">
        <v>1.136703913</v>
      </c>
      <c r="AM33" s="1">
        <v>-0.36841173</v>
      </c>
      <c r="AN33" s="1">
        <v>0.300917798</v>
      </c>
      <c r="AO33" s="1">
        <v>0.874284792</v>
      </c>
      <c r="AP33" s="1">
        <v>0.171764225</v>
      </c>
      <c r="AQ33" s="1">
        <v>0.540175955</v>
      </c>
    </row>
    <row r="34">
      <c r="A34" s="1">
        <v>96.0</v>
      </c>
      <c r="B34" s="1">
        <v>89.0</v>
      </c>
      <c r="C34" s="1" t="s">
        <v>44</v>
      </c>
      <c r="D34" s="1" t="s">
        <v>45</v>
      </c>
      <c r="E34" s="1">
        <v>71.5</v>
      </c>
      <c r="F34" s="1" t="s">
        <v>46</v>
      </c>
      <c r="G34" s="1" t="s">
        <v>47</v>
      </c>
      <c r="H34" s="2"/>
      <c r="I34" s="1" t="s">
        <v>48</v>
      </c>
      <c r="J34" s="1">
        <v>70.93531377</v>
      </c>
      <c r="K34" s="1">
        <v>0.05355163</v>
      </c>
      <c r="L34" s="1">
        <v>0.418661446</v>
      </c>
      <c r="M34" s="1">
        <v>0.05355163</v>
      </c>
      <c r="N34" s="1">
        <v>0.418661446</v>
      </c>
      <c r="O34" s="1">
        <v>2.246762609</v>
      </c>
      <c r="P34" s="1">
        <v>0.380257976</v>
      </c>
      <c r="Q34" s="1">
        <v>2.236528167</v>
      </c>
      <c r="T34" s="1">
        <v>0.185416734</v>
      </c>
      <c r="U34" s="1">
        <v>0.819879499</v>
      </c>
      <c r="V34" s="1">
        <v>-0.226287234</v>
      </c>
      <c r="W34" s="1">
        <v>0.186973679</v>
      </c>
      <c r="X34" s="1">
        <v>0.619596752</v>
      </c>
      <c r="Y34" s="1">
        <v>0.133598213</v>
      </c>
      <c r="Z34" s="1">
        <v>0.359885447</v>
      </c>
      <c r="AA34" s="1">
        <v>99.21022905</v>
      </c>
      <c r="AB34" s="1">
        <v>0.074897385</v>
      </c>
      <c r="AC34" s="1">
        <v>0.585540484</v>
      </c>
      <c r="AD34" s="1">
        <v>0.074897385</v>
      </c>
      <c r="AE34" s="1">
        <v>0.585540484</v>
      </c>
      <c r="AF34" s="1">
        <v>3.142325327</v>
      </c>
      <c r="AG34" s="1">
        <v>0.531829337</v>
      </c>
      <c r="AH34" s="1">
        <v>3.128011422</v>
      </c>
      <c r="AK34" s="1">
        <v>0.259324104</v>
      </c>
      <c r="AL34" s="1">
        <v>1.146684614</v>
      </c>
      <c r="AM34" s="1">
        <v>-0.316485642</v>
      </c>
      <c r="AN34" s="1">
        <v>0.261501649</v>
      </c>
      <c r="AO34" s="1">
        <v>0.866568884</v>
      </c>
      <c r="AP34" s="1">
        <v>0.186850647</v>
      </c>
      <c r="AQ34" s="1">
        <v>0.503336289</v>
      </c>
    </row>
    <row r="35">
      <c r="A35" s="1">
        <v>102.0</v>
      </c>
      <c r="B35" s="1">
        <v>89.0</v>
      </c>
      <c r="C35" s="1" t="s">
        <v>44</v>
      </c>
      <c r="D35" s="1" t="s">
        <v>45</v>
      </c>
      <c r="E35" s="1">
        <v>71.5</v>
      </c>
      <c r="F35" s="1" t="s">
        <v>46</v>
      </c>
      <c r="G35" s="1" t="s">
        <v>47</v>
      </c>
      <c r="H35" s="2"/>
      <c r="I35" s="1" t="s">
        <v>48</v>
      </c>
      <c r="J35" s="1">
        <v>74.72386559</v>
      </c>
      <c r="K35" s="1">
        <v>0.141039429</v>
      </c>
      <c r="L35" s="1">
        <v>0.630228398</v>
      </c>
      <c r="M35" s="1">
        <v>0.104426007</v>
      </c>
      <c r="N35" s="1">
        <v>0.630228398</v>
      </c>
      <c r="O35" s="1">
        <v>2.323211274</v>
      </c>
      <c r="P35" s="1">
        <v>0.616556397</v>
      </c>
      <c r="Q35" s="1">
        <v>2.262677275</v>
      </c>
      <c r="T35" s="1">
        <v>0.128430795</v>
      </c>
      <c r="U35" s="1">
        <v>0.846396257</v>
      </c>
      <c r="V35" s="1">
        <v>-0.311547448</v>
      </c>
      <c r="W35" s="1">
        <v>0.317645864</v>
      </c>
      <c r="X35" s="1">
        <v>0.725967319</v>
      </c>
      <c r="Y35" s="1">
        <v>0.110817228</v>
      </c>
      <c r="Z35" s="1">
        <v>0.422364676</v>
      </c>
      <c r="AA35" s="1">
        <v>104.5089029</v>
      </c>
      <c r="AB35" s="1">
        <v>0.197257943</v>
      </c>
      <c r="AC35" s="1">
        <v>0.881438318</v>
      </c>
      <c r="AD35" s="1">
        <v>0.14605036</v>
      </c>
      <c r="AE35" s="1">
        <v>0.881438318</v>
      </c>
      <c r="AF35" s="1">
        <v>3.249246537</v>
      </c>
      <c r="AG35" s="1">
        <v>0.862316639</v>
      </c>
      <c r="AH35" s="1">
        <v>3.164583601</v>
      </c>
      <c r="AK35" s="1">
        <v>0.179623489</v>
      </c>
      <c r="AL35" s="1">
        <v>1.183770989</v>
      </c>
      <c r="AM35" s="1">
        <v>-0.435730697</v>
      </c>
      <c r="AN35" s="1">
        <v>0.444259949</v>
      </c>
      <c r="AO35" s="1">
        <v>1.015338907</v>
      </c>
      <c r="AP35" s="1">
        <v>0.15498913</v>
      </c>
      <c r="AQ35" s="1">
        <v>0.590719827</v>
      </c>
    </row>
    <row r="36">
      <c r="A36" s="1">
        <v>108.0</v>
      </c>
      <c r="B36" s="1">
        <v>89.0</v>
      </c>
      <c r="C36" s="1" t="s">
        <v>44</v>
      </c>
      <c r="D36" s="1" t="s">
        <v>45</v>
      </c>
      <c r="E36" s="1">
        <v>71.5</v>
      </c>
      <c r="F36" s="1" t="s">
        <v>46</v>
      </c>
      <c r="G36" s="1" t="s">
        <v>47</v>
      </c>
      <c r="H36" s="2"/>
      <c r="I36" s="1" t="s">
        <v>48</v>
      </c>
      <c r="J36" s="1">
        <v>78.01278913</v>
      </c>
      <c r="K36" s="1">
        <v>0.063524555</v>
      </c>
      <c r="L36" s="1">
        <v>0.623412278</v>
      </c>
      <c r="M36" s="1">
        <v>0.035716398</v>
      </c>
      <c r="N36" s="1">
        <v>0.623412278</v>
      </c>
      <c r="O36" s="1">
        <v>2.679164467</v>
      </c>
      <c r="P36" s="1">
        <v>0.593158202</v>
      </c>
      <c r="Q36" s="1">
        <v>2.666848473</v>
      </c>
      <c r="T36" s="1">
        <v>0.174230369</v>
      </c>
      <c r="U36" s="1">
        <v>0.894824057</v>
      </c>
      <c r="V36" s="1">
        <v>-0.326030786</v>
      </c>
      <c r="W36" s="1">
        <v>0.294167181</v>
      </c>
      <c r="X36" s="1">
        <v>0.735049409</v>
      </c>
      <c r="Y36" s="1">
        <v>0.10823425</v>
      </c>
      <c r="Z36" s="1">
        <v>0.434265036</v>
      </c>
      <c r="AA36" s="1">
        <v>109.108796</v>
      </c>
      <c r="AB36" s="1">
        <v>0.088845531</v>
      </c>
      <c r="AC36" s="1">
        <v>0.871905284</v>
      </c>
      <c r="AD36" s="1">
        <v>0.049953005</v>
      </c>
      <c r="AE36" s="1">
        <v>0.871905284</v>
      </c>
      <c r="AF36" s="1">
        <v>3.747083171</v>
      </c>
      <c r="AG36" s="1">
        <v>0.829591891</v>
      </c>
      <c r="AH36" s="1">
        <v>3.729858004</v>
      </c>
      <c r="AK36" s="1">
        <v>0.243678837</v>
      </c>
      <c r="AL36" s="1">
        <v>1.251502177</v>
      </c>
      <c r="AM36" s="1">
        <v>-0.455987114</v>
      </c>
      <c r="AN36" s="1">
        <v>0.411422631</v>
      </c>
      <c r="AO36" s="1">
        <v>1.028041131</v>
      </c>
      <c r="AP36" s="1">
        <v>0.151376573</v>
      </c>
      <c r="AQ36" s="1">
        <v>0.607363687</v>
      </c>
    </row>
    <row r="37">
      <c r="A37" s="1">
        <v>122.0</v>
      </c>
      <c r="B37" s="1">
        <v>95.0</v>
      </c>
      <c r="C37" s="1" t="s">
        <v>44</v>
      </c>
      <c r="D37" s="1" t="s">
        <v>45</v>
      </c>
      <c r="E37" s="1">
        <v>66.7</v>
      </c>
      <c r="F37" s="1" t="s">
        <v>46</v>
      </c>
      <c r="G37" s="1" t="s">
        <v>47</v>
      </c>
      <c r="H37" s="2"/>
      <c r="I37" s="1" t="s">
        <v>48</v>
      </c>
      <c r="J37" s="1">
        <v>32.45976255</v>
      </c>
      <c r="K37" s="1">
        <v>0.037373553</v>
      </c>
      <c r="L37" s="1">
        <v>0.16049621</v>
      </c>
      <c r="M37" s="1">
        <v>0.037373553</v>
      </c>
      <c r="N37" s="1">
        <v>0.16049621</v>
      </c>
      <c r="O37" s="1">
        <v>1.63281709</v>
      </c>
      <c r="P37" s="1">
        <v>0.603412783</v>
      </c>
      <c r="Q37" s="1">
        <v>1.629936538</v>
      </c>
      <c r="T37" s="1">
        <v>0.234805333</v>
      </c>
      <c r="U37" s="1">
        <v>0.460987069</v>
      </c>
      <c r="V37" s="1">
        <v>-0.033905267</v>
      </c>
      <c r="W37" s="1">
        <v>0.125864947</v>
      </c>
      <c r="X37" s="1">
        <v>0.212059742</v>
      </c>
      <c r="Y37" s="1">
        <v>0.109812767</v>
      </c>
      <c r="Z37" s="1">
        <v>0.143718033</v>
      </c>
      <c r="AA37" s="1">
        <v>48.66531117</v>
      </c>
      <c r="AB37" s="1">
        <v>0.056032313</v>
      </c>
      <c r="AC37" s="1">
        <v>0.240624003</v>
      </c>
      <c r="AD37" s="1">
        <v>0.056032313</v>
      </c>
      <c r="AE37" s="1">
        <v>0.240624003</v>
      </c>
      <c r="AF37" s="1">
        <v>2.448001634</v>
      </c>
      <c r="AG37" s="1">
        <v>0.904666841</v>
      </c>
      <c r="AH37" s="1">
        <v>2.443682966</v>
      </c>
      <c r="AK37" s="1">
        <v>0.352031984</v>
      </c>
      <c r="AL37" s="1">
        <v>0.691135036</v>
      </c>
      <c r="AM37" s="1">
        <v>-0.050832484</v>
      </c>
      <c r="AN37" s="1">
        <v>0.188703069</v>
      </c>
      <c r="AO37" s="1">
        <v>0.317930648</v>
      </c>
      <c r="AP37" s="1">
        <v>0.164636832</v>
      </c>
      <c r="AQ37" s="1">
        <v>0.215469315</v>
      </c>
    </row>
    <row r="38">
      <c r="A38" s="1">
        <v>124.0</v>
      </c>
      <c r="B38" s="1">
        <v>95.0</v>
      </c>
      <c r="C38" s="1" t="s">
        <v>44</v>
      </c>
      <c r="D38" s="1" t="s">
        <v>45</v>
      </c>
      <c r="E38" s="1">
        <v>66.7</v>
      </c>
      <c r="F38" s="1" t="s">
        <v>46</v>
      </c>
      <c r="G38" s="1" t="s">
        <v>47</v>
      </c>
      <c r="H38" s="2"/>
      <c r="I38" s="1" t="s">
        <v>48</v>
      </c>
      <c r="J38" s="1">
        <v>35.40699271</v>
      </c>
      <c r="K38" s="1">
        <v>0.026656463</v>
      </c>
      <c r="L38" s="1">
        <v>0.03193888</v>
      </c>
      <c r="M38" s="1">
        <v>0.021837217</v>
      </c>
      <c r="N38" s="1">
        <v>0.03193888</v>
      </c>
      <c r="O38" s="1">
        <v>0.714387834</v>
      </c>
      <c r="P38" s="1">
        <v>0.268963869</v>
      </c>
      <c r="Q38" s="1">
        <v>0.709314224</v>
      </c>
      <c r="T38" s="1">
        <v>0.030909142</v>
      </c>
      <c r="U38" s="1">
        <v>0.091307651</v>
      </c>
      <c r="V38" s="1">
        <v>-0.001362945</v>
      </c>
      <c r="W38" s="1">
        <v>0.028140323</v>
      </c>
      <c r="X38" s="1">
        <v>0.059693082</v>
      </c>
      <c r="Y38" s="1">
        <v>0.053475154</v>
      </c>
      <c r="Z38" s="1">
        <v>0.054838099</v>
      </c>
      <c r="AA38" s="1">
        <v>53.08394709</v>
      </c>
      <c r="AB38" s="1">
        <v>0.039964713</v>
      </c>
      <c r="AC38" s="1">
        <v>0.047884378</v>
      </c>
      <c r="AD38" s="1">
        <v>0.032739455</v>
      </c>
      <c r="AE38" s="1">
        <v>0.047884378</v>
      </c>
      <c r="AF38" s="1">
        <v>1.071046228</v>
      </c>
      <c r="AG38" s="1">
        <v>0.403244181</v>
      </c>
      <c r="AH38" s="1">
        <v>1.063439616</v>
      </c>
      <c r="AK38" s="1">
        <v>0.046340543</v>
      </c>
      <c r="AL38" s="1">
        <v>0.13689303</v>
      </c>
      <c r="AM38" s="1">
        <v>-0.002043396</v>
      </c>
      <c r="AN38" s="1">
        <v>0.04218939</v>
      </c>
      <c r="AO38" s="1">
        <v>0.089494876</v>
      </c>
      <c r="AP38" s="1">
        <v>0.080172645</v>
      </c>
      <c r="AQ38" s="1">
        <v>0.082216041</v>
      </c>
    </row>
    <row r="39">
      <c r="A39" s="1">
        <v>125.0</v>
      </c>
      <c r="B39" s="1">
        <v>95.0</v>
      </c>
      <c r="C39" s="1" t="s">
        <v>44</v>
      </c>
      <c r="D39" s="1" t="s">
        <v>45</v>
      </c>
      <c r="E39" s="1">
        <v>66.7</v>
      </c>
      <c r="F39" s="1" t="s">
        <v>46</v>
      </c>
      <c r="G39" s="1" t="s">
        <v>47</v>
      </c>
      <c r="H39" s="2"/>
      <c r="I39" s="1" t="s">
        <v>48</v>
      </c>
      <c r="J39" s="1">
        <v>35.42933735</v>
      </c>
      <c r="K39" s="1">
        <v>0.01981013</v>
      </c>
      <c r="L39" s="1">
        <v>0.014757951</v>
      </c>
      <c r="M39" s="1">
        <v>0.005137933</v>
      </c>
      <c r="N39" s="1">
        <v>0.003355987</v>
      </c>
      <c r="O39" s="1">
        <v>0.347405951</v>
      </c>
      <c r="P39" s="1">
        <v>0.092988993</v>
      </c>
      <c r="Q39" s="1">
        <v>0.342746485</v>
      </c>
      <c r="T39" s="1">
        <v>1.03154E-4</v>
      </c>
      <c r="U39" s="1">
        <v>0.051854619</v>
      </c>
      <c r="V39" s="1">
        <v>0.005961297</v>
      </c>
      <c r="W39" s="1">
        <v>0.007523204</v>
      </c>
      <c r="X39" s="1">
        <v>0.053805733</v>
      </c>
      <c r="Y39" s="1">
        <v>0.020922385</v>
      </c>
      <c r="Z39" s="1">
        <v>0.014961088</v>
      </c>
      <c r="AA39" s="1">
        <v>53.1174473</v>
      </c>
      <c r="AB39" s="1">
        <v>0.029700345</v>
      </c>
      <c r="AC39" s="1">
        <v>0.022125864</v>
      </c>
      <c r="AD39" s="1">
        <v>0.007703048</v>
      </c>
      <c r="AE39" s="1">
        <v>0.005031465</v>
      </c>
      <c r="AF39" s="1">
        <v>0.520848502</v>
      </c>
      <c r="AG39" s="1">
        <v>0.139413783</v>
      </c>
      <c r="AH39" s="1">
        <v>0.513862796</v>
      </c>
      <c r="AK39" s="1">
        <v>1.54654E-4</v>
      </c>
      <c r="AL39" s="1">
        <v>0.077743056</v>
      </c>
      <c r="AM39" s="1">
        <v>0.008937477</v>
      </c>
      <c r="AN39" s="1">
        <v>0.011279166</v>
      </c>
      <c r="AO39" s="1">
        <v>0.080668265</v>
      </c>
      <c r="AP39" s="1">
        <v>0.031367894</v>
      </c>
      <c r="AQ39" s="1">
        <v>0.022430417</v>
      </c>
    </row>
    <row r="40">
      <c r="A40" s="1">
        <v>127.0</v>
      </c>
      <c r="B40" s="1">
        <v>95.0</v>
      </c>
      <c r="C40" s="1" t="s">
        <v>44</v>
      </c>
      <c r="D40" s="1" t="s">
        <v>45</v>
      </c>
      <c r="E40" s="1">
        <v>66.7</v>
      </c>
      <c r="F40" s="1" t="s">
        <v>46</v>
      </c>
      <c r="G40" s="1" t="s">
        <v>47</v>
      </c>
      <c r="H40" s="2"/>
      <c r="I40" s="1" t="s">
        <v>48</v>
      </c>
      <c r="J40" s="1">
        <v>39.06785319</v>
      </c>
      <c r="K40" s="1">
        <v>0.021415046</v>
      </c>
      <c r="L40" s="1">
        <v>0.037017442</v>
      </c>
      <c r="M40" s="1">
        <v>0.007429845</v>
      </c>
      <c r="N40" s="1">
        <v>0.037017442</v>
      </c>
      <c r="O40" s="1">
        <v>0.562737927</v>
      </c>
      <c r="P40" s="1">
        <v>0.081488175</v>
      </c>
      <c r="Q40" s="1">
        <v>0.551386544</v>
      </c>
      <c r="T40" s="1">
        <v>-0.001742691</v>
      </c>
      <c r="U40" s="1">
        <v>0.075819508</v>
      </c>
      <c r="V40" s="1">
        <v>-0.013830165</v>
      </c>
      <c r="W40" s="1">
        <v>0.02310952</v>
      </c>
      <c r="X40" s="1">
        <v>0.085023337</v>
      </c>
      <c r="Y40" s="1">
        <v>0.020341238</v>
      </c>
      <c r="Z40" s="1">
        <v>0.034171403</v>
      </c>
      <c r="AA40" s="1">
        <v>58.57249354</v>
      </c>
      <c r="AB40" s="1">
        <v>0.032106515</v>
      </c>
      <c r="AC40" s="1">
        <v>0.055498414</v>
      </c>
      <c r="AD40" s="1">
        <v>0.011139197</v>
      </c>
      <c r="AE40" s="1">
        <v>0.055498414</v>
      </c>
      <c r="AF40" s="1">
        <v>0.843685048</v>
      </c>
      <c r="AG40" s="1">
        <v>0.122171177</v>
      </c>
      <c r="AH40" s="1">
        <v>0.826666483</v>
      </c>
      <c r="AK40" s="1">
        <v>-0.00261273</v>
      </c>
      <c r="AL40" s="1">
        <v>0.113672425</v>
      </c>
      <c r="AM40" s="1">
        <v>-0.02073488</v>
      </c>
      <c r="AN40" s="1">
        <v>0.034646956</v>
      </c>
      <c r="AO40" s="1">
        <v>0.12747127</v>
      </c>
      <c r="AP40" s="1">
        <v>0.030496609</v>
      </c>
      <c r="AQ40" s="1">
        <v>0.051231489</v>
      </c>
    </row>
    <row r="41">
      <c r="A41" s="1">
        <v>128.0</v>
      </c>
      <c r="B41" s="1">
        <v>95.0</v>
      </c>
      <c r="C41" s="1" t="s">
        <v>44</v>
      </c>
      <c r="D41" s="1" t="s">
        <v>45</v>
      </c>
      <c r="E41" s="1">
        <v>66.7</v>
      </c>
      <c r="F41" s="1" t="s">
        <v>46</v>
      </c>
      <c r="G41" s="1" t="s">
        <v>47</v>
      </c>
      <c r="H41" s="2"/>
      <c r="I41" s="1" t="s">
        <v>48</v>
      </c>
      <c r="J41" s="1">
        <v>39.16812703</v>
      </c>
      <c r="K41" s="1">
        <v>0.056778738</v>
      </c>
      <c r="L41" s="1">
        <v>0.122895612</v>
      </c>
      <c r="M41" s="1">
        <v>0.044914148</v>
      </c>
      <c r="N41" s="1">
        <v>0.115542262</v>
      </c>
      <c r="O41" s="1">
        <v>1.465068186</v>
      </c>
      <c r="P41" s="1">
        <v>0.142941216</v>
      </c>
      <c r="Q41" s="1">
        <v>1.448659275</v>
      </c>
      <c r="T41" s="1">
        <v>0.080950484</v>
      </c>
      <c r="U41" s="1">
        <v>0.204907459</v>
      </c>
      <c r="V41" s="1">
        <v>-0.006619429</v>
      </c>
      <c r="W41" s="1">
        <v>0.107578142</v>
      </c>
      <c r="X41" s="1">
        <v>0.119655086</v>
      </c>
      <c r="Y41" s="1">
        <v>0.038339217</v>
      </c>
      <c r="Z41" s="1">
        <v>0.044958645</v>
      </c>
      <c r="AA41" s="1">
        <v>58.72282912</v>
      </c>
      <c r="AB41" s="1">
        <v>0.085125545</v>
      </c>
      <c r="AC41" s="1">
        <v>0.184251292</v>
      </c>
      <c r="AD41" s="1">
        <v>0.067337554</v>
      </c>
      <c r="AE41" s="1">
        <v>0.17322678</v>
      </c>
      <c r="AF41" s="1">
        <v>2.196504027</v>
      </c>
      <c r="AG41" s="1">
        <v>0.214304672</v>
      </c>
      <c r="AH41" s="1">
        <v>2.171902961</v>
      </c>
      <c r="AK41" s="1">
        <v>0.121365044</v>
      </c>
      <c r="AL41" s="1">
        <v>0.307207585</v>
      </c>
      <c r="AM41" s="1">
        <v>-0.009924181</v>
      </c>
      <c r="AN41" s="1">
        <v>0.16128657</v>
      </c>
      <c r="AO41" s="1">
        <v>0.179392932</v>
      </c>
      <c r="AP41" s="1">
        <v>0.057480085</v>
      </c>
      <c r="AQ41" s="1">
        <v>0.067404266</v>
      </c>
    </row>
    <row r="42">
      <c r="A42" s="1">
        <v>129.0</v>
      </c>
      <c r="B42" s="1">
        <v>95.0</v>
      </c>
      <c r="C42" s="1" t="s">
        <v>44</v>
      </c>
      <c r="D42" s="1" t="s">
        <v>45</v>
      </c>
      <c r="E42" s="1">
        <v>66.7</v>
      </c>
      <c r="F42" s="1" t="s">
        <v>46</v>
      </c>
      <c r="G42" s="1" t="s">
        <v>47</v>
      </c>
      <c r="H42" s="2"/>
      <c r="I42" s="1" t="s">
        <v>48</v>
      </c>
      <c r="J42" s="1">
        <v>39.22747826</v>
      </c>
      <c r="K42" s="1">
        <v>0.037263349</v>
      </c>
      <c r="L42" s="1">
        <v>0.057837491</v>
      </c>
      <c r="M42" s="1">
        <v>0.03132565</v>
      </c>
      <c r="N42" s="1">
        <v>0.057837491</v>
      </c>
      <c r="O42" s="1">
        <v>0.668227814</v>
      </c>
      <c r="P42" s="1">
        <v>0.204901242</v>
      </c>
      <c r="Q42" s="1">
        <v>0.666643356</v>
      </c>
      <c r="T42" s="1">
        <v>0.025670979</v>
      </c>
      <c r="U42" s="1">
        <v>0.166555679</v>
      </c>
      <c r="V42" s="1">
        <v>0.022931167</v>
      </c>
      <c r="W42" s="1">
        <v>0.051909978</v>
      </c>
      <c r="X42" s="1">
        <v>0.144543508</v>
      </c>
      <c r="Y42" s="1">
        <v>0.046027756</v>
      </c>
      <c r="Z42" s="1">
        <v>0.023096589</v>
      </c>
      <c r="AA42" s="1">
        <v>58.81181148</v>
      </c>
      <c r="AB42" s="1">
        <v>0.055867089</v>
      </c>
      <c r="AC42" s="1">
        <v>0.086712879</v>
      </c>
      <c r="AD42" s="1">
        <v>0.046964992</v>
      </c>
      <c r="AE42" s="1">
        <v>0.086712879</v>
      </c>
      <c r="AF42" s="1">
        <v>1.001840801</v>
      </c>
      <c r="AG42" s="1">
        <v>0.307198264</v>
      </c>
      <c r="AH42" s="1">
        <v>0.999465301</v>
      </c>
      <c r="AK42" s="1">
        <v>0.038487225</v>
      </c>
      <c r="AL42" s="1">
        <v>0.249708664</v>
      </c>
      <c r="AM42" s="1">
        <v>0.034379561</v>
      </c>
      <c r="AN42" s="1">
        <v>0.077826054</v>
      </c>
      <c r="AO42" s="1">
        <v>0.216706909</v>
      </c>
      <c r="AP42" s="1">
        <v>0.069007131</v>
      </c>
      <c r="AQ42" s="1">
        <v>0.03462757</v>
      </c>
    </row>
    <row r="43">
      <c r="A43" s="1">
        <v>130.0</v>
      </c>
      <c r="B43" s="1">
        <v>95.0</v>
      </c>
      <c r="C43" s="1" t="s">
        <v>44</v>
      </c>
      <c r="D43" s="1" t="s">
        <v>45</v>
      </c>
      <c r="E43" s="1">
        <v>66.7</v>
      </c>
      <c r="F43" s="1" t="s">
        <v>46</v>
      </c>
      <c r="G43" s="1" t="s">
        <v>47</v>
      </c>
      <c r="H43" s="2"/>
      <c r="I43" s="1" t="s">
        <v>48</v>
      </c>
      <c r="J43" s="1">
        <v>42.08301445</v>
      </c>
      <c r="K43" s="1">
        <v>0.030375081</v>
      </c>
      <c r="L43" s="1">
        <v>0.154859773</v>
      </c>
      <c r="M43" s="1">
        <v>0.030375081</v>
      </c>
      <c r="N43" s="1">
        <v>0.11338329</v>
      </c>
      <c r="O43" s="1">
        <v>1.832053386</v>
      </c>
      <c r="P43" s="1">
        <v>0.369685881</v>
      </c>
      <c r="Q43" s="1">
        <v>1.826188864</v>
      </c>
      <c r="T43" s="1">
        <v>0.204749709</v>
      </c>
      <c r="U43" s="1">
        <v>0.444992086</v>
      </c>
      <c r="V43" s="1">
        <v>0.021112812</v>
      </c>
      <c r="W43" s="1">
        <v>0.130865332</v>
      </c>
      <c r="X43" s="1">
        <v>0.241577773</v>
      </c>
      <c r="Y43" s="1">
        <v>0.15171695</v>
      </c>
      <c r="Z43" s="1">
        <v>0.130604138</v>
      </c>
      <c r="AA43" s="1">
        <v>63.09297519</v>
      </c>
      <c r="AB43" s="1">
        <v>0.045539852</v>
      </c>
      <c r="AC43" s="1">
        <v>0.232173573</v>
      </c>
      <c r="AD43" s="1">
        <v>0.045539852</v>
      </c>
      <c r="AE43" s="1">
        <v>0.169989939</v>
      </c>
      <c r="AF43" s="1">
        <v>2.746706726</v>
      </c>
      <c r="AG43" s="1">
        <v>0.554251696</v>
      </c>
      <c r="AH43" s="1">
        <v>2.737914339</v>
      </c>
      <c r="AK43" s="1">
        <v>0.306971078</v>
      </c>
      <c r="AL43" s="1">
        <v>0.667154552</v>
      </c>
      <c r="AM43" s="1">
        <v>0.031653391</v>
      </c>
      <c r="AN43" s="1">
        <v>0.196199898</v>
      </c>
      <c r="AO43" s="1">
        <v>0.362185566</v>
      </c>
      <c r="AP43" s="1">
        <v>0.227461694</v>
      </c>
      <c r="AQ43" s="1">
        <v>0.195808303</v>
      </c>
    </row>
    <row r="44">
      <c r="A44" s="1">
        <v>131.0</v>
      </c>
      <c r="B44" s="1">
        <v>95.0</v>
      </c>
      <c r="C44" s="1" t="s">
        <v>44</v>
      </c>
      <c r="D44" s="1" t="s">
        <v>45</v>
      </c>
      <c r="E44" s="1">
        <v>66.7</v>
      </c>
      <c r="F44" s="1" t="s">
        <v>46</v>
      </c>
      <c r="G44" s="1" t="s">
        <v>47</v>
      </c>
      <c r="H44" s="2"/>
      <c r="I44" s="1" t="s">
        <v>48</v>
      </c>
      <c r="J44" s="1">
        <v>42.4163314</v>
      </c>
      <c r="K44" s="1">
        <v>0.038539121</v>
      </c>
      <c r="L44" s="1">
        <v>0.155005827</v>
      </c>
      <c r="M44" s="1">
        <v>0.028941147</v>
      </c>
      <c r="N44" s="1">
        <v>0.112352497</v>
      </c>
      <c r="O44" s="1">
        <v>1.372437791</v>
      </c>
      <c r="P44" s="1">
        <v>0.168759814</v>
      </c>
      <c r="Q44" s="1">
        <v>1.358564241</v>
      </c>
      <c r="T44" s="1">
        <v>0.047205881</v>
      </c>
      <c r="U44" s="1">
        <v>0.168985498</v>
      </c>
      <c r="V44" s="1">
        <v>-5.85781E-4</v>
      </c>
      <c r="W44" s="1">
        <v>0.111766715</v>
      </c>
      <c r="X44" s="1">
        <v>0.120604764</v>
      </c>
      <c r="Y44" s="1">
        <v>0.046153197</v>
      </c>
      <c r="Z44" s="1">
        <v>0.046738979</v>
      </c>
      <c r="AA44" s="1">
        <v>63.59270075</v>
      </c>
      <c r="AB44" s="1">
        <v>0.057779792</v>
      </c>
      <c r="AC44" s="1">
        <v>0.232392545</v>
      </c>
      <c r="AD44" s="1">
        <v>0.043390026</v>
      </c>
      <c r="AE44" s="1">
        <v>0.168444523</v>
      </c>
      <c r="AF44" s="1">
        <v>2.057627873</v>
      </c>
      <c r="AG44" s="1">
        <v>0.253013214</v>
      </c>
      <c r="AH44" s="1">
        <v>2.036827948</v>
      </c>
      <c r="AK44" s="1">
        <v>0.070773434</v>
      </c>
      <c r="AL44" s="1">
        <v>0.253351571</v>
      </c>
      <c r="AM44" s="1">
        <v>-8.78233E-4</v>
      </c>
      <c r="AN44" s="1">
        <v>0.16756629</v>
      </c>
      <c r="AO44" s="1">
        <v>0.180816737</v>
      </c>
      <c r="AP44" s="1">
        <v>0.069195198</v>
      </c>
      <c r="AQ44" s="1">
        <v>0.070073431</v>
      </c>
    </row>
    <row r="45">
      <c r="A45" s="1">
        <v>132.0</v>
      </c>
      <c r="B45" s="1">
        <v>95.0</v>
      </c>
      <c r="C45" s="1" t="s">
        <v>44</v>
      </c>
      <c r="D45" s="1" t="s">
        <v>45</v>
      </c>
      <c r="E45" s="1">
        <v>66.7</v>
      </c>
      <c r="F45" s="1" t="s">
        <v>46</v>
      </c>
      <c r="G45" s="1" t="s">
        <v>47</v>
      </c>
      <c r="H45" s="2"/>
      <c r="I45" s="1" t="s">
        <v>48</v>
      </c>
      <c r="J45" s="1">
        <v>42.60831547</v>
      </c>
      <c r="K45" s="1">
        <v>0.03708671</v>
      </c>
      <c r="L45" s="1">
        <v>0.076435674</v>
      </c>
      <c r="M45" s="1">
        <v>0.024338217</v>
      </c>
      <c r="N45" s="1">
        <v>0.075735792</v>
      </c>
      <c r="O45" s="1">
        <v>1.115809654</v>
      </c>
      <c r="P45" s="1">
        <v>0.144843596</v>
      </c>
      <c r="Q45" s="1">
        <v>1.001510947</v>
      </c>
      <c r="T45" s="1">
        <v>0.080604159</v>
      </c>
      <c r="U45" s="1">
        <v>0.192559647</v>
      </c>
      <c r="V45" s="1">
        <v>7.48227E-4</v>
      </c>
      <c r="W45" s="1">
        <v>0.074843969</v>
      </c>
      <c r="X45" s="1">
        <v>0.112291374</v>
      </c>
      <c r="Y45" s="1">
        <v>0.030898176</v>
      </c>
      <c r="Z45" s="1">
        <v>0.030149949</v>
      </c>
      <c r="AA45" s="1">
        <v>63.88053293</v>
      </c>
      <c r="AB45" s="1">
        <v>0.055602264</v>
      </c>
      <c r="AC45" s="1">
        <v>0.114596213</v>
      </c>
      <c r="AD45" s="1">
        <v>0.036489081</v>
      </c>
      <c r="AE45" s="1">
        <v>0.113546915</v>
      </c>
      <c r="AF45" s="1">
        <v>1.672878042</v>
      </c>
      <c r="AG45" s="1">
        <v>0.217156816</v>
      </c>
      <c r="AH45" s="1">
        <v>1.501515663</v>
      </c>
      <c r="AK45" s="1">
        <v>0.120845816</v>
      </c>
      <c r="AL45" s="1">
        <v>0.288695123</v>
      </c>
      <c r="AM45" s="1">
        <v>0.001121779</v>
      </c>
      <c r="AN45" s="1">
        <v>0.112209849</v>
      </c>
      <c r="AO45" s="1">
        <v>0.168352885</v>
      </c>
      <c r="AP45" s="1">
        <v>0.046324102</v>
      </c>
      <c r="AQ45" s="1">
        <v>0.045202322</v>
      </c>
    </row>
    <row r="46">
      <c r="A46" s="1">
        <v>133.0</v>
      </c>
      <c r="B46" s="1">
        <v>95.0</v>
      </c>
      <c r="C46" s="1" t="s">
        <v>44</v>
      </c>
      <c r="D46" s="1" t="s">
        <v>45</v>
      </c>
      <c r="E46" s="1">
        <v>66.7</v>
      </c>
      <c r="F46" s="1" t="s">
        <v>46</v>
      </c>
      <c r="G46" s="1" t="s">
        <v>47</v>
      </c>
      <c r="H46" s="2"/>
      <c r="I46" s="1" t="s">
        <v>48</v>
      </c>
      <c r="J46" s="1">
        <v>45.20596105</v>
      </c>
      <c r="K46" s="1">
        <v>0.029472527</v>
      </c>
      <c r="L46" s="1">
        <v>0.153497703</v>
      </c>
      <c r="M46" s="1">
        <v>0.017550298</v>
      </c>
      <c r="N46" s="1">
        <v>0.153490777</v>
      </c>
      <c r="O46" s="1">
        <v>1.654090481</v>
      </c>
      <c r="P46" s="1">
        <v>0.400917346</v>
      </c>
      <c r="Q46" s="1">
        <v>1.646066306</v>
      </c>
      <c r="T46" s="1">
        <v>0.188728569</v>
      </c>
      <c r="U46" s="1">
        <v>0.466006158</v>
      </c>
      <c r="V46" s="1">
        <v>0.007465643</v>
      </c>
      <c r="W46" s="1">
        <v>0.154716259</v>
      </c>
      <c r="X46" s="1">
        <v>0.278025472</v>
      </c>
      <c r="Y46" s="1">
        <v>0.153803918</v>
      </c>
      <c r="Z46" s="1">
        <v>0.146338275</v>
      </c>
      <c r="AA46" s="1">
        <v>67.77505405</v>
      </c>
      <c r="AB46" s="1">
        <v>0.044186698</v>
      </c>
      <c r="AC46" s="1">
        <v>0.230131488</v>
      </c>
      <c r="AD46" s="1">
        <v>0.02631229</v>
      </c>
      <c r="AE46" s="1">
        <v>0.230121104</v>
      </c>
      <c r="AF46" s="1">
        <v>2.479895774</v>
      </c>
      <c r="AG46" s="1">
        <v>0.601075481</v>
      </c>
      <c r="AH46" s="1">
        <v>2.467865526</v>
      </c>
      <c r="AK46" s="1">
        <v>0.282951378</v>
      </c>
      <c r="AL46" s="1">
        <v>0.698659908</v>
      </c>
      <c r="AM46" s="1">
        <v>0.011192868</v>
      </c>
      <c r="AN46" s="1">
        <v>0.23195841</v>
      </c>
      <c r="AO46" s="1">
        <v>0.416829793</v>
      </c>
      <c r="AP46" s="1">
        <v>0.230590581</v>
      </c>
      <c r="AQ46" s="1">
        <v>0.219397714</v>
      </c>
    </row>
    <row r="47">
      <c r="A47" s="1">
        <v>134.0</v>
      </c>
      <c r="B47" s="1">
        <v>95.0</v>
      </c>
      <c r="C47" s="1" t="s">
        <v>44</v>
      </c>
      <c r="D47" s="1" t="s">
        <v>45</v>
      </c>
      <c r="E47" s="1">
        <v>66.7</v>
      </c>
      <c r="F47" s="1" t="s">
        <v>46</v>
      </c>
      <c r="G47" s="1" t="s">
        <v>47</v>
      </c>
      <c r="H47" s="2"/>
      <c r="I47" s="1" t="s">
        <v>48</v>
      </c>
      <c r="J47" s="1">
        <v>45.27221135</v>
      </c>
      <c r="K47" s="1">
        <v>0.096250371</v>
      </c>
      <c r="L47" s="1">
        <v>0.316224397</v>
      </c>
      <c r="M47" s="1">
        <v>0.096250371</v>
      </c>
      <c r="N47" s="1">
        <v>0.316224397</v>
      </c>
      <c r="O47" s="1">
        <v>1.948495153</v>
      </c>
      <c r="P47" s="1">
        <v>0.6618582</v>
      </c>
      <c r="Q47" s="1">
        <v>1.939574354</v>
      </c>
      <c r="T47" s="1">
        <v>0.339987797</v>
      </c>
      <c r="U47" s="1">
        <v>0.720321175</v>
      </c>
      <c r="V47" s="1">
        <v>-0.074401882</v>
      </c>
      <c r="W47" s="1">
        <v>0.2301532</v>
      </c>
      <c r="X47" s="1">
        <v>0.375635817</v>
      </c>
      <c r="Y47" s="1">
        <v>0.161021027</v>
      </c>
      <c r="Z47" s="1">
        <v>0.235422908</v>
      </c>
      <c r="AA47" s="1">
        <v>67.87437984</v>
      </c>
      <c r="AB47" s="1">
        <v>0.144303404</v>
      </c>
      <c r="AC47" s="1">
        <v>0.474099545</v>
      </c>
      <c r="AD47" s="1">
        <v>0.144303404</v>
      </c>
      <c r="AE47" s="1">
        <v>0.474099545</v>
      </c>
      <c r="AF47" s="1">
        <v>2.921282088</v>
      </c>
      <c r="AG47" s="1">
        <v>0.992291154</v>
      </c>
      <c r="AH47" s="1">
        <v>2.907907577</v>
      </c>
      <c r="AK47" s="1">
        <v>0.509726832</v>
      </c>
      <c r="AL47" s="1">
        <v>1.079941792</v>
      </c>
      <c r="AM47" s="1">
        <v>-0.111547049</v>
      </c>
      <c r="AN47" s="1">
        <v>0.345057271</v>
      </c>
      <c r="AO47" s="1">
        <v>0.563172139</v>
      </c>
      <c r="AP47" s="1">
        <v>0.241410834</v>
      </c>
      <c r="AQ47" s="1">
        <v>0.352957884</v>
      </c>
    </row>
    <row r="48">
      <c r="A48" s="1">
        <v>135.0</v>
      </c>
      <c r="B48" s="1">
        <v>95.0</v>
      </c>
      <c r="C48" s="1" t="s">
        <v>44</v>
      </c>
      <c r="D48" s="1" t="s">
        <v>45</v>
      </c>
      <c r="E48" s="1">
        <v>66.7</v>
      </c>
      <c r="F48" s="1" t="s">
        <v>46</v>
      </c>
      <c r="G48" s="1" t="s">
        <v>47</v>
      </c>
      <c r="H48" s="2"/>
      <c r="I48" s="1" t="s">
        <v>48</v>
      </c>
      <c r="J48" s="1">
        <v>45.44688689</v>
      </c>
      <c r="K48" s="1">
        <v>0.03157497</v>
      </c>
      <c r="L48" s="1">
        <v>0.249902501</v>
      </c>
      <c r="M48" s="1">
        <v>0.021864861</v>
      </c>
      <c r="N48" s="1">
        <v>0.249902501</v>
      </c>
      <c r="O48" s="1">
        <v>1.874230433</v>
      </c>
      <c r="P48" s="1">
        <v>0.486793013</v>
      </c>
      <c r="Q48" s="1">
        <v>1.865868422</v>
      </c>
      <c r="T48" s="1">
        <v>0.267626491</v>
      </c>
      <c r="U48" s="1">
        <v>0.601975503</v>
      </c>
      <c r="V48" s="1">
        <v>-0.049557547</v>
      </c>
      <c r="W48" s="1">
        <v>0.192397688</v>
      </c>
      <c r="X48" s="1">
        <v>0.333031453</v>
      </c>
      <c r="Y48" s="1">
        <v>0.151216759</v>
      </c>
      <c r="Z48" s="1">
        <v>0.200774306</v>
      </c>
      <c r="AA48" s="1">
        <v>68.1362622</v>
      </c>
      <c r="AB48" s="1">
        <v>0.047338785</v>
      </c>
      <c r="AC48" s="1">
        <v>0.374666418</v>
      </c>
      <c r="AD48" s="1">
        <v>0.032780901</v>
      </c>
      <c r="AE48" s="1">
        <v>0.374666418</v>
      </c>
      <c r="AF48" s="1">
        <v>2.809940679</v>
      </c>
      <c r="AG48" s="1">
        <v>0.729824607</v>
      </c>
      <c r="AH48" s="1">
        <v>2.797403931</v>
      </c>
      <c r="AK48" s="1">
        <v>0.401239116</v>
      </c>
      <c r="AL48" s="1">
        <v>0.902511999</v>
      </c>
      <c r="AM48" s="1">
        <v>-0.07429917</v>
      </c>
      <c r="AN48" s="1">
        <v>0.288452307</v>
      </c>
      <c r="AO48" s="1">
        <v>0.49929753</v>
      </c>
      <c r="AP48" s="1">
        <v>0.226711783</v>
      </c>
      <c r="AQ48" s="1">
        <v>0.301010953</v>
      </c>
    </row>
    <row r="49">
      <c r="A49" s="1">
        <v>139.0</v>
      </c>
      <c r="B49" s="1">
        <v>95.0</v>
      </c>
      <c r="C49" s="1" t="s">
        <v>44</v>
      </c>
      <c r="D49" s="1" t="s">
        <v>45</v>
      </c>
      <c r="E49" s="1">
        <v>66.7</v>
      </c>
      <c r="F49" s="1" t="s">
        <v>46</v>
      </c>
      <c r="G49" s="1" t="s">
        <v>47</v>
      </c>
      <c r="H49" s="2"/>
      <c r="I49" s="1" t="s">
        <v>48</v>
      </c>
      <c r="J49" s="1">
        <v>48.92739995</v>
      </c>
      <c r="K49" s="1">
        <v>0.043574758</v>
      </c>
      <c r="L49" s="1">
        <v>0.199777082</v>
      </c>
      <c r="M49" s="1">
        <v>0.038567296</v>
      </c>
      <c r="N49" s="1">
        <v>0.199777082</v>
      </c>
      <c r="O49" s="1">
        <v>1.927211746</v>
      </c>
      <c r="P49" s="1">
        <v>0.380106522</v>
      </c>
      <c r="Q49" s="1">
        <v>1.912625808</v>
      </c>
      <c r="T49" s="1">
        <v>0.155947613</v>
      </c>
      <c r="U49" s="1">
        <v>0.45582323</v>
      </c>
      <c r="V49" s="1">
        <v>-0.022471657</v>
      </c>
      <c r="W49" s="1">
        <v>0.174762375</v>
      </c>
      <c r="X49" s="1">
        <v>0.29911332</v>
      </c>
      <c r="Y49" s="1">
        <v>0.133033039</v>
      </c>
      <c r="Z49" s="1">
        <v>0.155504695</v>
      </c>
      <c r="AA49" s="1">
        <v>73.35442271</v>
      </c>
      <c r="AB49" s="1">
        <v>0.065329473</v>
      </c>
      <c r="AC49" s="1">
        <v>0.299515865</v>
      </c>
      <c r="AD49" s="1">
        <v>0.057822033</v>
      </c>
      <c r="AE49" s="1">
        <v>0.299515865</v>
      </c>
      <c r="AF49" s="1">
        <v>2.889372933</v>
      </c>
      <c r="AG49" s="1">
        <v>0.569874846</v>
      </c>
      <c r="AH49" s="1">
        <v>2.86750496</v>
      </c>
      <c r="AK49" s="1">
        <v>0.233804517</v>
      </c>
      <c r="AL49" s="1">
        <v>0.683393148</v>
      </c>
      <c r="AM49" s="1">
        <v>-0.03369064</v>
      </c>
      <c r="AN49" s="1">
        <v>0.262012557</v>
      </c>
      <c r="AO49" s="1">
        <v>0.448445758</v>
      </c>
      <c r="AP49" s="1">
        <v>0.199449833</v>
      </c>
      <c r="AQ49" s="1">
        <v>0.233140473</v>
      </c>
    </row>
    <row r="50">
      <c r="A50" s="1">
        <v>140.0</v>
      </c>
      <c r="B50" s="1">
        <v>95.0</v>
      </c>
      <c r="C50" s="1" t="s">
        <v>44</v>
      </c>
      <c r="D50" s="1" t="s">
        <v>45</v>
      </c>
      <c r="E50" s="1">
        <v>66.7</v>
      </c>
      <c r="F50" s="1" t="s">
        <v>46</v>
      </c>
      <c r="G50" s="1" t="s">
        <v>47</v>
      </c>
      <c r="H50" s="2"/>
      <c r="I50" s="1" t="s">
        <v>48</v>
      </c>
      <c r="J50" s="1">
        <v>48.90024176</v>
      </c>
      <c r="K50" s="1">
        <v>0.038479023</v>
      </c>
      <c r="L50" s="1">
        <v>0.186754604</v>
      </c>
      <c r="M50" s="1">
        <v>0.038479023</v>
      </c>
      <c r="N50" s="1">
        <v>0.186754604</v>
      </c>
      <c r="O50" s="1">
        <v>1.850110703</v>
      </c>
      <c r="P50" s="1">
        <v>0.345481859</v>
      </c>
      <c r="Q50" s="1">
        <v>1.848504216</v>
      </c>
      <c r="T50" s="1">
        <v>0.166978349</v>
      </c>
      <c r="U50" s="1">
        <v>0.508418687</v>
      </c>
      <c r="V50" s="1">
        <v>-0.026054485</v>
      </c>
      <c r="W50" s="1">
        <v>0.158324479</v>
      </c>
      <c r="X50" s="1">
        <v>0.34207787</v>
      </c>
      <c r="Y50" s="1">
        <v>0.159777681</v>
      </c>
      <c r="Z50" s="1">
        <v>0.185832166</v>
      </c>
      <c r="AA50" s="1">
        <v>73.31370578</v>
      </c>
      <c r="AB50" s="1">
        <v>0.05768969</v>
      </c>
      <c r="AC50" s="1">
        <v>0.27999191</v>
      </c>
      <c r="AD50" s="1">
        <v>0.05768969</v>
      </c>
      <c r="AE50" s="1">
        <v>0.27999191</v>
      </c>
      <c r="AF50" s="1">
        <v>2.773779165</v>
      </c>
      <c r="AG50" s="1">
        <v>0.517963807</v>
      </c>
      <c r="AH50" s="1">
        <v>2.771370639</v>
      </c>
      <c r="AK50" s="1">
        <v>0.250342353</v>
      </c>
      <c r="AL50" s="1">
        <v>0.762246907</v>
      </c>
      <c r="AM50" s="1">
        <v>-0.039062196</v>
      </c>
      <c r="AN50" s="1">
        <v>0.237368034</v>
      </c>
      <c r="AO50" s="1">
        <v>0.512860375</v>
      </c>
      <c r="AP50" s="1">
        <v>0.239546749</v>
      </c>
      <c r="AQ50" s="1">
        <v>0.278608945</v>
      </c>
    </row>
    <row r="51">
      <c r="A51" s="1">
        <v>141.0</v>
      </c>
      <c r="B51" s="1">
        <v>95.0</v>
      </c>
      <c r="C51" s="1" t="s">
        <v>44</v>
      </c>
      <c r="D51" s="1" t="s">
        <v>45</v>
      </c>
      <c r="E51" s="1">
        <v>66.7</v>
      </c>
      <c r="F51" s="1" t="s">
        <v>46</v>
      </c>
      <c r="G51" s="1" t="s">
        <v>47</v>
      </c>
      <c r="H51" s="2"/>
      <c r="I51" s="1" t="s">
        <v>48</v>
      </c>
      <c r="J51" s="1">
        <v>48.98392977</v>
      </c>
      <c r="K51" s="1">
        <v>0.061841168</v>
      </c>
      <c r="L51" s="1">
        <v>0.197264936</v>
      </c>
      <c r="M51" s="1">
        <v>0.061841168</v>
      </c>
      <c r="N51" s="1">
        <v>0.197264936</v>
      </c>
      <c r="O51" s="1">
        <v>1.831993858</v>
      </c>
      <c r="P51" s="1">
        <v>0.20897882</v>
      </c>
      <c r="Q51" s="1">
        <v>1.830111114</v>
      </c>
      <c r="T51" s="1">
        <v>0.158466958</v>
      </c>
      <c r="U51" s="1">
        <v>0.485228507</v>
      </c>
      <c r="V51" s="1">
        <v>-0.034885488</v>
      </c>
      <c r="W51" s="1">
        <v>0.159469363</v>
      </c>
      <c r="X51" s="1">
        <v>0.326038859</v>
      </c>
      <c r="Y51" s="1">
        <v>0.149882614</v>
      </c>
      <c r="Z51" s="1">
        <v>0.184768102</v>
      </c>
      <c r="AA51" s="1">
        <v>73.43917506</v>
      </c>
      <c r="AB51" s="1">
        <v>0.092715394</v>
      </c>
      <c r="AC51" s="1">
        <v>0.29574953</v>
      </c>
      <c r="AD51" s="1">
        <v>0.092715394</v>
      </c>
      <c r="AE51" s="1">
        <v>0.29574953</v>
      </c>
      <c r="AF51" s="1">
        <v>2.746617478</v>
      </c>
      <c r="AG51" s="1">
        <v>0.313311574</v>
      </c>
      <c r="AH51" s="1">
        <v>2.743794774</v>
      </c>
      <c r="AK51" s="1">
        <v>0.237581647</v>
      </c>
      <c r="AL51" s="1">
        <v>0.727479022</v>
      </c>
      <c r="AM51" s="1">
        <v>-0.052302081</v>
      </c>
      <c r="AN51" s="1">
        <v>0.239084502</v>
      </c>
      <c r="AO51" s="1">
        <v>0.488813882</v>
      </c>
      <c r="AP51" s="1">
        <v>0.224711565</v>
      </c>
      <c r="AQ51" s="1">
        <v>0.277013646</v>
      </c>
    </row>
    <row r="52">
      <c r="A52" s="1">
        <v>142.0</v>
      </c>
      <c r="B52" s="1">
        <v>95.0</v>
      </c>
      <c r="C52" s="1" t="s">
        <v>44</v>
      </c>
      <c r="D52" s="1" t="s">
        <v>45</v>
      </c>
      <c r="E52" s="1">
        <v>66.7</v>
      </c>
      <c r="F52" s="1" t="s">
        <v>46</v>
      </c>
      <c r="G52" s="1" t="s">
        <v>47</v>
      </c>
      <c r="H52" s="2"/>
      <c r="I52" s="1" t="s">
        <v>48</v>
      </c>
      <c r="J52" s="1">
        <v>52.86174524</v>
      </c>
      <c r="K52" s="1">
        <v>0.072793823</v>
      </c>
      <c r="L52" s="1">
        <v>0.40294325</v>
      </c>
      <c r="M52" s="1">
        <v>0.072793823</v>
      </c>
      <c r="N52" s="1">
        <v>0.40294325</v>
      </c>
      <c r="O52" s="1">
        <v>1.786635337</v>
      </c>
      <c r="P52" s="1">
        <v>1.178588004</v>
      </c>
      <c r="Q52" s="1">
        <v>1.781032113</v>
      </c>
      <c r="T52" s="1">
        <v>0.232687689</v>
      </c>
      <c r="U52" s="1">
        <v>0.706156696</v>
      </c>
      <c r="V52" s="1">
        <v>-0.141625082</v>
      </c>
      <c r="W52" s="1">
        <v>0.248428598</v>
      </c>
      <c r="X52" s="1">
        <v>0.463823528</v>
      </c>
      <c r="Y52" s="1">
        <v>0.127770088</v>
      </c>
      <c r="Z52" s="1">
        <v>0.26939517</v>
      </c>
      <c r="AA52" s="1">
        <v>79.25299136</v>
      </c>
      <c r="AB52" s="1">
        <v>0.109136167</v>
      </c>
      <c r="AC52" s="1">
        <v>0.604112818</v>
      </c>
      <c r="AD52" s="1">
        <v>0.109136167</v>
      </c>
      <c r="AE52" s="1">
        <v>0.604112818</v>
      </c>
      <c r="AF52" s="1">
        <v>2.678613699</v>
      </c>
      <c r="AG52" s="1">
        <v>1.766998507</v>
      </c>
      <c r="AH52" s="1">
        <v>2.670213063</v>
      </c>
      <c r="AK52" s="1">
        <v>0.348857105</v>
      </c>
      <c r="AL52" s="1">
        <v>1.058705691</v>
      </c>
      <c r="AM52" s="1">
        <v>-0.212331457</v>
      </c>
      <c r="AN52" s="1">
        <v>0.372456668</v>
      </c>
      <c r="AO52" s="1">
        <v>0.695387599</v>
      </c>
      <c r="AP52" s="1">
        <v>0.191559353</v>
      </c>
      <c r="AQ52" s="1">
        <v>0.40389081</v>
      </c>
    </row>
    <row r="53">
      <c r="A53" s="1">
        <v>143.0</v>
      </c>
      <c r="B53" s="1">
        <v>95.0</v>
      </c>
      <c r="C53" s="1" t="s">
        <v>44</v>
      </c>
      <c r="D53" s="1" t="s">
        <v>45</v>
      </c>
      <c r="E53" s="1">
        <v>66.7</v>
      </c>
      <c r="F53" s="1" t="s">
        <v>46</v>
      </c>
      <c r="G53" s="1" t="s">
        <v>47</v>
      </c>
      <c r="H53" s="2"/>
      <c r="I53" s="1" t="s">
        <v>48</v>
      </c>
      <c r="J53" s="1">
        <v>52.82797121</v>
      </c>
      <c r="K53" s="1">
        <v>0.081640129</v>
      </c>
      <c r="L53" s="1">
        <v>0.419586554</v>
      </c>
      <c r="M53" s="1">
        <v>0.071506043</v>
      </c>
      <c r="N53" s="1">
        <v>0.419586554</v>
      </c>
      <c r="O53" s="1">
        <v>2.104673922</v>
      </c>
      <c r="P53" s="1">
        <v>0.290487199</v>
      </c>
      <c r="Q53" s="1">
        <v>2.079602095</v>
      </c>
      <c r="T53" s="1">
        <v>0.209311779</v>
      </c>
      <c r="U53" s="1">
        <v>0.663054601</v>
      </c>
      <c r="V53" s="1">
        <v>-0.172820628</v>
      </c>
      <c r="W53" s="1">
        <v>0.244972504</v>
      </c>
      <c r="X53" s="1">
        <v>0.457611113</v>
      </c>
      <c r="Y53" s="1">
        <v>0.108868977</v>
      </c>
      <c r="Z53" s="1">
        <v>0.281689606</v>
      </c>
      <c r="AA53" s="1">
        <v>79.20235564</v>
      </c>
      <c r="AB53" s="1">
        <v>0.122398993</v>
      </c>
      <c r="AC53" s="1">
        <v>0.629065299</v>
      </c>
      <c r="AD53" s="1">
        <v>0.107205462</v>
      </c>
      <c r="AE53" s="1">
        <v>0.629065299</v>
      </c>
      <c r="AF53" s="1">
        <v>3.155433166</v>
      </c>
      <c r="AG53" s="1">
        <v>0.435513042</v>
      </c>
      <c r="AH53" s="1">
        <v>3.11784422</v>
      </c>
      <c r="AK53" s="1">
        <v>0.313810763</v>
      </c>
      <c r="AL53" s="1">
        <v>0.994084858</v>
      </c>
      <c r="AM53" s="1">
        <v>-0.259101392</v>
      </c>
      <c r="AN53" s="1">
        <v>0.367275119</v>
      </c>
      <c r="AO53" s="1">
        <v>0.686073632</v>
      </c>
      <c r="AP53" s="1">
        <v>0.163221855</v>
      </c>
      <c r="AQ53" s="1">
        <v>0.422323247</v>
      </c>
    </row>
    <row r="54">
      <c r="A54" s="1">
        <v>144.0</v>
      </c>
      <c r="B54" s="1">
        <v>95.0</v>
      </c>
      <c r="C54" s="1" t="s">
        <v>44</v>
      </c>
      <c r="D54" s="1" t="s">
        <v>45</v>
      </c>
      <c r="E54" s="1">
        <v>66.7</v>
      </c>
      <c r="F54" s="1" t="s">
        <v>46</v>
      </c>
      <c r="G54" s="1" t="s">
        <v>47</v>
      </c>
      <c r="H54" s="2"/>
      <c r="I54" s="1" t="s">
        <v>48</v>
      </c>
      <c r="J54" s="1">
        <v>52.84431105</v>
      </c>
      <c r="K54" s="1">
        <v>0.110884384</v>
      </c>
      <c r="L54" s="1">
        <v>0.370881097</v>
      </c>
      <c r="M54" s="1">
        <v>0.059513099</v>
      </c>
      <c r="N54" s="1">
        <v>0.370881097</v>
      </c>
      <c r="O54" s="1">
        <v>2.056002718</v>
      </c>
      <c r="P54" s="1">
        <v>0.376507577</v>
      </c>
      <c r="Q54" s="1">
        <v>2.039939644</v>
      </c>
      <c r="T54" s="1">
        <v>0.264237917</v>
      </c>
      <c r="U54" s="1">
        <v>0.703992719</v>
      </c>
      <c r="V54" s="1">
        <v>-0.155872936</v>
      </c>
      <c r="W54" s="1">
        <v>0.2112176</v>
      </c>
      <c r="X54" s="1">
        <v>0.44649737</v>
      </c>
      <c r="Y54" s="1">
        <v>0.121030339</v>
      </c>
      <c r="Z54" s="1">
        <v>0.276903275</v>
      </c>
      <c r="AA54" s="1">
        <v>79.22685314</v>
      </c>
      <c r="AB54" s="1">
        <v>0.166243455</v>
      </c>
      <c r="AC54" s="1">
        <v>0.556043624</v>
      </c>
      <c r="AD54" s="1">
        <v>0.089225035</v>
      </c>
      <c r="AE54" s="1">
        <v>0.556043624</v>
      </c>
      <c r="AF54" s="1">
        <v>3.082462846</v>
      </c>
      <c r="AG54" s="1">
        <v>0.564479126</v>
      </c>
      <c r="AH54" s="1">
        <v>3.058380276</v>
      </c>
      <c r="AK54" s="1">
        <v>0.396158797</v>
      </c>
      <c r="AL54" s="1">
        <v>1.055461348</v>
      </c>
      <c r="AM54" s="1">
        <v>-0.233692558</v>
      </c>
      <c r="AN54" s="1">
        <v>0.316668065</v>
      </c>
      <c r="AO54" s="1">
        <v>0.669411349</v>
      </c>
      <c r="AP54" s="1">
        <v>0.181454781</v>
      </c>
      <c r="AQ54" s="1">
        <v>0.415147339</v>
      </c>
    </row>
    <row r="55">
      <c r="A55" s="1">
        <v>145.0</v>
      </c>
      <c r="B55" s="1">
        <v>95.0</v>
      </c>
      <c r="C55" s="1" t="s">
        <v>44</v>
      </c>
      <c r="D55" s="1" t="s">
        <v>45</v>
      </c>
      <c r="E55" s="1">
        <v>66.7</v>
      </c>
      <c r="F55" s="1" t="s">
        <v>46</v>
      </c>
      <c r="G55" s="1" t="s">
        <v>47</v>
      </c>
      <c r="H55" s="2"/>
      <c r="I55" s="1" t="s">
        <v>48</v>
      </c>
      <c r="J55" s="1">
        <v>56.17637092</v>
      </c>
      <c r="K55" s="1">
        <v>0.037948572</v>
      </c>
      <c r="L55" s="1">
        <v>0.317276465</v>
      </c>
      <c r="M55" s="1">
        <v>0.02986401</v>
      </c>
      <c r="N55" s="1">
        <v>0.317276465</v>
      </c>
      <c r="O55" s="1">
        <v>1.889625135</v>
      </c>
      <c r="P55" s="1">
        <v>0.6803238</v>
      </c>
      <c r="Q55" s="1">
        <v>1.887249629</v>
      </c>
      <c r="T55" s="1">
        <v>0.177513547</v>
      </c>
      <c r="U55" s="1">
        <v>0.64261243</v>
      </c>
      <c r="V55" s="1">
        <v>-0.088320521</v>
      </c>
      <c r="W55" s="1">
        <v>0.222809476</v>
      </c>
      <c r="X55" s="1">
        <v>0.475488115</v>
      </c>
      <c r="Y55" s="1">
        <v>0.136418702</v>
      </c>
      <c r="Z55" s="1">
        <v>0.224739222</v>
      </c>
      <c r="AA55" s="1">
        <v>84.22244515</v>
      </c>
      <c r="AB55" s="1">
        <v>0.056894411</v>
      </c>
      <c r="AC55" s="1">
        <v>0.475676859</v>
      </c>
      <c r="AD55" s="1">
        <v>0.044773628</v>
      </c>
      <c r="AE55" s="1">
        <v>0.475676859</v>
      </c>
      <c r="AF55" s="1">
        <v>2.833021192</v>
      </c>
      <c r="AG55" s="1">
        <v>1.019975712</v>
      </c>
      <c r="AH55" s="1">
        <v>2.829459714</v>
      </c>
      <c r="AK55" s="1">
        <v>0.266137251</v>
      </c>
      <c r="AL55" s="1">
        <v>0.963436926</v>
      </c>
      <c r="AM55" s="1">
        <v>-0.132414574</v>
      </c>
      <c r="AN55" s="1">
        <v>0.33404719</v>
      </c>
      <c r="AO55" s="1">
        <v>0.712875735</v>
      </c>
      <c r="AP55" s="1">
        <v>0.20452579</v>
      </c>
      <c r="AQ55" s="1">
        <v>0.336940363</v>
      </c>
    </row>
    <row r="56">
      <c r="A56" s="1">
        <v>146.0</v>
      </c>
      <c r="B56" s="1">
        <v>95.0</v>
      </c>
      <c r="C56" s="1" t="s">
        <v>44</v>
      </c>
      <c r="D56" s="1" t="s">
        <v>45</v>
      </c>
      <c r="E56" s="1">
        <v>66.7</v>
      </c>
      <c r="F56" s="1" t="s">
        <v>46</v>
      </c>
      <c r="G56" s="1" t="s">
        <v>47</v>
      </c>
      <c r="H56" s="2"/>
      <c r="I56" s="1" t="s">
        <v>48</v>
      </c>
      <c r="J56" s="1">
        <v>56.19077212</v>
      </c>
      <c r="K56" s="1">
        <v>0.047390763</v>
      </c>
      <c r="L56" s="1">
        <v>0.324816268</v>
      </c>
      <c r="M56" s="1">
        <v>0.04230065</v>
      </c>
      <c r="N56" s="1">
        <v>0.324816268</v>
      </c>
      <c r="O56" s="1">
        <v>1.932014684</v>
      </c>
      <c r="P56" s="1">
        <v>0.546936297</v>
      </c>
      <c r="Q56" s="1">
        <v>1.918575075</v>
      </c>
      <c r="T56" s="1">
        <v>0.095889457</v>
      </c>
      <c r="U56" s="1">
        <v>0.58597431</v>
      </c>
      <c r="V56" s="1">
        <v>-0.090042404</v>
      </c>
      <c r="W56" s="1">
        <v>0.225586068</v>
      </c>
      <c r="X56" s="1">
        <v>0.499652224</v>
      </c>
      <c r="Y56" s="1">
        <v>0.090014114</v>
      </c>
      <c r="Z56" s="1">
        <v>0.180056518</v>
      </c>
      <c r="AA56" s="1">
        <v>84.24403616</v>
      </c>
      <c r="AB56" s="1">
        <v>0.071050619</v>
      </c>
      <c r="AC56" s="1">
        <v>0.486980912</v>
      </c>
      <c r="AD56" s="1">
        <v>0.063419266</v>
      </c>
      <c r="AE56" s="1">
        <v>0.486980912</v>
      </c>
      <c r="AF56" s="1">
        <v>2.896573739</v>
      </c>
      <c r="AG56" s="1">
        <v>0.819994448</v>
      </c>
      <c r="AH56" s="1">
        <v>2.8764244</v>
      </c>
      <c r="AK56" s="1">
        <v>0.143762305</v>
      </c>
      <c r="AL56" s="1">
        <v>0.878522204</v>
      </c>
      <c r="AM56" s="1">
        <v>-0.134996108</v>
      </c>
      <c r="AN56" s="1">
        <v>0.338209998</v>
      </c>
      <c r="AO56" s="1">
        <v>0.749103784</v>
      </c>
      <c r="AP56" s="1">
        <v>0.134953694</v>
      </c>
      <c r="AQ56" s="1">
        <v>0.269949803</v>
      </c>
    </row>
    <row r="57">
      <c r="A57" s="1">
        <v>147.0</v>
      </c>
      <c r="B57" s="1">
        <v>95.0</v>
      </c>
      <c r="C57" s="1" t="s">
        <v>44</v>
      </c>
      <c r="D57" s="1" t="s">
        <v>45</v>
      </c>
      <c r="E57" s="1">
        <v>66.7</v>
      </c>
      <c r="F57" s="1" t="s">
        <v>46</v>
      </c>
      <c r="G57" s="1" t="s">
        <v>47</v>
      </c>
      <c r="H57" s="2"/>
      <c r="I57" s="1" t="s">
        <v>48</v>
      </c>
      <c r="J57" s="1">
        <v>56.47879921</v>
      </c>
      <c r="K57" s="1">
        <v>0.073486393</v>
      </c>
      <c r="L57" s="1">
        <v>0.384634301</v>
      </c>
      <c r="M57" s="1">
        <v>0.042848631</v>
      </c>
      <c r="N57" s="1">
        <v>0.384634301</v>
      </c>
      <c r="O57" s="1">
        <v>1.910136496</v>
      </c>
      <c r="P57" s="1">
        <v>0.500849637</v>
      </c>
      <c r="Q57" s="1">
        <v>1.904730114</v>
      </c>
      <c r="T57" s="1">
        <v>0.235938109</v>
      </c>
      <c r="U57" s="1">
        <v>0.731922176</v>
      </c>
      <c r="V57" s="1">
        <v>-0.133003086</v>
      </c>
      <c r="W57" s="1">
        <v>0.245831415</v>
      </c>
      <c r="X57" s="1">
        <v>0.500900593</v>
      </c>
      <c r="Y57" s="1">
        <v>0.132074657</v>
      </c>
      <c r="Z57" s="1">
        <v>0.265077742</v>
      </c>
      <c r="AA57" s="1">
        <v>84.67586089</v>
      </c>
      <c r="AB57" s="1">
        <v>0.110174503</v>
      </c>
      <c r="AC57" s="1">
        <v>0.57666312</v>
      </c>
      <c r="AD57" s="1">
        <v>0.064240826</v>
      </c>
      <c r="AE57" s="1">
        <v>0.57666312</v>
      </c>
      <c r="AF57" s="1">
        <v>2.863772858</v>
      </c>
      <c r="AG57" s="1">
        <v>0.750899006</v>
      </c>
      <c r="AH57" s="1">
        <v>2.855667337</v>
      </c>
      <c r="AK57" s="1">
        <v>0.353730298</v>
      </c>
      <c r="AL57" s="1">
        <v>1.097334596</v>
      </c>
      <c r="AM57" s="1">
        <v>-0.199404926</v>
      </c>
      <c r="AN57" s="1">
        <v>0.368562841</v>
      </c>
      <c r="AO57" s="1">
        <v>0.750975402</v>
      </c>
      <c r="AP57" s="1">
        <v>0.198012979</v>
      </c>
      <c r="AQ57" s="1">
        <v>0.397417905</v>
      </c>
    </row>
    <row r="58">
      <c r="A58" s="1">
        <v>148.0</v>
      </c>
      <c r="B58" s="1">
        <v>95.0</v>
      </c>
      <c r="C58" s="1" t="s">
        <v>44</v>
      </c>
      <c r="D58" s="1" t="s">
        <v>45</v>
      </c>
      <c r="E58" s="1">
        <v>66.7</v>
      </c>
      <c r="F58" s="1" t="s">
        <v>46</v>
      </c>
      <c r="G58" s="1" t="s">
        <v>47</v>
      </c>
      <c r="H58" s="2"/>
      <c r="I58" s="1" t="s">
        <v>48</v>
      </c>
      <c r="J58" s="1">
        <v>59.01015719</v>
      </c>
      <c r="K58" s="1">
        <v>0.078797718</v>
      </c>
      <c r="L58" s="1">
        <v>0.436307211</v>
      </c>
      <c r="M58" s="1">
        <v>0.054873829</v>
      </c>
      <c r="N58" s="1">
        <v>0.436307211</v>
      </c>
      <c r="O58" s="1">
        <v>2.114230541</v>
      </c>
      <c r="P58" s="1">
        <v>0.437484604</v>
      </c>
      <c r="Q58" s="1">
        <v>2.109067511</v>
      </c>
      <c r="T58" s="1">
        <v>0.219224846</v>
      </c>
      <c r="U58" s="1">
        <v>0.740005993</v>
      </c>
      <c r="V58" s="1">
        <v>-0.17252964</v>
      </c>
      <c r="W58" s="1">
        <v>0.25667626</v>
      </c>
      <c r="X58" s="1">
        <v>0.524165321</v>
      </c>
      <c r="Y58" s="1">
        <v>0.113921558</v>
      </c>
      <c r="Z58" s="1">
        <v>0.286451198</v>
      </c>
      <c r="AA58" s="1">
        <v>88.47100028</v>
      </c>
      <c r="AB58" s="1">
        <v>0.118137508</v>
      </c>
      <c r="AC58" s="1">
        <v>0.654133749</v>
      </c>
      <c r="AD58" s="1">
        <v>0.082269609</v>
      </c>
      <c r="AE58" s="1">
        <v>0.654133749</v>
      </c>
      <c r="AF58" s="1">
        <v>3.169760931</v>
      </c>
      <c r="AG58" s="1">
        <v>0.655898957</v>
      </c>
      <c r="AH58" s="1">
        <v>3.162020256</v>
      </c>
      <c r="AK58" s="1">
        <v>0.328672933</v>
      </c>
      <c r="AL58" s="1">
        <v>1.109454262</v>
      </c>
      <c r="AM58" s="1">
        <v>-0.258665127</v>
      </c>
      <c r="AN58" s="1">
        <v>0.38482198</v>
      </c>
      <c r="AO58" s="1">
        <v>0.785855054</v>
      </c>
      <c r="AP58" s="1">
        <v>0.170796939</v>
      </c>
      <c r="AQ58" s="1">
        <v>0.429462066</v>
      </c>
    </row>
    <row r="59">
      <c r="A59" s="1">
        <v>149.0</v>
      </c>
      <c r="B59" s="1">
        <v>95.0</v>
      </c>
      <c r="C59" s="1" t="s">
        <v>44</v>
      </c>
      <c r="D59" s="1" t="s">
        <v>45</v>
      </c>
      <c r="E59" s="1">
        <v>66.7</v>
      </c>
      <c r="F59" s="1" t="s">
        <v>46</v>
      </c>
      <c r="G59" s="1" t="s">
        <v>47</v>
      </c>
      <c r="H59" s="2"/>
      <c r="I59" s="1" t="s">
        <v>48</v>
      </c>
      <c r="J59" s="1">
        <v>62.82890504</v>
      </c>
      <c r="K59" s="1">
        <v>0.046280892</v>
      </c>
      <c r="L59" s="1">
        <v>0.487956914</v>
      </c>
      <c r="M59" s="1">
        <v>0.04327523</v>
      </c>
      <c r="N59" s="1">
        <v>0.487956914</v>
      </c>
      <c r="O59" s="1">
        <v>2.557066649</v>
      </c>
      <c r="P59" s="1">
        <v>0.766447409</v>
      </c>
      <c r="Q59" s="1">
        <v>2.371891135</v>
      </c>
      <c r="T59" s="1">
        <v>0.195827617</v>
      </c>
      <c r="U59" s="1">
        <v>0.741971958</v>
      </c>
      <c r="V59" s="1">
        <v>-0.167222236</v>
      </c>
      <c r="W59" s="1">
        <v>0.31968808</v>
      </c>
      <c r="X59" s="1">
        <v>0.562552569</v>
      </c>
      <c r="Y59" s="1">
        <v>0.103699012</v>
      </c>
      <c r="Z59" s="1">
        <v>0.270921248</v>
      </c>
      <c r="AA59" s="1">
        <v>94.19625943</v>
      </c>
      <c r="AB59" s="1">
        <v>0.069386644</v>
      </c>
      <c r="AC59" s="1">
        <v>0.731569587</v>
      </c>
      <c r="AD59" s="1">
        <v>0.064880405</v>
      </c>
      <c r="AE59" s="1">
        <v>0.731569587</v>
      </c>
      <c r="AF59" s="1">
        <v>3.833683132</v>
      </c>
      <c r="AG59" s="1">
        <v>1.149096565</v>
      </c>
      <c r="AH59" s="1">
        <v>3.556058673</v>
      </c>
      <c r="AK59" s="1">
        <v>0.293594628</v>
      </c>
      <c r="AL59" s="1">
        <v>1.112401737</v>
      </c>
      <c r="AM59" s="1">
        <v>-0.250708</v>
      </c>
      <c r="AN59" s="1">
        <v>0.479292474</v>
      </c>
      <c r="AO59" s="1">
        <v>0.84340715</v>
      </c>
      <c r="AP59" s="1">
        <v>0.155470783</v>
      </c>
      <c r="AQ59" s="1">
        <v>0.406178783</v>
      </c>
    </row>
    <row r="60">
      <c r="A60" s="1">
        <v>151.0</v>
      </c>
      <c r="B60" s="1">
        <v>95.0</v>
      </c>
      <c r="C60" s="1" t="s">
        <v>44</v>
      </c>
      <c r="D60" s="1" t="s">
        <v>45</v>
      </c>
      <c r="E60" s="1">
        <v>66.7</v>
      </c>
      <c r="F60" s="1" t="s">
        <v>46</v>
      </c>
      <c r="G60" s="1" t="s">
        <v>47</v>
      </c>
      <c r="H60" s="2"/>
      <c r="I60" s="1" t="s">
        <v>48</v>
      </c>
      <c r="J60" s="1">
        <v>64.4446322</v>
      </c>
      <c r="K60" s="1">
        <v>0.105382195</v>
      </c>
      <c r="L60" s="1">
        <v>0.468579968</v>
      </c>
      <c r="M60" s="1">
        <v>0.085897211</v>
      </c>
      <c r="N60" s="1">
        <v>0.468579968</v>
      </c>
      <c r="O60" s="1">
        <v>1.910121686</v>
      </c>
      <c r="P60" s="1">
        <v>0.426707712</v>
      </c>
      <c r="Q60" s="1">
        <v>1.906731867</v>
      </c>
      <c r="T60" s="1">
        <v>0.194309997</v>
      </c>
      <c r="U60" s="1">
        <v>0.813787585</v>
      </c>
      <c r="V60" s="1">
        <v>-0.245412503</v>
      </c>
      <c r="W60" s="1">
        <v>0.22009916</v>
      </c>
      <c r="X60" s="1">
        <v>0.613538386</v>
      </c>
      <c r="Y60" s="1">
        <v>0.088668972</v>
      </c>
      <c r="Z60" s="1">
        <v>0.334081476</v>
      </c>
      <c r="AA60" s="1">
        <v>96.61863898</v>
      </c>
      <c r="AB60" s="1">
        <v>0.157994295</v>
      </c>
      <c r="AC60" s="1">
        <v>0.702518693</v>
      </c>
      <c r="AD60" s="1">
        <v>0.128781426</v>
      </c>
      <c r="AE60" s="1">
        <v>0.702518693</v>
      </c>
      <c r="AF60" s="1">
        <v>2.863750654</v>
      </c>
      <c r="AG60" s="1">
        <v>0.639741697</v>
      </c>
      <c r="AH60" s="1">
        <v>2.858668466</v>
      </c>
      <c r="AK60" s="1">
        <v>0.291319337</v>
      </c>
      <c r="AL60" s="1">
        <v>1.220071343</v>
      </c>
      <c r="AM60" s="1">
        <v>-0.367934787</v>
      </c>
      <c r="AN60" s="1">
        <v>0.329983748</v>
      </c>
      <c r="AO60" s="1">
        <v>0.919847655</v>
      </c>
      <c r="AP60" s="1">
        <v>0.13293699</v>
      </c>
      <c r="AQ60" s="1">
        <v>0.500871777</v>
      </c>
    </row>
    <row r="61">
      <c r="A61" s="1">
        <v>157.0</v>
      </c>
      <c r="B61" s="1">
        <v>94.0</v>
      </c>
      <c r="C61" s="1" t="s">
        <v>44</v>
      </c>
      <c r="D61" s="1" t="s">
        <v>45</v>
      </c>
      <c r="E61" s="1">
        <v>85.0</v>
      </c>
      <c r="F61" s="1" t="s">
        <v>46</v>
      </c>
      <c r="G61" s="1" t="s">
        <v>47</v>
      </c>
      <c r="H61" s="2"/>
      <c r="I61" s="1" t="s">
        <v>48</v>
      </c>
      <c r="J61" s="1">
        <v>47.28894096</v>
      </c>
      <c r="K61" s="1">
        <v>0.029083828</v>
      </c>
      <c r="L61" s="1">
        <v>0.068994939</v>
      </c>
      <c r="M61" s="1">
        <v>0.004830039</v>
      </c>
      <c r="N61" s="1">
        <v>0.05819618</v>
      </c>
      <c r="O61" s="1">
        <v>1.098530029</v>
      </c>
      <c r="P61" s="1">
        <v>0.176157236</v>
      </c>
      <c r="Q61" s="1">
        <v>0.905749261</v>
      </c>
      <c r="T61" s="1">
        <v>-0.001855767</v>
      </c>
      <c r="U61" s="1">
        <v>0.120111077</v>
      </c>
      <c r="V61" s="1">
        <v>0.040307514</v>
      </c>
      <c r="W61" s="1">
        <v>0.072822775</v>
      </c>
      <c r="X61" s="1">
        <v>0.124215116</v>
      </c>
      <c r="Y61" s="1">
        <v>0.081771817</v>
      </c>
      <c r="Z61" s="1">
        <v>0.041464303</v>
      </c>
      <c r="AA61" s="1">
        <v>55.63404819</v>
      </c>
      <c r="AB61" s="1">
        <v>0.034216269</v>
      </c>
      <c r="AC61" s="1">
        <v>0.081170517</v>
      </c>
      <c r="AD61" s="1">
        <v>0.005682399</v>
      </c>
      <c r="AE61" s="1">
        <v>0.068466094</v>
      </c>
      <c r="AF61" s="1">
        <v>1.292388269</v>
      </c>
      <c r="AG61" s="1">
        <v>0.207243807</v>
      </c>
      <c r="AH61" s="1">
        <v>1.065587366</v>
      </c>
      <c r="AK61" s="1">
        <v>-0.002183256</v>
      </c>
      <c r="AL61" s="1">
        <v>0.14130715</v>
      </c>
      <c r="AM61" s="1">
        <v>0.047420604</v>
      </c>
      <c r="AN61" s="1">
        <v>0.085673853</v>
      </c>
      <c r="AO61" s="1">
        <v>0.146135431</v>
      </c>
      <c r="AP61" s="1">
        <v>0.096202137</v>
      </c>
      <c r="AQ61" s="1">
        <v>0.048781533</v>
      </c>
    </row>
    <row r="62">
      <c r="A62" s="1">
        <v>158.0</v>
      </c>
      <c r="B62" s="1">
        <v>94.0</v>
      </c>
      <c r="C62" s="1" t="s">
        <v>44</v>
      </c>
      <c r="D62" s="1" t="s">
        <v>45</v>
      </c>
      <c r="E62" s="1">
        <v>85.0</v>
      </c>
      <c r="F62" s="1" t="s">
        <v>46</v>
      </c>
      <c r="G62" s="1" t="s">
        <v>47</v>
      </c>
      <c r="H62" s="2"/>
      <c r="I62" s="1" t="s">
        <v>48</v>
      </c>
      <c r="J62" s="1">
        <v>47.46085197</v>
      </c>
      <c r="K62" s="1">
        <v>0.045556548</v>
      </c>
      <c r="L62" s="1">
        <v>0.09717613</v>
      </c>
      <c r="M62" s="1">
        <v>0.045556548</v>
      </c>
      <c r="N62" s="1">
        <v>0.09717613</v>
      </c>
      <c r="O62" s="1">
        <v>1.603482595</v>
      </c>
      <c r="P62" s="1">
        <v>0.228099457</v>
      </c>
      <c r="Q62" s="1">
        <v>1.598100756</v>
      </c>
      <c r="T62" s="1">
        <v>0.097727236</v>
      </c>
      <c r="U62" s="1">
        <v>0.337732577</v>
      </c>
      <c r="V62" s="1">
        <v>0.01809053</v>
      </c>
      <c r="W62" s="1">
        <v>0.103178445</v>
      </c>
      <c r="X62" s="1">
        <v>0.237279384</v>
      </c>
      <c r="Y62" s="1">
        <v>0.197559898</v>
      </c>
      <c r="Z62" s="1">
        <v>0.179469367</v>
      </c>
      <c r="AA62" s="1">
        <v>55.83629643</v>
      </c>
      <c r="AB62" s="1">
        <v>0.053595938</v>
      </c>
      <c r="AC62" s="1">
        <v>0.114324859</v>
      </c>
      <c r="AD62" s="1">
        <v>0.053595938</v>
      </c>
      <c r="AE62" s="1">
        <v>0.114324859</v>
      </c>
      <c r="AF62" s="1">
        <v>1.886450112</v>
      </c>
      <c r="AG62" s="1">
        <v>0.268352302</v>
      </c>
      <c r="AH62" s="1">
        <v>1.880118536</v>
      </c>
      <c r="AK62" s="1">
        <v>0.114973218</v>
      </c>
      <c r="AL62" s="1">
        <v>0.397332443</v>
      </c>
      <c r="AM62" s="1">
        <v>0.021282977</v>
      </c>
      <c r="AN62" s="1">
        <v>0.121386406</v>
      </c>
      <c r="AO62" s="1">
        <v>0.279152217</v>
      </c>
      <c r="AP62" s="1">
        <v>0.232423409</v>
      </c>
      <c r="AQ62" s="1">
        <v>0.211140432</v>
      </c>
    </row>
    <row r="63">
      <c r="A63" s="1">
        <v>159.0</v>
      </c>
      <c r="B63" s="1">
        <v>94.0</v>
      </c>
      <c r="C63" s="1" t="s">
        <v>44</v>
      </c>
      <c r="D63" s="1" t="s">
        <v>45</v>
      </c>
      <c r="E63" s="1">
        <v>85.0</v>
      </c>
      <c r="F63" s="1" t="s">
        <v>46</v>
      </c>
      <c r="G63" s="1" t="s">
        <v>47</v>
      </c>
      <c r="H63" s="2"/>
      <c r="I63" s="1" t="s">
        <v>48</v>
      </c>
      <c r="J63" s="1">
        <v>51.31587053</v>
      </c>
      <c r="K63" s="1">
        <v>0.053640348</v>
      </c>
      <c r="L63" s="1">
        <v>0.149493879</v>
      </c>
      <c r="M63" s="1">
        <v>0.04432077</v>
      </c>
      <c r="N63" s="1">
        <v>0.149493879</v>
      </c>
      <c r="O63" s="1">
        <v>1.853554358</v>
      </c>
      <c r="P63" s="1">
        <v>0.319058058</v>
      </c>
      <c r="Q63" s="1">
        <v>1.84941188</v>
      </c>
      <c r="T63" s="1">
        <v>0.099414672</v>
      </c>
      <c r="U63" s="1">
        <v>0.463737364</v>
      </c>
      <c r="V63" s="1">
        <v>-0.066381823</v>
      </c>
      <c r="W63" s="1">
        <v>0.079800326</v>
      </c>
      <c r="X63" s="1">
        <v>0.354694918</v>
      </c>
      <c r="Y63" s="1">
        <v>0.186143883</v>
      </c>
      <c r="Z63" s="1">
        <v>0.252525706</v>
      </c>
      <c r="AA63" s="1">
        <v>60.37161239</v>
      </c>
      <c r="AB63" s="1">
        <v>0.063106292</v>
      </c>
      <c r="AC63" s="1">
        <v>0.175875152</v>
      </c>
      <c r="AD63" s="1">
        <v>0.052142082</v>
      </c>
      <c r="AE63" s="1">
        <v>0.175875152</v>
      </c>
      <c r="AF63" s="1">
        <v>2.180652186</v>
      </c>
      <c r="AG63" s="1">
        <v>0.375362421</v>
      </c>
      <c r="AH63" s="1">
        <v>2.175778682</v>
      </c>
      <c r="AK63" s="1">
        <v>0.116958437</v>
      </c>
      <c r="AL63" s="1">
        <v>0.54557337</v>
      </c>
      <c r="AM63" s="1">
        <v>-0.078096262</v>
      </c>
      <c r="AN63" s="1">
        <v>0.093882736</v>
      </c>
      <c r="AO63" s="1">
        <v>0.417288139</v>
      </c>
      <c r="AP63" s="1">
        <v>0.218992804</v>
      </c>
      <c r="AQ63" s="1">
        <v>0.297089066</v>
      </c>
    </row>
    <row r="64">
      <c r="A64" s="1">
        <v>160.0</v>
      </c>
      <c r="B64" s="1">
        <v>94.0</v>
      </c>
      <c r="C64" s="1" t="s">
        <v>44</v>
      </c>
      <c r="D64" s="1" t="s">
        <v>45</v>
      </c>
      <c r="E64" s="1">
        <v>85.0</v>
      </c>
      <c r="F64" s="1" t="s">
        <v>46</v>
      </c>
      <c r="G64" s="1" t="s">
        <v>47</v>
      </c>
      <c r="H64" s="2"/>
      <c r="I64" s="1" t="s">
        <v>48</v>
      </c>
      <c r="J64" s="1">
        <v>51.27117527</v>
      </c>
      <c r="K64" s="1">
        <v>0.054083478</v>
      </c>
      <c r="L64" s="1">
        <v>0.107987977</v>
      </c>
      <c r="M64" s="1">
        <v>0.03955949</v>
      </c>
      <c r="N64" s="1">
        <v>0.102036664</v>
      </c>
      <c r="O64" s="1">
        <v>1.64064855</v>
      </c>
      <c r="P64" s="1">
        <v>0.205801628</v>
      </c>
      <c r="Q64" s="1">
        <v>1.629970755</v>
      </c>
      <c r="T64" s="1">
        <v>0.072012365</v>
      </c>
      <c r="U64" s="1">
        <v>0.342092054</v>
      </c>
      <c r="V64" s="1">
        <v>-0.012203313</v>
      </c>
      <c r="W64" s="1">
        <v>0.089080111</v>
      </c>
      <c r="X64" s="1">
        <v>0.266993614</v>
      </c>
      <c r="Y64" s="1">
        <v>0.173338836</v>
      </c>
      <c r="Z64" s="1">
        <v>0.185542149</v>
      </c>
      <c r="AA64" s="1">
        <v>60.31902973</v>
      </c>
      <c r="AB64" s="1">
        <v>0.063627621</v>
      </c>
      <c r="AC64" s="1">
        <v>0.127044679</v>
      </c>
      <c r="AD64" s="1">
        <v>0.046540576</v>
      </c>
      <c r="AE64" s="1">
        <v>0.120043134</v>
      </c>
      <c r="AF64" s="1">
        <v>1.930174765</v>
      </c>
      <c r="AG64" s="1">
        <v>0.242119562</v>
      </c>
      <c r="AH64" s="1">
        <v>1.917612653</v>
      </c>
      <c r="AK64" s="1">
        <v>0.08472043</v>
      </c>
      <c r="AL64" s="1">
        <v>0.402461241</v>
      </c>
      <c r="AM64" s="1">
        <v>-0.014356839</v>
      </c>
      <c r="AN64" s="1">
        <v>0.10480013</v>
      </c>
      <c r="AO64" s="1">
        <v>0.314110135</v>
      </c>
      <c r="AP64" s="1">
        <v>0.203928043</v>
      </c>
      <c r="AQ64" s="1">
        <v>0.218284882</v>
      </c>
    </row>
    <row r="65">
      <c r="A65" s="1">
        <v>161.0</v>
      </c>
      <c r="B65" s="1">
        <v>94.0</v>
      </c>
      <c r="C65" s="1" t="s">
        <v>44</v>
      </c>
      <c r="D65" s="1" t="s">
        <v>45</v>
      </c>
      <c r="E65" s="1">
        <v>85.0</v>
      </c>
      <c r="F65" s="1" t="s">
        <v>46</v>
      </c>
      <c r="G65" s="1" t="s">
        <v>47</v>
      </c>
      <c r="H65" s="2"/>
      <c r="I65" s="1" t="s">
        <v>48</v>
      </c>
      <c r="J65" s="1">
        <v>51.32586393</v>
      </c>
      <c r="K65" s="1">
        <v>0.049380992</v>
      </c>
      <c r="L65" s="1">
        <v>0.104545885</v>
      </c>
      <c r="M65" s="1">
        <v>0.01848602</v>
      </c>
      <c r="N65" s="1">
        <v>0.104545885</v>
      </c>
      <c r="O65" s="1">
        <v>1.338526427</v>
      </c>
      <c r="P65" s="1">
        <v>0.203159223</v>
      </c>
      <c r="Q65" s="1">
        <v>0.499988379</v>
      </c>
      <c r="T65" s="1">
        <v>0.067923809</v>
      </c>
      <c r="U65" s="1">
        <v>0.240050178</v>
      </c>
      <c r="V65" s="1">
        <v>0.015359716</v>
      </c>
      <c r="W65" s="1">
        <v>0.096012285</v>
      </c>
      <c r="X65" s="1">
        <v>0.17185824</v>
      </c>
      <c r="Y65" s="1">
        <v>0.093950418</v>
      </c>
      <c r="Z65" s="1">
        <v>0.078590702</v>
      </c>
      <c r="AA65" s="1">
        <v>60.38336933</v>
      </c>
      <c r="AB65" s="1">
        <v>0.058095285</v>
      </c>
      <c r="AC65" s="1">
        <v>0.122995159</v>
      </c>
      <c r="AD65" s="1">
        <v>0.021748259</v>
      </c>
      <c r="AE65" s="1">
        <v>0.122995159</v>
      </c>
      <c r="AF65" s="1">
        <v>1.574736973</v>
      </c>
      <c r="AG65" s="1">
        <v>0.239010851</v>
      </c>
      <c r="AH65" s="1">
        <v>0.588221622</v>
      </c>
      <c r="AK65" s="1">
        <v>0.079910363</v>
      </c>
      <c r="AL65" s="1">
        <v>0.282411975</v>
      </c>
      <c r="AM65" s="1">
        <v>0.018070254</v>
      </c>
      <c r="AN65" s="1">
        <v>0.11295563</v>
      </c>
      <c r="AO65" s="1">
        <v>0.202186164</v>
      </c>
      <c r="AP65" s="1">
        <v>0.110529903</v>
      </c>
      <c r="AQ65" s="1">
        <v>0.092459649</v>
      </c>
    </row>
    <row r="66">
      <c r="A66" s="1">
        <v>162.0</v>
      </c>
      <c r="B66" s="1">
        <v>94.0</v>
      </c>
      <c r="C66" s="1" t="s">
        <v>44</v>
      </c>
      <c r="D66" s="1" t="s">
        <v>45</v>
      </c>
      <c r="E66" s="1">
        <v>85.0</v>
      </c>
      <c r="F66" s="1" t="s">
        <v>46</v>
      </c>
      <c r="G66" s="1" t="s">
        <v>47</v>
      </c>
      <c r="H66" s="2"/>
      <c r="I66" s="1" t="s">
        <v>48</v>
      </c>
      <c r="J66" s="1">
        <v>55.59580272</v>
      </c>
      <c r="K66" s="1">
        <v>0.101753936</v>
      </c>
      <c r="L66" s="1">
        <v>0.155630163</v>
      </c>
      <c r="M66" s="1">
        <v>0.088166907</v>
      </c>
      <c r="N66" s="1">
        <v>0.155630163</v>
      </c>
      <c r="O66" s="1">
        <v>2.209925108</v>
      </c>
      <c r="P66" s="1">
        <v>0.152386808</v>
      </c>
      <c r="Q66" s="1">
        <v>1.663451861</v>
      </c>
      <c r="T66" s="1">
        <v>0.102621564</v>
      </c>
      <c r="U66" s="1">
        <v>0.50773916</v>
      </c>
      <c r="V66" s="1">
        <v>-0.105117742</v>
      </c>
      <c r="W66" s="1">
        <v>0.048802928</v>
      </c>
      <c r="X66" s="1">
        <v>0.401440118</v>
      </c>
      <c r="Y66" s="1">
        <v>0.179201608</v>
      </c>
      <c r="Z66" s="1">
        <v>0.28431935</v>
      </c>
      <c r="AA66" s="1">
        <v>65.40682673</v>
      </c>
      <c r="AB66" s="1">
        <v>0.119710513</v>
      </c>
      <c r="AC66" s="1">
        <v>0.183094309</v>
      </c>
      <c r="AD66" s="1">
        <v>0.103725773</v>
      </c>
      <c r="AE66" s="1">
        <v>0.183094309</v>
      </c>
      <c r="AF66" s="1">
        <v>2.599911892</v>
      </c>
      <c r="AG66" s="1">
        <v>0.179278598</v>
      </c>
      <c r="AH66" s="1">
        <v>1.957002189</v>
      </c>
      <c r="AK66" s="1">
        <v>0.120731252</v>
      </c>
      <c r="AL66" s="1">
        <v>0.597340188</v>
      </c>
      <c r="AM66" s="1">
        <v>-0.123667932</v>
      </c>
      <c r="AN66" s="1">
        <v>0.057415209</v>
      </c>
      <c r="AO66" s="1">
        <v>0.472282492</v>
      </c>
      <c r="AP66" s="1">
        <v>0.210825421</v>
      </c>
      <c r="AQ66" s="1">
        <v>0.334493353</v>
      </c>
    </row>
    <row r="67">
      <c r="A67" s="1">
        <v>163.0</v>
      </c>
      <c r="B67" s="1">
        <v>94.0</v>
      </c>
      <c r="C67" s="1" t="s">
        <v>44</v>
      </c>
      <c r="D67" s="1" t="s">
        <v>45</v>
      </c>
      <c r="E67" s="1">
        <v>85.0</v>
      </c>
      <c r="F67" s="1" t="s">
        <v>46</v>
      </c>
      <c r="G67" s="1" t="s">
        <v>47</v>
      </c>
      <c r="H67" s="2"/>
      <c r="I67" s="1" t="s">
        <v>48</v>
      </c>
      <c r="J67" s="1">
        <v>55.2850351</v>
      </c>
      <c r="K67" s="1">
        <v>0.051339014</v>
      </c>
      <c r="L67" s="1">
        <v>0.271929013</v>
      </c>
      <c r="M67" s="1">
        <v>0.051270031</v>
      </c>
      <c r="N67" s="1">
        <v>0.271929013</v>
      </c>
      <c r="O67" s="1">
        <v>2.030059198</v>
      </c>
      <c r="P67" s="1">
        <v>0.489362183</v>
      </c>
      <c r="Q67" s="1">
        <v>2.025178104</v>
      </c>
      <c r="T67" s="1">
        <v>0.197600919</v>
      </c>
      <c r="U67" s="1">
        <v>0.65577939</v>
      </c>
      <c r="V67" s="1">
        <v>-0.172483056</v>
      </c>
      <c r="W67" s="1">
        <v>0.092851399</v>
      </c>
      <c r="X67" s="1">
        <v>0.455652448</v>
      </c>
      <c r="Y67" s="1">
        <v>0.161025773</v>
      </c>
      <c r="Z67" s="1">
        <v>0.333508829</v>
      </c>
      <c r="AA67" s="1">
        <v>65.04121776</v>
      </c>
      <c r="AB67" s="1">
        <v>0.06039884</v>
      </c>
      <c r="AC67" s="1">
        <v>0.319916485</v>
      </c>
      <c r="AD67" s="1">
        <v>0.060317683</v>
      </c>
      <c r="AE67" s="1">
        <v>0.319916485</v>
      </c>
      <c r="AF67" s="1">
        <v>2.388304939</v>
      </c>
      <c r="AG67" s="1">
        <v>0.575720215</v>
      </c>
      <c r="AH67" s="1">
        <v>2.382562475</v>
      </c>
      <c r="AK67" s="1">
        <v>0.232471669</v>
      </c>
      <c r="AL67" s="1">
        <v>0.771505164</v>
      </c>
      <c r="AM67" s="1">
        <v>-0.202921242</v>
      </c>
      <c r="AN67" s="1">
        <v>0.10923694</v>
      </c>
      <c r="AO67" s="1">
        <v>0.536061703</v>
      </c>
      <c r="AP67" s="1">
        <v>0.189442086</v>
      </c>
      <c r="AQ67" s="1">
        <v>0.392363328</v>
      </c>
    </row>
    <row r="68">
      <c r="A68" s="1">
        <v>164.0</v>
      </c>
      <c r="B68" s="1">
        <v>94.0</v>
      </c>
      <c r="C68" s="1" t="s">
        <v>44</v>
      </c>
      <c r="D68" s="1" t="s">
        <v>45</v>
      </c>
      <c r="E68" s="1">
        <v>85.0</v>
      </c>
      <c r="F68" s="1" t="s">
        <v>46</v>
      </c>
      <c r="G68" s="1" t="s">
        <v>47</v>
      </c>
      <c r="H68" s="2"/>
      <c r="I68" s="1" t="s">
        <v>48</v>
      </c>
      <c r="J68" s="1">
        <v>55.2815553</v>
      </c>
      <c r="K68" s="1">
        <v>0.045818901</v>
      </c>
      <c r="L68" s="1">
        <v>0.142019071</v>
      </c>
      <c r="M68" s="1">
        <v>0.045818901</v>
      </c>
      <c r="N68" s="1">
        <v>0.142019071</v>
      </c>
      <c r="O68" s="1">
        <v>2.017222358</v>
      </c>
      <c r="P68" s="1">
        <v>0.286104392</v>
      </c>
      <c r="Q68" s="1">
        <v>2.006029139</v>
      </c>
      <c r="T68" s="1">
        <v>0.105695924</v>
      </c>
      <c r="U68" s="1">
        <v>0.5024333</v>
      </c>
      <c r="V68" s="1">
        <v>-0.065122932</v>
      </c>
      <c r="W68" s="1">
        <v>0.075138924</v>
      </c>
      <c r="X68" s="1">
        <v>0.397205047</v>
      </c>
      <c r="Y68" s="1">
        <v>0.188246514</v>
      </c>
      <c r="Z68" s="1">
        <v>0.253369446</v>
      </c>
      <c r="AA68" s="1">
        <v>65.03712388</v>
      </c>
      <c r="AB68" s="1">
        <v>0.053904589</v>
      </c>
      <c r="AC68" s="1">
        <v>0.16708126</v>
      </c>
      <c r="AD68" s="1">
        <v>0.053904589</v>
      </c>
      <c r="AE68" s="1">
        <v>0.16708126</v>
      </c>
      <c r="AF68" s="1">
        <v>2.373202774</v>
      </c>
      <c r="AG68" s="1">
        <v>0.336593402</v>
      </c>
      <c r="AH68" s="1">
        <v>2.360034281</v>
      </c>
      <c r="AK68" s="1">
        <v>0.124348146</v>
      </c>
      <c r="AL68" s="1">
        <v>0.591098001</v>
      </c>
      <c r="AM68" s="1">
        <v>-0.076615214</v>
      </c>
      <c r="AN68" s="1">
        <v>0.088398735</v>
      </c>
      <c r="AO68" s="1">
        <v>0.467300055</v>
      </c>
      <c r="AP68" s="1">
        <v>0.221466487</v>
      </c>
      <c r="AQ68" s="1">
        <v>0.298081701</v>
      </c>
    </row>
    <row r="69">
      <c r="A69" s="1">
        <v>165.0</v>
      </c>
      <c r="B69" s="1">
        <v>94.0</v>
      </c>
      <c r="C69" s="1" t="s">
        <v>44</v>
      </c>
      <c r="D69" s="1" t="s">
        <v>45</v>
      </c>
      <c r="E69" s="1">
        <v>85.0</v>
      </c>
      <c r="F69" s="1" t="s">
        <v>46</v>
      </c>
      <c r="G69" s="1" t="s">
        <v>47</v>
      </c>
      <c r="H69" s="2"/>
      <c r="I69" s="1" t="s">
        <v>48</v>
      </c>
      <c r="J69" s="1">
        <v>60.49419457</v>
      </c>
      <c r="K69" s="1">
        <v>0.046774044</v>
      </c>
      <c r="L69" s="1">
        <v>0.272061007</v>
      </c>
      <c r="M69" s="1">
        <v>0.034435865</v>
      </c>
      <c r="N69" s="1">
        <v>0.272061007</v>
      </c>
      <c r="O69" s="1">
        <v>1.880917499</v>
      </c>
      <c r="P69" s="1">
        <v>0.459131526</v>
      </c>
      <c r="Q69" s="1">
        <v>1.872538828</v>
      </c>
      <c r="T69" s="1">
        <v>0.092115851</v>
      </c>
      <c r="U69" s="1">
        <v>0.61456423</v>
      </c>
      <c r="V69" s="1">
        <v>-0.210100209</v>
      </c>
      <c r="W69" s="1">
        <v>0.054610332</v>
      </c>
      <c r="X69" s="1">
        <v>0.518198004</v>
      </c>
      <c r="Y69" s="1">
        <v>0.160267195</v>
      </c>
      <c r="Z69" s="1">
        <v>0.370367404</v>
      </c>
      <c r="AA69" s="1">
        <v>71.16964067</v>
      </c>
      <c r="AB69" s="1">
        <v>0.055028287</v>
      </c>
      <c r="AC69" s="1">
        <v>0.320071773</v>
      </c>
      <c r="AD69" s="1">
        <v>0.040512782</v>
      </c>
      <c r="AE69" s="1">
        <v>0.320071773</v>
      </c>
      <c r="AF69" s="1">
        <v>2.212844116</v>
      </c>
      <c r="AG69" s="1">
        <v>0.540154736</v>
      </c>
      <c r="AH69" s="1">
        <v>2.202986856</v>
      </c>
      <c r="AK69" s="1">
        <v>0.108371589</v>
      </c>
      <c r="AL69" s="1">
        <v>0.723016741</v>
      </c>
      <c r="AM69" s="1">
        <v>-0.247176717</v>
      </c>
      <c r="AN69" s="1">
        <v>0.064247449</v>
      </c>
      <c r="AO69" s="1">
        <v>0.609644711</v>
      </c>
      <c r="AP69" s="1">
        <v>0.188549641</v>
      </c>
      <c r="AQ69" s="1">
        <v>0.435726357</v>
      </c>
    </row>
    <row r="70">
      <c r="A70" s="1">
        <v>166.0</v>
      </c>
      <c r="B70" s="1">
        <v>94.0</v>
      </c>
      <c r="C70" s="1" t="s">
        <v>44</v>
      </c>
      <c r="D70" s="1" t="s">
        <v>45</v>
      </c>
      <c r="E70" s="1">
        <v>85.0</v>
      </c>
      <c r="F70" s="1" t="s">
        <v>46</v>
      </c>
      <c r="G70" s="1" t="s">
        <v>47</v>
      </c>
      <c r="H70" s="2"/>
      <c r="I70" s="1" t="s">
        <v>48</v>
      </c>
      <c r="J70" s="1">
        <v>60.48464859</v>
      </c>
      <c r="K70" s="1">
        <v>0.057444168</v>
      </c>
      <c r="L70" s="1">
        <v>0.23711415</v>
      </c>
      <c r="M70" s="1">
        <v>0.040030056</v>
      </c>
      <c r="N70" s="1">
        <v>0.23711415</v>
      </c>
      <c r="O70" s="1">
        <v>2.018494029</v>
      </c>
      <c r="P70" s="1">
        <v>0.521340813</v>
      </c>
      <c r="Q70" s="1">
        <v>2.00525319</v>
      </c>
      <c r="T70" s="1">
        <v>0.087445694</v>
      </c>
      <c r="U70" s="1">
        <v>0.59784626</v>
      </c>
      <c r="V70" s="1">
        <v>-0.141010038</v>
      </c>
      <c r="W70" s="1">
        <v>0.086734639</v>
      </c>
      <c r="X70" s="1">
        <v>0.50075384</v>
      </c>
      <c r="Y70" s="1">
        <v>0.187100123</v>
      </c>
      <c r="Z70" s="1">
        <v>0.328110161</v>
      </c>
      <c r="AA70" s="1">
        <v>71.15841011</v>
      </c>
      <c r="AB70" s="1">
        <v>0.067581375</v>
      </c>
      <c r="AC70" s="1">
        <v>0.278957823</v>
      </c>
      <c r="AD70" s="1">
        <v>0.047094183</v>
      </c>
      <c r="AE70" s="1">
        <v>0.278957823</v>
      </c>
      <c r="AF70" s="1">
        <v>2.374698858</v>
      </c>
      <c r="AG70" s="1">
        <v>0.613342133</v>
      </c>
      <c r="AH70" s="1">
        <v>2.3591214</v>
      </c>
      <c r="AK70" s="1">
        <v>0.102877287</v>
      </c>
      <c r="AL70" s="1">
        <v>0.703348541</v>
      </c>
      <c r="AM70" s="1">
        <v>-0.165894162</v>
      </c>
      <c r="AN70" s="1">
        <v>0.102040751</v>
      </c>
      <c r="AO70" s="1">
        <v>0.589122165</v>
      </c>
      <c r="AP70" s="1">
        <v>0.220117792</v>
      </c>
      <c r="AQ70" s="1">
        <v>0.386011954</v>
      </c>
    </row>
    <row r="71">
      <c r="A71" s="1">
        <v>167.0</v>
      </c>
      <c r="B71" s="1">
        <v>94.0</v>
      </c>
      <c r="C71" s="1" t="s">
        <v>44</v>
      </c>
      <c r="D71" s="1" t="s">
        <v>45</v>
      </c>
      <c r="E71" s="1">
        <v>85.0</v>
      </c>
      <c r="F71" s="1" t="s">
        <v>46</v>
      </c>
      <c r="G71" s="1" t="s">
        <v>47</v>
      </c>
      <c r="H71" s="2"/>
      <c r="I71" s="1" t="s">
        <v>48</v>
      </c>
      <c r="J71" s="1">
        <v>60.39993764</v>
      </c>
      <c r="K71" s="1">
        <v>0.077856449</v>
      </c>
      <c r="L71" s="1">
        <v>0.230617341</v>
      </c>
      <c r="M71" s="1">
        <v>0.046819376</v>
      </c>
      <c r="N71" s="1">
        <v>0.230617341</v>
      </c>
      <c r="O71" s="1">
        <v>1.985775022</v>
      </c>
      <c r="P71" s="1">
        <v>0.251270955</v>
      </c>
      <c r="Q71" s="1">
        <v>1.97606034</v>
      </c>
      <c r="T71" s="1">
        <v>0.116318422</v>
      </c>
      <c r="U71" s="1">
        <v>0.60897854</v>
      </c>
      <c r="V71" s="1">
        <v>-0.157339979</v>
      </c>
      <c r="W71" s="1">
        <v>0.066317975</v>
      </c>
      <c r="X71" s="1">
        <v>0.485682181</v>
      </c>
      <c r="Y71" s="1">
        <v>0.156627788</v>
      </c>
      <c r="Z71" s="1">
        <v>0.313967767</v>
      </c>
      <c r="AA71" s="1">
        <v>71.05875017</v>
      </c>
      <c r="AB71" s="1">
        <v>0.091595822</v>
      </c>
      <c r="AC71" s="1">
        <v>0.271314519</v>
      </c>
      <c r="AD71" s="1">
        <v>0.055081619</v>
      </c>
      <c r="AE71" s="1">
        <v>0.271314519</v>
      </c>
      <c r="AF71" s="1">
        <v>2.336205908</v>
      </c>
      <c r="AG71" s="1">
        <v>0.295612888</v>
      </c>
      <c r="AH71" s="1">
        <v>2.324776871</v>
      </c>
      <c r="AK71" s="1">
        <v>0.136845202</v>
      </c>
      <c r="AL71" s="1">
        <v>0.716445341</v>
      </c>
      <c r="AM71" s="1">
        <v>-0.185105857</v>
      </c>
      <c r="AN71" s="1">
        <v>0.078021147</v>
      </c>
      <c r="AO71" s="1">
        <v>0.571390801</v>
      </c>
      <c r="AP71" s="1">
        <v>0.184267986</v>
      </c>
      <c r="AQ71" s="1">
        <v>0.369373844</v>
      </c>
    </row>
    <row r="72">
      <c r="A72" s="1">
        <v>169.0</v>
      </c>
      <c r="B72" s="1">
        <v>94.0</v>
      </c>
      <c r="C72" s="1" t="s">
        <v>44</v>
      </c>
      <c r="D72" s="1" t="s">
        <v>45</v>
      </c>
      <c r="E72" s="1">
        <v>85.0</v>
      </c>
      <c r="F72" s="1" t="s">
        <v>46</v>
      </c>
      <c r="G72" s="1" t="s">
        <v>47</v>
      </c>
      <c r="H72" s="2"/>
      <c r="I72" s="1" t="s">
        <v>48</v>
      </c>
      <c r="J72" s="1">
        <v>62.97425633</v>
      </c>
      <c r="K72" s="1">
        <v>0.102747711</v>
      </c>
      <c r="L72" s="1">
        <v>0.276399611</v>
      </c>
      <c r="M72" s="1">
        <v>0.101867273</v>
      </c>
      <c r="N72" s="1">
        <v>0.276399611</v>
      </c>
      <c r="O72" s="1">
        <v>2.080001606</v>
      </c>
      <c r="P72" s="1">
        <v>0.394823424</v>
      </c>
      <c r="Q72" s="1">
        <v>2.067546639</v>
      </c>
      <c r="T72" s="1">
        <v>0.073144636</v>
      </c>
      <c r="U72" s="1">
        <v>0.648107213</v>
      </c>
      <c r="V72" s="1">
        <v>-0.159525836</v>
      </c>
      <c r="W72" s="1">
        <v>0.111210822</v>
      </c>
      <c r="X72" s="1">
        <v>0.562030414</v>
      </c>
      <c r="Y72" s="1">
        <v>0.16506708</v>
      </c>
      <c r="Z72" s="1">
        <v>0.324592916</v>
      </c>
      <c r="AA72" s="1">
        <v>74.08736038</v>
      </c>
      <c r="AB72" s="1">
        <v>0.120879659</v>
      </c>
      <c r="AC72" s="1">
        <v>0.325176013</v>
      </c>
      <c r="AD72" s="1">
        <v>0.11984385</v>
      </c>
      <c r="AE72" s="1">
        <v>0.325176013</v>
      </c>
      <c r="AF72" s="1">
        <v>2.447060713</v>
      </c>
      <c r="AG72" s="1">
        <v>0.464498146</v>
      </c>
      <c r="AH72" s="1">
        <v>2.432407811</v>
      </c>
      <c r="AK72" s="1">
        <v>0.086052513</v>
      </c>
      <c r="AL72" s="1">
        <v>0.762479074</v>
      </c>
      <c r="AM72" s="1">
        <v>-0.187677454</v>
      </c>
      <c r="AN72" s="1">
        <v>0.130836261</v>
      </c>
      <c r="AO72" s="1">
        <v>0.661212251</v>
      </c>
      <c r="AP72" s="1">
        <v>0.194196565</v>
      </c>
      <c r="AQ72" s="1">
        <v>0.381874018</v>
      </c>
    </row>
    <row r="73">
      <c r="A73" s="1">
        <v>170.0</v>
      </c>
      <c r="B73" s="1">
        <v>94.0</v>
      </c>
      <c r="C73" s="1" t="s">
        <v>44</v>
      </c>
      <c r="D73" s="1" t="s">
        <v>45</v>
      </c>
      <c r="E73" s="1">
        <v>85.0</v>
      </c>
      <c r="F73" s="1" t="s">
        <v>46</v>
      </c>
      <c r="G73" s="1" t="s">
        <v>47</v>
      </c>
      <c r="H73" s="2"/>
      <c r="I73" s="1" t="s">
        <v>48</v>
      </c>
      <c r="J73" s="1">
        <v>62.95127744</v>
      </c>
      <c r="K73" s="1">
        <v>0.062081589</v>
      </c>
      <c r="L73" s="1">
        <v>0.222204658</v>
      </c>
      <c r="M73" s="1">
        <v>0.062081589</v>
      </c>
      <c r="N73" s="1">
        <v>0.222204658</v>
      </c>
      <c r="O73" s="1">
        <v>1.959888917</v>
      </c>
      <c r="P73" s="1">
        <v>0.270532915</v>
      </c>
      <c r="Q73" s="1">
        <v>1.951484948</v>
      </c>
      <c r="T73" s="1">
        <v>0.03282075</v>
      </c>
      <c r="U73" s="1">
        <v>0.549828898</v>
      </c>
      <c r="V73" s="1">
        <v>-0.158292203</v>
      </c>
      <c r="W73" s="1">
        <v>0.061580878</v>
      </c>
      <c r="X73" s="1">
        <v>0.510529746</v>
      </c>
      <c r="Y73" s="1">
        <v>0.183061457</v>
      </c>
      <c r="Z73" s="1">
        <v>0.34135366</v>
      </c>
      <c r="AA73" s="1">
        <v>74.0603264</v>
      </c>
      <c r="AB73" s="1">
        <v>0.073037163</v>
      </c>
      <c r="AC73" s="1">
        <v>0.261417245</v>
      </c>
      <c r="AD73" s="1">
        <v>0.073037163</v>
      </c>
      <c r="AE73" s="1">
        <v>0.261417245</v>
      </c>
      <c r="AF73" s="1">
        <v>2.305751667</v>
      </c>
      <c r="AG73" s="1">
        <v>0.318274018</v>
      </c>
      <c r="AH73" s="1">
        <v>2.295864645</v>
      </c>
      <c r="AK73" s="1">
        <v>0.038612647</v>
      </c>
      <c r="AL73" s="1">
        <v>0.646857527</v>
      </c>
      <c r="AM73" s="1">
        <v>-0.186226122</v>
      </c>
      <c r="AN73" s="1">
        <v>0.072448092</v>
      </c>
      <c r="AO73" s="1">
        <v>0.600623231</v>
      </c>
      <c r="AP73" s="1">
        <v>0.21536642</v>
      </c>
      <c r="AQ73" s="1">
        <v>0.401592541</v>
      </c>
    </row>
    <row r="74">
      <c r="A74" s="1">
        <v>171.0</v>
      </c>
      <c r="B74" s="1">
        <v>94.0</v>
      </c>
      <c r="C74" s="1" t="s">
        <v>44</v>
      </c>
      <c r="D74" s="1" t="s">
        <v>45</v>
      </c>
      <c r="E74" s="1">
        <v>85.0</v>
      </c>
      <c r="F74" s="1" t="s">
        <v>46</v>
      </c>
      <c r="G74" s="1" t="s">
        <v>47</v>
      </c>
      <c r="H74" s="2"/>
      <c r="I74" s="1" t="s">
        <v>48</v>
      </c>
      <c r="J74" s="1">
        <v>63.14129389</v>
      </c>
      <c r="K74" s="1">
        <v>0.098258743</v>
      </c>
      <c r="L74" s="1">
        <v>0.194374466</v>
      </c>
      <c r="M74" s="1">
        <v>0.047785523</v>
      </c>
      <c r="N74" s="1">
        <v>0.194374466</v>
      </c>
      <c r="O74" s="1">
        <v>1.950226041</v>
      </c>
      <c r="P74" s="1">
        <v>0.310354034</v>
      </c>
      <c r="Q74" s="1">
        <v>1.940423811</v>
      </c>
      <c r="T74" s="1">
        <v>0.079535153</v>
      </c>
      <c r="U74" s="1">
        <v>0.570957285</v>
      </c>
      <c r="V74" s="1">
        <v>-0.08652492</v>
      </c>
      <c r="W74" s="1">
        <v>0.104043732</v>
      </c>
      <c r="X74" s="1">
        <v>0.48713904</v>
      </c>
      <c r="Y74" s="1">
        <v>0.189447914</v>
      </c>
      <c r="Z74" s="1">
        <v>0.275972834</v>
      </c>
      <c r="AA74" s="1">
        <v>74.28387517</v>
      </c>
      <c r="AB74" s="1">
        <v>0.115598521</v>
      </c>
      <c r="AC74" s="1">
        <v>0.228675842</v>
      </c>
      <c r="AD74" s="1">
        <v>0.056218262</v>
      </c>
      <c r="AE74" s="1">
        <v>0.228675842</v>
      </c>
      <c r="AF74" s="1">
        <v>2.294383578</v>
      </c>
      <c r="AG74" s="1">
        <v>0.365122393</v>
      </c>
      <c r="AH74" s="1">
        <v>2.282851542</v>
      </c>
      <c r="AK74" s="1">
        <v>0.093570769</v>
      </c>
      <c r="AL74" s="1">
        <v>0.671714452</v>
      </c>
      <c r="AM74" s="1">
        <v>-0.101794024</v>
      </c>
      <c r="AN74" s="1">
        <v>0.122404391</v>
      </c>
      <c r="AO74" s="1">
        <v>0.573104753</v>
      </c>
      <c r="AP74" s="1">
        <v>0.222879899</v>
      </c>
      <c r="AQ74" s="1">
        <v>0.324673922</v>
      </c>
    </row>
    <row r="75">
      <c r="A75" s="1">
        <v>172.0</v>
      </c>
      <c r="B75" s="1">
        <v>94.0</v>
      </c>
      <c r="C75" s="1" t="s">
        <v>44</v>
      </c>
      <c r="D75" s="1" t="s">
        <v>45</v>
      </c>
      <c r="E75" s="1">
        <v>85.0</v>
      </c>
      <c r="F75" s="1" t="s">
        <v>46</v>
      </c>
      <c r="G75" s="1" t="s">
        <v>47</v>
      </c>
      <c r="H75" s="2"/>
      <c r="I75" s="1" t="s">
        <v>48</v>
      </c>
      <c r="J75" s="1">
        <v>67.02506551</v>
      </c>
      <c r="K75" s="1">
        <v>0.022715757</v>
      </c>
      <c r="L75" s="1">
        <v>0.345665562</v>
      </c>
      <c r="M75" s="1">
        <v>0.022715757</v>
      </c>
      <c r="N75" s="1">
        <v>0.345665562</v>
      </c>
      <c r="O75" s="1">
        <v>1.852578616</v>
      </c>
      <c r="P75" s="1">
        <v>0.582083283</v>
      </c>
      <c r="Q75" s="1">
        <v>1.847520522</v>
      </c>
      <c r="T75" s="1">
        <v>0.110882619</v>
      </c>
      <c r="U75" s="1">
        <v>0.720658321</v>
      </c>
      <c r="V75" s="1">
        <v>-0.225993146</v>
      </c>
      <c r="W75" s="1">
        <v>0.112192809</v>
      </c>
      <c r="X75" s="1">
        <v>0.599771811</v>
      </c>
      <c r="Y75" s="1">
        <v>0.168795309</v>
      </c>
      <c r="Z75" s="1">
        <v>0.394788455</v>
      </c>
      <c r="AA75" s="1">
        <v>78.85301824</v>
      </c>
      <c r="AB75" s="1">
        <v>0.02672442</v>
      </c>
      <c r="AC75" s="1">
        <v>0.406665368</v>
      </c>
      <c r="AD75" s="1">
        <v>0.02672442</v>
      </c>
      <c r="AE75" s="1">
        <v>0.406665368</v>
      </c>
      <c r="AF75" s="1">
        <v>2.179504254</v>
      </c>
      <c r="AG75" s="1">
        <v>0.684803862</v>
      </c>
      <c r="AH75" s="1">
        <v>2.173553555</v>
      </c>
      <c r="AK75" s="1">
        <v>0.13045014</v>
      </c>
      <c r="AL75" s="1">
        <v>0.847833319</v>
      </c>
      <c r="AM75" s="1">
        <v>-0.265874289</v>
      </c>
      <c r="AN75" s="1">
        <v>0.13199154</v>
      </c>
      <c r="AO75" s="1">
        <v>0.705613895</v>
      </c>
      <c r="AP75" s="1">
        <v>0.198582717</v>
      </c>
      <c r="AQ75" s="1">
        <v>0.464457006</v>
      </c>
    </row>
    <row r="76">
      <c r="A76" s="1">
        <v>174.0</v>
      </c>
      <c r="B76" s="1">
        <v>94.0</v>
      </c>
      <c r="C76" s="1" t="s">
        <v>44</v>
      </c>
      <c r="D76" s="1" t="s">
        <v>45</v>
      </c>
      <c r="E76" s="1">
        <v>85.0</v>
      </c>
      <c r="F76" s="1" t="s">
        <v>46</v>
      </c>
      <c r="G76" s="1" t="s">
        <v>47</v>
      </c>
      <c r="H76" s="2"/>
      <c r="I76" s="1" t="s">
        <v>48</v>
      </c>
      <c r="J76" s="1">
        <v>71.19605776</v>
      </c>
      <c r="K76" s="1">
        <v>0.097579171</v>
      </c>
      <c r="L76" s="1">
        <v>0.393609642</v>
      </c>
      <c r="M76" s="1">
        <v>0.036334931</v>
      </c>
      <c r="N76" s="1">
        <v>0.393609642</v>
      </c>
      <c r="O76" s="1">
        <v>1.915822454</v>
      </c>
      <c r="P76" s="1">
        <v>0.653332504</v>
      </c>
      <c r="Q76" s="1">
        <v>1.898263693</v>
      </c>
      <c r="T76" s="1">
        <v>0.116425575</v>
      </c>
      <c r="U76" s="1">
        <v>0.772967145</v>
      </c>
      <c r="V76" s="1">
        <v>-0.283896745</v>
      </c>
      <c r="W76" s="1">
        <v>0.104055114</v>
      </c>
      <c r="X76" s="1">
        <v>0.651452748</v>
      </c>
      <c r="Y76" s="1">
        <v>0.142287216</v>
      </c>
      <c r="Z76" s="1">
        <v>0.426183961</v>
      </c>
      <c r="AA76" s="1">
        <v>83.76006795</v>
      </c>
      <c r="AB76" s="1">
        <v>0.114799024</v>
      </c>
      <c r="AC76" s="1">
        <v>0.463070167</v>
      </c>
      <c r="AD76" s="1">
        <v>0.042746978</v>
      </c>
      <c r="AE76" s="1">
        <v>0.463070167</v>
      </c>
      <c r="AF76" s="1">
        <v>2.253908769</v>
      </c>
      <c r="AG76" s="1">
        <v>0.768626475</v>
      </c>
      <c r="AH76" s="1">
        <v>2.233251404</v>
      </c>
      <c r="AK76" s="1">
        <v>0.136971265</v>
      </c>
      <c r="AL76" s="1">
        <v>0.909373112</v>
      </c>
      <c r="AM76" s="1">
        <v>-0.33399617</v>
      </c>
      <c r="AN76" s="1">
        <v>0.122417782</v>
      </c>
      <c r="AO76" s="1">
        <v>0.766414997</v>
      </c>
      <c r="AP76" s="1">
        <v>0.167396725</v>
      </c>
      <c r="AQ76" s="1">
        <v>0.501392895</v>
      </c>
    </row>
    <row r="77">
      <c r="A77" s="1">
        <v>175.0</v>
      </c>
      <c r="B77" s="1">
        <v>94.0</v>
      </c>
      <c r="C77" s="1" t="s">
        <v>44</v>
      </c>
      <c r="D77" s="1" t="s">
        <v>45</v>
      </c>
      <c r="E77" s="1">
        <v>85.0</v>
      </c>
      <c r="F77" s="1" t="s">
        <v>46</v>
      </c>
      <c r="G77" s="1" t="s">
        <v>47</v>
      </c>
      <c r="H77" s="2"/>
      <c r="I77" s="1" t="s">
        <v>48</v>
      </c>
      <c r="J77" s="1">
        <v>75.94805132</v>
      </c>
      <c r="K77" s="1">
        <v>0.075545161</v>
      </c>
      <c r="L77" s="1">
        <v>0.339379316</v>
      </c>
      <c r="M77" s="1">
        <v>0.075537773</v>
      </c>
      <c r="N77" s="1">
        <v>0.289811927</v>
      </c>
      <c r="O77" s="1">
        <v>2.208973735</v>
      </c>
      <c r="P77" s="1">
        <v>0.505987373</v>
      </c>
      <c r="Q77" s="1">
        <v>2.184703518</v>
      </c>
      <c r="T77" s="1">
        <v>0.018295659</v>
      </c>
      <c r="U77" s="1">
        <v>0.701758353</v>
      </c>
      <c r="V77" s="1">
        <v>-0.205791299</v>
      </c>
      <c r="W77" s="1">
        <v>0.080429505</v>
      </c>
      <c r="X77" s="1">
        <v>0.67742226</v>
      </c>
      <c r="Y77" s="1">
        <v>0.15413472</v>
      </c>
      <c r="Z77" s="1">
        <v>0.359926019</v>
      </c>
      <c r="AA77" s="1">
        <v>89.35064861</v>
      </c>
      <c r="AB77" s="1">
        <v>0.08887666</v>
      </c>
      <c r="AC77" s="1">
        <v>0.399269783</v>
      </c>
      <c r="AD77" s="1">
        <v>0.088867968</v>
      </c>
      <c r="AE77" s="1">
        <v>0.340955208</v>
      </c>
      <c r="AF77" s="1">
        <v>2.598792629</v>
      </c>
      <c r="AG77" s="1">
        <v>0.595279262</v>
      </c>
      <c r="AH77" s="1">
        <v>2.570239433</v>
      </c>
      <c r="AK77" s="1">
        <v>0.021524305</v>
      </c>
      <c r="AL77" s="1">
        <v>0.825598063</v>
      </c>
      <c r="AM77" s="1">
        <v>-0.242107411</v>
      </c>
      <c r="AN77" s="1">
        <v>0.094622947</v>
      </c>
      <c r="AO77" s="1">
        <v>0.796967365</v>
      </c>
      <c r="AP77" s="1">
        <v>0.181334965</v>
      </c>
      <c r="AQ77" s="1">
        <v>0.423442375</v>
      </c>
    </row>
    <row r="78">
      <c r="A78" s="1">
        <v>183.0</v>
      </c>
      <c r="B78" s="1">
        <v>88.0</v>
      </c>
      <c r="C78" s="1" t="s">
        <v>44</v>
      </c>
      <c r="D78" s="1" t="s">
        <v>45</v>
      </c>
      <c r="E78" s="1">
        <v>95.9</v>
      </c>
      <c r="F78" s="1" t="s">
        <v>46</v>
      </c>
      <c r="G78" s="1" t="s">
        <v>47</v>
      </c>
      <c r="H78" s="2"/>
      <c r="I78" s="1" t="s">
        <v>48</v>
      </c>
      <c r="J78" s="1">
        <v>37.36441481</v>
      </c>
      <c r="K78" s="1">
        <v>0.011880928</v>
      </c>
      <c r="L78" s="1">
        <v>0.033342861</v>
      </c>
      <c r="M78" s="1">
        <v>0.007665117</v>
      </c>
      <c r="N78" s="1">
        <v>0.021843479</v>
      </c>
      <c r="O78" s="1">
        <v>0.804741194</v>
      </c>
      <c r="P78" s="1">
        <v>0.53667288</v>
      </c>
      <c r="Q78" s="1">
        <v>0.462607799</v>
      </c>
      <c r="T78" s="1">
        <v>0.017427537</v>
      </c>
      <c r="U78" s="1">
        <v>0.179836023</v>
      </c>
      <c r="V78" s="1">
        <v>0.003315247</v>
      </c>
      <c r="W78" s="1">
        <v>0.025158726</v>
      </c>
      <c r="X78" s="1">
        <v>0.168494478</v>
      </c>
      <c r="Y78" s="1">
        <v>0.024075491</v>
      </c>
      <c r="Z78" s="1">
        <v>0.020760244</v>
      </c>
      <c r="AA78" s="1">
        <v>38.96185069</v>
      </c>
      <c r="AB78" s="1">
        <v>0.012388872</v>
      </c>
      <c r="AC78" s="1">
        <v>0.034768364</v>
      </c>
      <c r="AD78" s="1">
        <v>0.007992823</v>
      </c>
      <c r="AE78" s="1">
        <v>0.02277735</v>
      </c>
      <c r="AF78" s="1">
        <v>0.839146188</v>
      </c>
      <c r="AG78" s="1">
        <v>0.559617185</v>
      </c>
      <c r="AH78" s="1">
        <v>0.482385609</v>
      </c>
      <c r="AK78" s="1">
        <v>0.018172614</v>
      </c>
      <c r="AL78" s="1">
        <v>0.187524529</v>
      </c>
      <c r="AM78" s="1">
        <v>0.003456983</v>
      </c>
      <c r="AN78" s="1">
        <v>0.026234333</v>
      </c>
      <c r="AO78" s="1">
        <v>0.1756981</v>
      </c>
      <c r="AP78" s="1">
        <v>0.025104787</v>
      </c>
      <c r="AQ78" s="1">
        <v>0.021647804</v>
      </c>
    </row>
    <row r="79">
      <c r="A79" s="1">
        <v>184.0</v>
      </c>
      <c r="B79" s="1">
        <v>88.0</v>
      </c>
      <c r="C79" s="1" t="s">
        <v>44</v>
      </c>
      <c r="D79" s="1" t="s">
        <v>45</v>
      </c>
      <c r="E79" s="1">
        <v>95.9</v>
      </c>
      <c r="F79" s="1" t="s">
        <v>46</v>
      </c>
      <c r="G79" s="1" t="s">
        <v>47</v>
      </c>
      <c r="H79" s="2"/>
      <c r="I79" s="1" t="s">
        <v>48</v>
      </c>
      <c r="J79" s="1">
        <v>37.40526406</v>
      </c>
      <c r="K79" s="1">
        <v>0.019146214</v>
      </c>
      <c r="L79" s="1">
        <v>0.088705999</v>
      </c>
      <c r="M79" s="1">
        <v>0.019146214</v>
      </c>
      <c r="N79" s="1">
        <v>0.088705999</v>
      </c>
      <c r="O79" s="1">
        <v>0.556169657</v>
      </c>
      <c r="P79" s="1">
        <v>0.313446746</v>
      </c>
      <c r="Q79" s="1">
        <v>0.555572869</v>
      </c>
      <c r="T79" s="1">
        <v>-0.017313093</v>
      </c>
      <c r="U79" s="1">
        <v>0.303288464</v>
      </c>
      <c r="V79" s="1">
        <v>-0.017854255</v>
      </c>
      <c r="W79" s="1">
        <v>0.032625396</v>
      </c>
      <c r="X79" s="1">
        <v>0.322068591</v>
      </c>
      <c r="Y79" s="1">
        <v>-1.89285E-4</v>
      </c>
      <c r="Z79" s="1">
        <v>0.01766497</v>
      </c>
      <c r="AA79" s="1">
        <v>39.00444636</v>
      </c>
      <c r="AB79" s="1">
        <v>0.019964769</v>
      </c>
      <c r="AC79" s="1">
        <v>0.092498435</v>
      </c>
      <c r="AD79" s="1">
        <v>0.019964769</v>
      </c>
      <c r="AE79" s="1">
        <v>0.092498435</v>
      </c>
      <c r="AF79" s="1">
        <v>0.579947505</v>
      </c>
      <c r="AG79" s="1">
        <v>0.326847493</v>
      </c>
      <c r="AH79" s="1">
        <v>0.579325202</v>
      </c>
      <c r="AK79" s="1">
        <v>-0.018053277</v>
      </c>
      <c r="AL79" s="1">
        <v>0.316254916</v>
      </c>
      <c r="AM79" s="1">
        <v>-0.018617576</v>
      </c>
      <c r="AN79" s="1">
        <v>0.034020226</v>
      </c>
      <c r="AO79" s="1">
        <v>0.335837946</v>
      </c>
      <c r="AP79" s="1">
        <v>-1.97378E-4</v>
      </c>
      <c r="AQ79" s="1">
        <v>0.018420198</v>
      </c>
    </row>
    <row r="80">
      <c r="A80" s="1">
        <v>186.0</v>
      </c>
      <c r="B80" s="1">
        <v>88.0</v>
      </c>
      <c r="C80" s="1" t="s">
        <v>44</v>
      </c>
      <c r="D80" s="1" t="s">
        <v>45</v>
      </c>
      <c r="E80" s="1">
        <v>95.9</v>
      </c>
      <c r="F80" s="1" t="s">
        <v>46</v>
      </c>
      <c r="G80" s="1" t="s">
        <v>47</v>
      </c>
      <c r="H80" s="2"/>
      <c r="I80" s="1" t="s">
        <v>48</v>
      </c>
      <c r="J80" s="1">
        <v>43.61906334</v>
      </c>
      <c r="K80" s="1">
        <v>0.046132926</v>
      </c>
      <c r="L80" s="1">
        <v>0.141540331</v>
      </c>
      <c r="M80" s="1">
        <v>0.046132926</v>
      </c>
      <c r="N80" s="1">
        <v>0.141540331</v>
      </c>
      <c r="O80" s="1">
        <v>0.402101138</v>
      </c>
      <c r="P80" s="1">
        <v>0.218230492</v>
      </c>
      <c r="Q80" s="1">
        <v>0.368046081</v>
      </c>
      <c r="T80" s="1">
        <v>0.003429398</v>
      </c>
      <c r="U80" s="1">
        <v>0.314033522</v>
      </c>
      <c r="V80" s="1">
        <v>-0.105382144</v>
      </c>
      <c r="W80" s="1">
        <v>0.033499334</v>
      </c>
      <c r="X80" s="1">
        <v>0.312408941</v>
      </c>
      <c r="Y80" s="1">
        <v>0.009746031</v>
      </c>
      <c r="Z80" s="1">
        <v>0.115128176</v>
      </c>
      <c r="AA80" s="1">
        <v>45.48390338</v>
      </c>
      <c r="AB80" s="1">
        <v>0.048105241</v>
      </c>
      <c r="AC80" s="1">
        <v>0.147591586</v>
      </c>
      <c r="AD80" s="1">
        <v>0.048105241</v>
      </c>
      <c r="AE80" s="1">
        <v>0.147591586</v>
      </c>
      <c r="AF80" s="1">
        <v>0.419292115</v>
      </c>
      <c r="AG80" s="1">
        <v>0.227560471</v>
      </c>
      <c r="AH80" s="1">
        <v>0.383781106</v>
      </c>
      <c r="AK80" s="1">
        <v>0.003576014</v>
      </c>
      <c r="AL80" s="1">
        <v>0.327459356</v>
      </c>
      <c r="AM80" s="1">
        <v>-0.109887533</v>
      </c>
      <c r="AN80" s="1">
        <v>0.034931527</v>
      </c>
      <c r="AO80" s="1">
        <v>0.325765319</v>
      </c>
      <c r="AP80" s="1">
        <v>0.010162702</v>
      </c>
      <c r="AQ80" s="1">
        <v>0.120050235</v>
      </c>
    </row>
    <row r="81">
      <c r="A81" s="1">
        <v>187.0</v>
      </c>
      <c r="B81" s="1">
        <v>88.0</v>
      </c>
      <c r="C81" s="1" t="s">
        <v>44</v>
      </c>
      <c r="D81" s="1" t="s">
        <v>45</v>
      </c>
      <c r="E81" s="1">
        <v>95.9</v>
      </c>
      <c r="F81" s="1" t="s">
        <v>46</v>
      </c>
      <c r="G81" s="1" t="s">
        <v>47</v>
      </c>
      <c r="H81" s="2"/>
      <c r="I81" s="1" t="s">
        <v>48</v>
      </c>
      <c r="J81" s="1">
        <v>41.50632528</v>
      </c>
      <c r="K81" s="1">
        <v>0.018236343</v>
      </c>
      <c r="L81" s="1">
        <v>0.054279394</v>
      </c>
      <c r="M81" s="1">
        <v>0.003236744</v>
      </c>
      <c r="N81" s="1">
        <v>0.005764046</v>
      </c>
      <c r="O81" s="1">
        <v>0.513263903</v>
      </c>
      <c r="P81" s="1">
        <v>0.270220002</v>
      </c>
      <c r="Q81" s="1">
        <v>0.168887948</v>
      </c>
      <c r="T81" s="1">
        <v>0.007372239</v>
      </c>
      <c r="U81" s="1">
        <v>0.035008973</v>
      </c>
      <c r="V81" s="1">
        <v>0.012799647</v>
      </c>
      <c r="W81" s="1">
        <v>0.018563693</v>
      </c>
      <c r="X81" s="1">
        <v>0.049273661</v>
      </c>
      <c r="Y81" s="1">
        <v>0.03936072</v>
      </c>
      <c r="Z81" s="1">
        <v>0.026561073</v>
      </c>
      <c r="AA81" s="1">
        <v>43.28083971</v>
      </c>
      <c r="AB81" s="1">
        <v>0.019015998</v>
      </c>
      <c r="AC81" s="1">
        <v>0.056599993</v>
      </c>
      <c r="AD81" s="1">
        <v>0.003375124</v>
      </c>
      <c r="AE81" s="1">
        <v>0.006010476</v>
      </c>
      <c r="AF81" s="1">
        <v>0.535207407</v>
      </c>
      <c r="AG81" s="1">
        <v>0.281772682</v>
      </c>
      <c r="AH81" s="1">
        <v>0.176108392</v>
      </c>
      <c r="AK81" s="1">
        <v>0.007687423</v>
      </c>
      <c r="AL81" s="1">
        <v>0.036505707</v>
      </c>
      <c r="AM81" s="1">
        <v>0.013346869</v>
      </c>
      <c r="AN81" s="1">
        <v>0.019357344</v>
      </c>
      <c r="AO81" s="1">
        <v>0.051380251</v>
      </c>
      <c r="AP81" s="1">
        <v>0.041043504</v>
      </c>
      <c r="AQ81" s="1">
        <v>0.027696635</v>
      </c>
    </row>
    <row r="82">
      <c r="A82" s="1">
        <v>190.0</v>
      </c>
      <c r="B82" s="1">
        <v>88.0</v>
      </c>
      <c r="C82" s="1" t="s">
        <v>44</v>
      </c>
      <c r="D82" s="1" t="s">
        <v>45</v>
      </c>
      <c r="E82" s="1">
        <v>95.9</v>
      </c>
      <c r="F82" s="1" t="s">
        <v>46</v>
      </c>
      <c r="G82" s="1" t="s">
        <v>47</v>
      </c>
      <c r="H82" s="2"/>
      <c r="I82" s="1" t="s">
        <v>48</v>
      </c>
      <c r="J82" s="1">
        <v>48.99710524</v>
      </c>
      <c r="K82" s="1">
        <v>0.029824771</v>
      </c>
      <c r="L82" s="1">
        <v>0.131246484</v>
      </c>
      <c r="M82" s="1">
        <v>0.00984391</v>
      </c>
      <c r="N82" s="1">
        <v>0.090827437</v>
      </c>
      <c r="O82" s="1">
        <v>0.903744743</v>
      </c>
      <c r="P82" s="1">
        <v>0.46618224</v>
      </c>
      <c r="Q82" s="1">
        <v>0.896974723</v>
      </c>
      <c r="T82" s="1">
        <v>0.003166931</v>
      </c>
      <c r="U82" s="1">
        <v>0.146675613</v>
      </c>
      <c r="V82" s="1">
        <v>0.039193332</v>
      </c>
      <c r="W82" s="1">
        <v>0.10574743</v>
      </c>
      <c r="X82" s="1">
        <v>0.149152944</v>
      </c>
      <c r="Y82" s="1">
        <v>0.062291077</v>
      </c>
      <c r="Z82" s="1">
        <v>0.023097745</v>
      </c>
      <c r="AA82" s="1">
        <v>51.091872</v>
      </c>
      <c r="AB82" s="1">
        <v>0.031099866</v>
      </c>
      <c r="AC82" s="1">
        <v>0.136857647</v>
      </c>
      <c r="AD82" s="1">
        <v>0.010264765</v>
      </c>
      <c r="AE82" s="1">
        <v>0.094710571</v>
      </c>
      <c r="AF82" s="1">
        <v>0.942382422</v>
      </c>
      <c r="AG82" s="1">
        <v>0.486112868</v>
      </c>
      <c r="AH82" s="1">
        <v>0.935322965</v>
      </c>
      <c r="AK82" s="1">
        <v>0.003302326</v>
      </c>
      <c r="AL82" s="1">
        <v>0.152946416</v>
      </c>
      <c r="AM82" s="1">
        <v>0.040868959</v>
      </c>
      <c r="AN82" s="1">
        <v>0.110268436</v>
      </c>
      <c r="AO82" s="1">
        <v>0.15552966</v>
      </c>
      <c r="AP82" s="1">
        <v>0.064954199</v>
      </c>
      <c r="AQ82" s="1">
        <v>0.02408524</v>
      </c>
    </row>
    <row r="83">
      <c r="A83" s="1">
        <v>191.0</v>
      </c>
      <c r="B83" s="1">
        <v>88.0</v>
      </c>
      <c r="C83" s="1" t="s">
        <v>44</v>
      </c>
      <c r="D83" s="1" t="s">
        <v>45</v>
      </c>
      <c r="E83" s="1">
        <v>95.9</v>
      </c>
      <c r="F83" s="1" t="s">
        <v>46</v>
      </c>
      <c r="G83" s="1" t="s">
        <v>47</v>
      </c>
      <c r="H83" s="2"/>
      <c r="I83" s="1" t="s">
        <v>48</v>
      </c>
      <c r="J83" s="1">
        <v>49.0</v>
      </c>
      <c r="K83" s="1">
        <v>0.054006978</v>
      </c>
      <c r="L83" s="1">
        <v>0.148341404</v>
      </c>
      <c r="M83" s="1">
        <v>0.040120697</v>
      </c>
      <c r="N83" s="1">
        <v>0.139403862</v>
      </c>
      <c r="O83" s="1">
        <v>0.894187879</v>
      </c>
      <c r="P83" s="1">
        <v>0.401786885</v>
      </c>
      <c r="Q83" s="1">
        <v>0.888864824</v>
      </c>
      <c r="U83" s="1">
        <v>0.363849826</v>
      </c>
      <c r="V83" s="1">
        <v>-0.027953307</v>
      </c>
      <c r="W83" s="1">
        <v>0.111450554</v>
      </c>
      <c r="Y83" s="1">
        <v>0.003494304</v>
      </c>
      <c r="Z83" s="1">
        <v>0.031447611</v>
      </c>
      <c r="AA83" s="1">
        <v>51.09489051</v>
      </c>
      <c r="AB83" s="1">
        <v>0.056315931</v>
      </c>
      <c r="AC83" s="1">
        <v>0.154683424</v>
      </c>
      <c r="AD83" s="1">
        <v>0.041835972</v>
      </c>
      <c r="AE83" s="1">
        <v>0.145363777</v>
      </c>
      <c r="AF83" s="1">
        <v>0.932416975</v>
      </c>
      <c r="AG83" s="1">
        <v>0.418964426</v>
      </c>
      <c r="AH83" s="1">
        <v>0.926866344</v>
      </c>
      <c r="AL83" s="1">
        <v>0.379405449</v>
      </c>
      <c r="AM83" s="1">
        <v>-0.029148391</v>
      </c>
      <c r="AN83" s="1">
        <v>0.116215385</v>
      </c>
      <c r="AP83" s="1">
        <v>0.003643695</v>
      </c>
      <c r="AQ83" s="1">
        <v>0.032792087</v>
      </c>
    </row>
    <row r="84">
      <c r="A84" s="1">
        <v>192.0</v>
      </c>
      <c r="B84" s="1">
        <v>88.0</v>
      </c>
      <c r="C84" s="1" t="s">
        <v>44</v>
      </c>
      <c r="D84" s="1" t="s">
        <v>45</v>
      </c>
      <c r="E84" s="1">
        <v>95.9</v>
      </c>
      <c r="F84" s="1" t="s">
        <v>46</v>
      </c>
      <c r="G84" s="1" t="s">
        <v>47</v>
      </c>
      <c r="H84" s="2"/>
      <c r="I84" s="1" t="s">
        <v>48</v>
      </c>
      <c r="J84" s="1">
        <v>53.0</v>
      </c>
      <c r="K84" s="1">
        <v>0.066601589</v>
      </c>
      <c r="L84" s="1">
        <v>0.197159888</v>
      </c>
      <c r="M84" s="1">
        <v>0.038466413</v>
      </c>
      <c r="N84" s="1">
        <v>0.143555153</v>
      </c>
      <c r="O84" s="1">
        <v>1.41691025</v>
      </c>
      <c r="P84" s="1">
        <v>0.474482759</v>
      </c>
      <c r="Q84" s="1">
        <v>1.408140561</v>
      </c>
      <c r="U84" s="1">
        <v>0.348100464</v>
      </c>
      <c r="V84" s="1">
        <v>0.047483476</v>
      </c>
      <c r="W84" s="1">
        <v>0.17566096</v>
      </c>
      <c r="Y84" s="1">
        <v>0.095826129</v>
      </c>
      <c r="Z84" s="1">
        <v>0.048342652</v>
      </c>
      <c r="AA84" s="1">
        <v>55.26590198</v>
      </c>
      <c r="AB84" s="1">
        <v>0.069448998</v>
      </c>
      <c r="AC84" s="1">
        <v>0.205589039</v>
      </c>
      <c r="AD84" s="1">
        <v>0.040110962</v>
      </c>
      <c r="AE84" s="1">
        <v>0.149692548</v>
      </c>
      <c r="AF84" s="1">
        <v>1.477487226</v>
      </c>
      <c r="AG84" s="1">
        <v>0.494768258</v>
      </c>
      <c r="AH84" s="1">
        <v>1.468342608</v>
      </c>
      <c r="AL84" s="1">
        <v>0.362982757</v>
      </c>
      <c r="AM84" s="1">
        <v>0.049513531</v>
      </c>
      <c r="AN84" s="1">
        <v>0.18317097</v>
      </c>
      <c r="AP84" s="1">
        <v>0.09992297</v>
      </c>
      <c r="AQ84" s="1">
        <v>0.050409439</v>
      </c>
    </row>
    <row r="85">
      <c r="A85" s="1">
        <v>193.0</v>
      </c>
      <c r="B85" s="1">
        <v>88.0</v>
      </c>
      <c r="C85" s="1" t="s">
        <v>44</v>
      </c>
      <c r="D85" s="1" t="s">
        <v>45</v>
      </c>
      <c r="E85" s="1">
        <v>95.9</v>
      </c>
      <c r="F85" s="1" t="s">
        <v>46</v>
      </c>
      <c r="G85" s="1" t="s">
        <v>47</v>
      </c>
      <c r="H85" s="2"/>
      <c r="I85" s="1" t="s">
        <v>48</v>
      </c>
      <c r="J85" s="1">
        <v>53.0</v>
      </c>
      <c r="K85" s="1">
        <v>0.06662321</v>
      </c>
      <c r="L85" s="1">
        <v>0.245059351</v>
      </c>
      <c r="M85" s="1">
        <v>0.029430285</v>
      </c>
      <c r="N85" s="1">
        <v>0.244576411</v>
      </c>
      <c r="O85" s="1">
        <v>1.531751815</v>
      </c>
      <c r="P85" s="1">
        <v>0.323443751</v>
      </c>
      <c r="Q85" s="1">
        <v>1.500238036</v>
      </c>
      <c r="U85" s="1">
        <v>0.302551546</v>
      </c>
      <c r="V85" s="1">
        <v>0.057641852</v>
      </c>
      <c r="W85" s="1">
        <v>0.199404493</v>
      </c>
      <c r="Y85" s="1">
        <v>0.122226531</v>
      </c>
      <c r="Z85" s="1">
        <v>0.064584679</v>
      </c>
      <c r="AA85" s="1">
        <v>55.26590198</v>
      </c>
      <c r="AB85" s="1">
        <v>0.069471543</v>
      </c>
      <c r="AC85" s="1">
        <v>0.255536341</v>
      </c>
      <c r="AD85" s="1">
        <v>0.030688515</v>
      </c>
      <c r="AE85" s="1">
        <v>0.255032754</v>
      </c>
      <c r="AF85" s="1">
        <v>1.597238597</v>
      </c>
      <c r="AG85" s="1">
        <v>0.337271899</v>
      </c>
      <c r="AH85" s="1">
        <v>1.564377514</v>
      </c>
      <c r="AL85" s="1">
        <v>0.315486492</v>
      </c>
      <c r="AM85" s="1">
        <v>0.060106207</v>
      </c>
      <c r="AN85" s="1">
        <v>0.207929607</v>
      </c>
      <c r="AP85" s="1">
        <v>0.127452066</v>
      </c>
      <c r="AQ85" s="1">
        <v>0.067345859</v>
      </c>
    </row>
    <row r="86">
      <c r="A86" s="1">
        <v>194.0</v>
      </c>
      <c r="B86" s="1">
        <v>88.0</v>
      </c>
      <c r="C86" s="1" t="s">
        <v>44</v>
      </c>
      <c r="D86" s="1" t="s">
        <v>45</v>
      </c>
      <c r="E86" s="1">
        <v>95.9</v>
      </c>
      <c r="F86" s="1" t="s">
        <v>46</v>
      </c>
      <c r="G86" s="1" t="s">
        <v>47</v>
      </c>
      <c r="H86" s="2"/>
      <c r="I86" s="1" t="s">
        <v>48</v>
      </c>
      <c r="J86" s="1">
        <v>53.0</v>
      </c>
      <c r="K86" s="1">
        <v>0.079418576</v>
      </c>
      <c r="L86" s="1">
        <v>0.269237226</v>
      </c>
      <c r="M86" s="1">
        <v>0.057616934</v>
      </c>
      <c r="N86" s="1">
        <v>0.200321677</v>
      </c>
      <c r="O86" s="1">
        <v>2.034360665</v>
      </c>
      <c r="P86" s="1">
        <v>0.53193409</v>
      </c>
      <c r="Q86" s="1">
        <v>1.915407038</v>
      </c>
      <c r="U86" s="1">
        <v>0.409686065</v>
      </c>
      <c r="V86" s="1">
        <v>0.064313176</v>
      </c>
      <c r="W86" s="1">
        <v>0.207552836</v>
      </c>
      <c r="Y86" s="1">
        <v>0.093064388</v>
      </c>
      <c r="Z86" s="1">
        <v>0.028751212</v>
      </c>
      <c r="AA86" s="1">
        <v>55.26590198</v>
      </c>
      <c r="AB86" s="1">
        <v>0.082813948</v>
      </c>
      <c r="AC86" s="1">
        <v>0.28074789</v>
      </c>
      <c r="AD86" s="1">
        <v>0.060080223</v>
      </c>
      <c r="AE86" s="1">
        <v>0.208886003</v>
      </c>
      <c r="AF86" s="1">
        <v>2.121335417</v>
      </c>
      <c r="AG86" s="1">
        <v>0.554675798</v>
      </c>
      <c r="AH86" s="1">
        <v>1.997296181</v>
      </c>
      <c r="AL86" s="1">
        <v>0.427201319</v>
      </c>
      <c r="AM86" s="1">
        <v>0.067062748</v>
      </c>
      <c r="AN86" s="1">
        <v>0.216426315</v>
      </c>
      <c r="AP86" s="1">
        <v>0.097043157</v>
      </c>
      <c r="AQ86" s="1">
        <v>0.029980409</v>
      </c>
    </row>
    <row r="87">
      <c r="A87" s="1">
        <v>199.0</v>
      </c>
      <c r="B87" s="1">
        <v>88.0</v>
      </c>
      <c r="C87" s="1" t="s">
        <v>44</v>
      </c>
      <c r="D87" s="1" t="s">
        <v>45</v>
      </c>
      <c r="E87" s="1">
        <v>95.9</v>
      </c>
      <c r="F87" s="1" t="s">
        <v>46</v>
      </c>
      <c r="G87" s="1" t="s">
        <v>47</v>
      </c>
      <c r="H87" s="2"/>
      <c r="I87" s="1" t="s">
        <v>48</v>
      </c>
      <c r="J87" s="1">
        <v>57.0687427</v>
      </c>
      <c r="K87" s="1">
        <v>0.048478875</v>
      </c>
      <c r="L87" s="1">
        <v>0.238350406</v>
      </c>
      <c r="M87" s="1">
        <v>0.048050275</v>
      </c>
      <c r="N87" s="1">
        <v>0.231127943</v>
      </c>
      <c r="O87" s="1">
        <v>1.659487828</v>
      </c>
      <c r="P87" s="1">
        <v>0.392736898</v>
      </c>
      <c r="Q87" s="1">
        <v>1.645755974</v>
      </c>
      <c r="T87" s="1">
        <v>0.030268451</v>
      </c>
      <c r="U87" s="1">
        <v>0.443341118</v>
      </c>
      <c r="V87" s="1">
        <v>-0.04875908</v>
      </c>
      <c r="W87" s="1">
        <v>0.182368863</v>
      </c>
      <c r="X87" s="1">
        <v>0.420288997</v>
      </c>
      <c r="Y87" s="1">
        <v>0.026712884</v>
      </c>
      <c r="Z87" s="1">
        <v>0.075471965</v>
      </c>
      <c r="AA87" s="1">
        <v>59.5085951</v>
      </c>
      <c r="AB87" s="1">
        <v>0.050551486</v>
      </c>
      <c r="AC87" s="1">
        <v>0.248540569</v>
      </c>
      <c r="AD87" s="1">
        <v>0.050104562</v>
      </c>
      <c r="AE87" s="1">
        <v>0.241009325</v>
      </c>
      <c r="AF87" s="1">
        <v>1.730435691</v>
      </c>
      <c r="AG87" s="1">
        <v>0.409527527</v>
      </c>
      <c r="AH87" s="1">
        <v>1.716116761</v>
      </c>
      <c r="AK87" s="1">
        <v>0.031562514</v>
      </c>
      <c r="AL87" s="1">
        <v>0.462295222</v>
      </c>
      <c r="AM87" s="1">
        <v>-0.050843671</v>
      </c>
      <c r="AN87" s="1">
        <v>0.190165654</v>
      </c>
      <c r="AO87" s="1">
        <v>0.438257556</v>
      </c>
      <c r="AP87" s="1">
        <v>0.027854937</v>
      </c>
      <c r="AQ87" s="1">
        <v>0.078698607</v>
      </c>
    </row>
    <row r="88">
      <c r="A88" s="1">
        <v>200.0</v>
      </c>
      <c r="B88" s="1">
        <v>88.0</v>
      </c>
      <c r="C88" s="1" t="s">
        <v>44</v>
      </c>
      <c r="D88" s="1" t="s">
        <v>45</v>
      </c>
      <c r="E88" s="1">
        <v>95.9</v>
      </c>
      <c r="F88" s="1" t="s">
        <v>46</v>
      </c>
      <c r="G88" s="1" t="s">
        <v>47</v>
      </c>
      <c r="H88" s="2"/>
      <c r="I88" s="1" t="s">
        <v>48</v>
      </c>
      <c r="J88" s="1">
        <v>57.10448238</v>
      </c>
      <c r="K88" s="1">
        <v>0.034437528</v>
      </c>
      <c r="L88" s="1">
        <v>0.196806591</v>
      </c>
      <c r="M88" s="1">
        <v>0.014862287</v>
      </c>
      <c r="N88" s="1">
        <v>0.134869486</v>
      </c>
      <c r="O88" s="1">
        <v>1.459027806</v>
      </c>
      <c r="P88" s="1">
        <v>0.279527514</v>
      </c>
      <c r="Q88" s="1">
        <v>1.446561357</v>
      </c>
      <c r="T88" s="1">
        <v>0.023005136</v>
      </c>
      <c r="U88" s="1">
        <v>0.252005738</v>
      </c>
      <c r="V88" s="1">
        <v>0.044706917</v>
      </c>
      <c r="W88" s="1">
        <v>0.16189719</v>
      </c>
      <c r="X88" s="1">
        <v>0.24881675</v>
      </c>
      <c r="Y88" s="1">
        <v>0.0973942</v>
      </c>
      <c r="Z88" s="1">
        <v>0.052687283</v>
      </c>
      <c r="AA88" s="1">
        <v>59.54586275</v>
      </c>
      <c r="AB88" s="1">
        <v>0.035909831</v>
      </c>
      <c r="AC88" s="1">
        <v>0.205220638</v>
      </c>
      <c r="AD88" s="1">
        <v>0.015497693</v>
      </c>
      <c r="AE88" s="1">
        <v>0.140635543</v>
      </c>
      <c r="AF88" s="1">
        <v>1.521405429</v>
      </c>
      <c r="AG88" s="1">
        <v>0.291478117</v>
      </c>
      <c r="AH88" s="1">
        <v>1.508406003</v>
      </c>
      <c r="AK88" s="1">
        <v>0.023988671</v>
      </c>
      <c r="AL88" s="1">
        <v>0.262779706</v>
      </c>
      <c r="AM88" s="1">
        <v>0.046618266</v>
      </c>
      <c r="AN88" s="1">
        <v>0.16881876</v>
      </c>
      <c r="AO88" s="1">
        <v>0.25945438</v>
      </c>
      <c r="AP88" s="1">
        <v>0.101558081</v>
      </c>
      <c r="AQ88" s="1">
        <v>0.054939816</v>
      </c>
    </row>
    <row r="89">
      <c r="A89" s="1">
        <v>201.0</v>
      </c>
      <c r="B89" s="1">
        <v>88.0</v>
      </c>
      <c r="C89" s="1" t="s">
        <v>44</v>
      </c>
      <c r="D89" s="1" t="s">
        <v>45</v>
      </c>
      <c r="E89" s="1">
        <v>95.9</v>
      </c>
      <c r="F89" s="1" t="s">
        <v>46</v>
      </c>
      <c r="G89" s="1" t="s">
        <v>47</v>
      </c>
      <c r="H89" s="2"/>
      <c r="I89" s="1" t="s">
        <v>48</v>
      </c>
      <c r="J89" s="1">
        <v>57.07937316</v>
      </c>
      <c r="K89" s="1">
        <v>0.037618214</v>
      </c>
      <c r="L89" s="1">
        <v>0.266852246</v>
      </c>
      <c r="M89" s="1">
        <v>0.025033475</v>
      </c>
      <c r="N89" s="1">
        <v>0.266852246</v>
      </c>
      <c r="O89" s="1">
        <v>2.146779044</v>
      </c>
      <c r="P89" s="1">
        <v>0.773950015</v>
      </c>
      <c r="Q89" s="1">
        <v>2.137146891</v>
      </c>
      <c r="T89" s="1">
        <v>0.080746239</v>
      </c>
      <c r="U89" s="1">
        <v>0.529268867</v>
      </c>
      <c r="V89" s="1">
        <v>-0.026977208</v>
      </c>
      <c r="W89" s="1">
        <v>0.225387777</v>
      </c>
      <c r="X89" s="1">
        <v>0.458794558</v>
      </c>
      <c r="Y89" s="1">
        <v>0.001221496</v>
      </c>
      <c r="Z89" s="1">
        <v>0.028198703</v>
      </c>
      <c r="AA89" s="1">
        <v>59.51968004</v>
      </c>
      <c r="AB89" s="1">
        <v>0.0392265</v>
      </c>
      <c r="AC89" s="1">
        <v>0.278260945</v>
      </c>
      <c r="AD89" s="1">
        <v>0.026103728</v>
      </c>
      <c r="AE89" s="1">
        <v>0.278260945</v>
      </c>
      <c r="AF89" s="1">
        <v>2.238560004</v>
      </c>
      <c r="AG89" s="1">
        <v>0.807038597</v>
      </c>
      <c r="AH89" s="1">
        <v>2.228516049</v>
      </c>
      <c r="AK89" s="1">
        <v>0.084198373</v>
      </c>
      <c r="AL89" s="1">
        <v>0.551896629</v>
      </c>
      <c r="AM89" s="1">
        <v>-0.028130561</v>
      </c>
      <c r="AN89" s="1">
        <v>0.235023751</v>
      </c>
      <c r="AO89" s="1">
        <v>0.478409341</v>
      </c>
      <c r="AP89" s="1">
        <v>0.001273718</v>
      </c>
      <c r="AQ89" s="1">
        <v>0.029404279</v>
      </c>
    </row>
    <row r="90">
      <c r="A90" s="1">
        <v>202.0</v>
      </c>
      <c r="B90" s="1">
        <v>88.0</v>
      </c>
      <c r="C90" s="1" t="s">
        <v>44</v>
      </c>
      <c r="D90" s="1" t="s">
        <v>45</v>
      </c>
      <c r="E90" s="1">
        <v>95.9</v>
      </c>
      <c r="F90" s="1" t="s">
        <v>46</v>
      </c>
      <c r="G90" s="1" t="s">
        <v>47</v>
      </c>
      <c r="H90" s="2"/>
      <c r="I90" s="1" t="s">
        <v>48</v>
      </c>
      <c r="J90" s="1">
        <v>61.94754097</v>
      </c>
      <c r="K90" s="1">
        <v>0.046600181</v>
      </c>
      <c r="L90" s="1">
        <v>0.273349984</v>
      </c>
      <c r="M90" s="1">
        <v>0.028647648</v>
      </c>
      <c r="N90" s="1">
        <v>0.256496013</v>
      </c>
      <c r="O90" s="1">
        <v>2.381446588</v>
      </c>
      <c r="P90" s="1">
        <v>0.638220944</v>
      </c>
      <c r="Q90" s="1">
        <v>2.112743815</v>
      </c>
      <c r="T90" s="1">
        <v>0.037172976</v>
      </c>
      <c r="U90" s="1">
        <v>0.375144882</v>
      </c>
      <c r="V90" s="1">
        <v>0.043021313</v>
      </c>
      <c r="W90" s="1">
        <v>0.234629298</v>
      </c>
      <c r="X90" s="1">
        <v>0.347454498</v>
      </c>
      <c r="Y90" s="1">
        <v>0.107935874</v>
      </c>
      <c r="Z90" s="1">
        <v>0.064914562</v>
      </c>
      <c r="AA90" s="1">
        <v>64.59597598</v>
      </c>
      <c r="AB90" s="1">
        <v>0.048592473</v>
      </c>
      <c r="AC90" s="1">
        <v>0.28503648</v>
      </c>
      <c r="AD90" s="1">
        <v>0.029872417</v>
      </c>
      <c r="AE90" s="1">
        <v>0.267461953</v>
      </c>
      <c r="AF90" s="1">
        <v>2.483260259</v>
      </c>
      <c r="AG90" s="1">
        <v>0.665506719</v>
      </c>
      <c r="AH90" s="1">
        <v>2.203069672</v>
      </c>
      <c r="AK90" s="1">
        <v>0.038762227</v>
      </c>
      <c r="AL90" s="1">
        <v>0.391183401</v>
      </c>
      <c r="AM90" s="1">
        <v>0.044860597</v>
      </c>
      <c r="AN90" s="1">
        <v>0.244660373</v>
      </c>
      <c r="AO90" s="1">
        <v>0.362309174</v>
      </c>
      <c r="AP90" s="1">
        <v>0.112550442</v>
      </c>
      <c r="AQ90" s="1">
        <v>0.067689845</v>
      </c>
    </row>
    <row r="91">
      <c r="A91" s="1">
        <v>203.0</v>
      </c>
      <c r="B91" s="1">
        <v>88.0</v>
      </c>
      <c r="C91" s="1" t="s">
        <v>44</v>
      </c>
      <c r="D91" s="1" t="s">
        <v>45</v>
      </c>
      <c r="E91" s="1">
        <v>95.9</v>
      </c>
      <c r="F91" s="1" t="s">
        <v>46</v>
      </c>
      <c r="G91" s="1" t="s">
        <v>47</v>
      </c>
      <c r="H91" s="2"/>
      <c r="I91" s="1" t="s">
        <v>48</v>
      </c>
      <c r="J91" s="1">
        <v>61.91304907</v>
      </c>
      <c r="K91" s="1">
        <v>0.079097789</v>
      </c>
      <c r="L91" s="1">
        <v>0.381306404</v>
      </c>
      <c r="M91" s="1">
        <v>0.079097789</v>
      </c>
      <c r="N91" s="1">
        <v>0.381306404</v>
      </c>
      <c r="O91" s="1">
        <v>2.413456279</v>
      </c>
      <c r="P91" s="1">
        <v>0.712250179</v>
      </c>
      <c r="Q91" s="1">
        <v>2.389175548</v>
      </c>
      <c r="T91" s="1">
        <v>0.10163011</v>
      </c>
      <c r="U91" s="1">
        <v>0.60996969</v>
      </c>
      <c r="V91" s="1">
        <v>-0.116957039</v>
      </c>
      <c r="W91" s="1">
        <v>0.263790062</v>
      </c>
      <c r="X91" s="1">
        <v>0.514342208</v>
      </c>
      <c r="Y91" s="1">
        <v>0.195065399</v>
      </c>
      <c r="Z91" s="1">
        <v>0.312022438</v>
      </c>
      <c r="AA91" s="1">
        <v>64.56000946</v>
      </c>
      <c r="AB91" s="1">
        <v>0.082479446</v>
      </c>
      <c r="AC91" s="1">
        <v>0.397608347</v>
      </c>
      <c r="AD91" s="1">
        <v>0.082479446</v>
      </c>
      <c r="AE91" s="1">
        <v>0.397608347</v>
      </c>
      <c r="AF91" s="1">
        <v>2.516638456</v>
      </c>
      <c r="AG91" s="1">
        <v>0.742700917</v>
      </c>
      <c r="AH91" s="1">
        <v>2.491319654</v>
      </c>
      <c r="AK91" s="1">
        <v>0.105975089</v>
      </c>
      <c r="AL91" s="1">
        <v>0.636047643</v>
      </c>
      <c r="AM91" s="1">
        <v>-0.121957288</v>
      </c>
      <c r="AN91" s="1">
        <v>0.275067844</v>
      </c>
      <c r="AO91" s="1">
        <v>0.536331812</v>
      </c>
      <c r="AP91" s="1">
        <v>0.203405005</v>
      </c>
      <c r="AQ91" s="1">
        <v>0.325362292</v>
      </c>
    </row>
    <row r="92">
      <c r="A92" s="1">
        <v>204.0</v>
      </c>
      <c r="B92" s="1">
        <v>88.0</v>
      </c>
      <c r="C92" s="1" t="s">
        <v>44</v>
      </c>
      <c r="D92" s="1" t="s">
        <v>45</v>
      </c>
      <c r="E92" s="1">
        <v>95.9</v>
      </c>
      <c r="F92" s="1" t="s">
        <v>46</v>
      </c>
      <c r="G92" s="1" t="s">
        <v>47</v>
      </c>
      <c r="H92" s="2"/>
      <c r="I92" s="1" t="s">
        <v>48</v>
      </c>
      <c r="J92" s="1">
        <v>61.90180638</v>
      </c>
      <c r="K92" s="1">
        <v>0.058977861</v>
      </c>
      <c r="L92" s="1">
        <v>0.455975369</v>
      </c>
      <c r="M92" s="1">
        <v>0.058977861</v>
      </c>
      <c r="N92" s="1">
        <v>0.455975369</v>
      </c>
      <c r="O92" s="1">
        <v>2.493759359</v>
      </c>
      <c r="P92" s="1">
        <v>0.817233544</v>
      </c>
      <c r="Q92" s="1">
        <v>2.479085233</v>
      </c>
      <c r="T92" s="1">
        <v>0.186858342</v>
      </c>
      <c r="U92" s="1">
        <v>0.731811371</v>
      </c>
      <c r="V92" s="1">
        <v>-0.176692582</v>
      </c>
      <c r="W92" s="1">
        <v>0.278321874</v>
      </c>
      <c r="X92" s="1">
        <v>0.551356361</v>
      </c>
      <c r="Y92" s="1">
        <v>0.170755285</v>
      </c>
      <c r="Z92" s="1">
        <v>0.347447868</v>
      </c>
      <c r="AA92" s="1">
        <v>64.54828611</v>
      </c>
      <c r="AB92" s="1">
        <v>0.061499334</v>
      </c>
      <c r="AC92" s="1">
        <v>0.475469624</v>
      </c>
      <c r="AD92" s="1">
        <v>0.061499334</v>
      </c>
      <c r="AE92" s="1">
        <v>0.475469624</v>
      </c>
      <c r="AF92" s="1">
        <v>2.600374723</v>
      </c>
      <c r="AG92" s="1">
        <v>0.852172621</v>
      </c>
      <c r="AH92" s="1">
        <v>2.585073236</v>
      </c>
      <c r="AK92" s="1">
        <v>0.194847072</v>
      </c>
      <c r="AL92" s="1">
        <v>0.763098406</v>
      </c>
      <c r="AM92" s="1">
        <v>-0.184246697</v>
      </c>
      <c r="AN92" s="1">
        <v>0.290220932</v>
      </c>
      <c r="AO92" s="1">
        <v>0.574928426</v>
      </c>
      <c r="AP92" s="1">
        <v>0.178055564</v>
      </c>
      <c r="AQ92" s="1">
        <v>0.362302261</v>
      </c>
    </row>
    <row r="93">
      <c r="A93" s="1">
        <v>206.0</v>
      </c>
      <c r="B93" s="1">
        <v>88.0</v>
      </c>
      <c r="C93" s="1" t="s">
        <v>44</v>
      </c>
      <c r="D93" s="1" t="s">
        <v>45</v>
      </c>
      <c r="E93" s="1">
        <v>95.9</v>
      </c>
      <c r="F93" s="1" t="s">
        <v>46</v>
      </c>
      <c r="G93" s="1" t="s">
        <v>47</v>
      </c>
      <c r="H93" s="2"/>
      <c r="I93" s="1" t="s">
        <v>48</v>
      </c>
      <c r="J93" s="1">
        <v>69.31228634</v>
      </c>
      <c r="K93" s="1">
        <v>0.050054906</v>
      </c>
      <c r="L93" s="1">
        <v>0.431412861</v>
      </c>
      <c r="M93" s="1">
        <v>0.041584848</v>
      </c>
      <c r="N93" s="1">
        <v>0.431412861</v>
      </c>
      <c r="O93" s="1">
        <v>2.756956246</v>
      </c>
      <c r="P93" s="1">
        <v>0.745722716</v>
      </c>
      <c r="Q93" s="1">
        <v>2.709161503</v>
      </c>
      <c r="T93" s="1">
        <v>0.105982012</v>
      </c>
      <c r="U93" s="1">
        <v>0.705625927</v>
      </c>
      <c r="V93" s="1">
        <v>-0.151409774</v>
      </c>
      <c r="W93" s="1">
        <v>0.278643883</v>
      </c>
      <c r="X93" s="1">
        <v>0.632342789</v>
      </c>
      <c r="Y93" s="1">
        <v>0.198305491</v>
      </c>
      <c r="Z93" s="1">
        <v>0.349715264</v>
      </c>
      <c r="AA93" s="1">
        <v>72.27558534</v>
      </c>
      <c r="AB93" s="1">
        <v>0.052194897</v>
      </c>
      <c r="AC93" s="1">
        <v>0.449856998</v>
      </c>
      <c r="AD93" s="1">
        <v>0.043362719</v>
      </c>
      <c r="AE93" s="1">
        <v>0.449856998</v>
      </c>
      <c r="AF93" s="1">
        <v>2.874824031</v>
      </c>
      <c r="AG93" s="1">
        <v>0.777604501</v>
      </c>
      <c r="AH93" s="1">
        <v>2.824985926</v>
      </c>
      <c r="AK93" s="1">
        <v>0.110513047</v>
      </c>
      <c r="AL93" s="1">
        <v>0.735793459</v>
      </c>
      <c r="AM93" s="1">
        <v>-0.157882976</v>
      </c>
      <c r="AN93" s="1">
        <v>0.290556708</v>
      </c>
      <c r="AO93" s="1">
        <v>0.659377257</v>
      </c>
      <c r="AP93" s="1">
        <v>0.206783619</v>
      </c>
      <c r="AQ93" s="1">
        <v>0.364666595</v>
      </c>
    </row>
    <row r="94">
      <c r="A94" s="1">
        <v>208.0</v>
      </c>
      <c r="B94" s="1">
        <v>88.0</v>
      </c>
      <c r="C94" s="1" t="s">
        <v>44</v>
      </c>
      <c r="D94" s="1" t="s">
        <v>45</v>
      </c>
      <c r="E94" s="1">
        <v>95.9</v>
      </c>
      <c r="F94" s="1" t="s">
        <v>46</v>
      </c>
      <c r="G94" s="1" t="s">
        <v>47</v>
      </c>
      <c r="H94" s="2"/>
      <c r="I94" s="1" t="s">
        <v>48</v>
      </c>
      <c r="J94" s="1">
        <v>69.21489922</v>
      </c>
      <c r="K94" s="1">
        <v>0.205453404</v>
      </c>
      <c r="L94" s="1">
        <v>0.405454069</v>
      </c>
      <c r="M94" s="1">
        <v>0.205453404</v>
      </c>
      <c r="N94" s="1">
        <v>0.405454069</v>
      </c>
      <c r="O94" s="1">
        <v>2.714577326</v>
      </c>
      <c r="P94" s="1">
        <v>0.750720392</v>
      </c>
      <c r="Q94" s="1">
        <v>2.709719277</v>
      </c>
      <c r="T94" s="1">
        <v>0.182157877</v>
      </c>
      <c r="U94" s="1">
        <v>0.771422245</v>
      </c>
      <c r="V94" s="1">
        <v>-0.139348452</v>
      </c>
      <c r="W94" s="1">
        <v>0.26455658</v>
      </c>
      <c r="X94" s="1">
        <v>0.597944893</v>
      </c>
      <c r="Y94" s="1">
        <v>0.16915994</v>
      </c>
      <c r="Z94" s="1">
        <v>0.308508392</v>
      </c>
      <c r="AA94" s="1">
        <v>72.17403464</v>
      </c>
      <c r="AB94" s="1">
        <v>0.214237126</v>
      </c>
      <c r="AC94" s="1">
        <v>0.422788393</v>
      </c>
      <c r="AD94" s="1">
        <v>0.214237126</v>
      </c>
      <c r="AE94" s="1">
        <v>0.422788393</v>
      </c>
      <c r="AF94" s="1">
        <v>2.830633291</v>
      </c>
      <c r="AG94" s="1">
        <v>0.782815842</v>
      </c>
      <c r="AH94" s="1">
        <v>2.825567546</v>
      </c>
      <c r="AK94" s="1">
        <v>0.189945648</v>
      </c>
      <c r="AL94" s="1">
        <v>0.804402759</v>
      </c>
      <c r="AM94" s="1">
        <v>-0.145305998</v>
      </c>
      <c r="AN94" s="1">
        <v>0.275867132</v>
      </c>
      <c r="AO94" s="1">
        <v>0.623508752</v>
      </c>
      <c r="AP94" s="1">
        <v>0.176392012</v>
      </c>
      <c r="AQ94" s="1">
        <v>0.32169801</v>
      </c>
    </row>
    <row r="95">
      <c r="A95" s="1">
        <v>211.0</v>
      </c>
      <c r="B95" s="1">
        <v>90.0</v>
      </c>
      <c r="C95" s="1" t="s">
        <v>44</v>
      </c>
      <c r="D95" s="1" t="s">
        <v>45</v>
      </c>
      <c r="E95" s="1">
        <v>72.5</v>
      </c>
      <c r="F95" s="1" t="s">
        <v>46</v>
      </c>
      <c r="G95" s="1" t="s">
        <v>47</v>
      </c>
      <c r="H95" s="2"/>
      <c r="I95" s="1" t="s">
        <v>48</v>
      </c>
      <c r="J95" s="1">
        <v>27.07754026</v>
      </c>
      <c r="K95" s="1">
        <v>0.131345516</v>
      </c>
      <c r="L95" s="1">
        <v>0.225958774</v>
      </c>
      <c r="M95" s="1">
        <v>0.131345516</v>
      </c>
      <c r="N95" s="1">
        <v>0.225958774</v>
      </c>
      <c r="O95" s="1">
        <v>1.256123174</v>
      </c>
      <c r="P95" s="1">
        <v>0.699363412</v>
      </c>
      <c r="Q95" s="1">
        <v>1.254641378</v>
      </c>
      <c r="T95" s="1">
        <v>0.081970373</v>
      </c>
      <c r="U95" s="1">
        <v>0.27040221</v>
      </c>
      <c r="V95" s="1">
        <v>-0.091485743</v>
      </c>
      <c r="W95" s="1">
        <v>0.131308416</v>
      </c>
      <c r="X95" s="1">
        <v>0.181923863</v>
      </c>
      <c r="Y95" s="1">
        <v>0.034726485</v>
      </c>
      <c r="Z95" s="1">
        <v>0.126212228</v>
      </c>
      <c r="AA95" s="1">
        <v>37.34833139</v>
      </c>
      <c r="AB95" s="1">
        <v>0.181166229</v>
      </c>
      <c r="AC95" s="1">
        <v>0.311667274</v>
      </c>
      <c r="AD95" s="1">
        <v>0.181166229</v>
      </c>
      <c r="AE95" s="1">
        <v>0.311667274</v>
      </c>
      <c r="AF95" s="1">
        <v>1.732583688</v>
      </c>
      <c r="AG95" s="1">
        <v>0.964639189</v>
      </c>
      <c r="AH95" s="1">
        <v>1.730539832</v>
      </c>
      <c r="AK95" s="1">
        <v>0.113062583</v>
      </c>
      <c r="AL95" s="1">
        <v>0.372968566</v>
      </c>
      <c r="AM95" s="1">
        <v>-0.126187232</v>
      </c>
      <c r="AN95" s="1">
        <v>0.181115057</v>
      </c>
      <c r="AO95" s="1">
        <v>0.250929466</v>
      </c>
      <c r="AP95" s="1">
        <v>0.0478986</v>
      </c>
      <c r="AQ95" s="1">
        <v>0.174085831</v>
      </c>
    </row>
    <row r="96">
      <c r="A96" s="1">
        <v>214.0</v>
      </c>
      <c r="B96" s="1">
        <v>90.0</v>
      </c>
      <c r="C96" s="1" t="s">
        <v>44</v>
      </c>
      <c r="D96" s="1" t="s">
        <v>45</v>
      </c>
      <c r="E96" s="1">
        <v>72.5</v>
      </c>
      <c r="F96" s="1" t="s">
        <v>46</v>
      </c>
      <c r="G96" s="1" t="s">
        <v>47</v>
      </c>
      <c r="H96" s="2"/>
      <c r="I96" s="1" t="s">
        <v>48</v>
      </c>
      <c r="J96" s="1">
        <v>30.99534256</v>
      </c>
      <c r="K96" s="1">
        <v>0.01435378</v>
      </c>
      <c r="L96" s="1">
        <v>0.061659739</v>
      </c>
      <c r="M96" s="1">
        <v>0.009222273</v>
      </c>
      <c r="N96" s="1">
        <v>0.054899975</v>
      </c>
      <c r="O96" s="1">
        <v>0.734530897</v>
      </c>
      <c r="P96" s="1">
        <v>0.588484963</v>
      </c>
      <c r="Q96" s="1">
        <v>0.669830288</v>
      </c>
      <c r="T96" s="1">
        <v>0.008996622</v>
      </c>
      <c r="U96" s="1">
        <v>0.209953556</v>
      </c>
      <c r="V96" s="1">
        <v>-0.015175644</v>
      </c>
      <c r="W96" s="1">
        <v>0.039724331</v>
      </c>
      <c r="X96" s="1">
        <v>0.201663544</v>
      </c>
      <c r="Y96" s="3">
        <v>-5.1E-5</v>
      </c>
      <c r="Z96" s="1">
        <v>0.015124692</v>
      </c>
      <c r="AA96" s="1">
        <v>42.75219664</v>
      </c>
      <c r="AB96" s="1">
        <v>0.019798317</v>
      </c>
      <c r="AC96" s="1">
        <v>0.085047916</v>
      </c>
      <c r="AD96" s="1">
        <v>0.012720377</v>
      </c>
      <c r="AE96" s="1">
        <v>0.075724103</v>
      </c>
      <c r="AF96" s="1">
        <v>1.013146065</v>
      </c>
      <c r="AG96" s="1">
        <v>0.811703397</v>
      </c>
      <c r="AH96" s="1">
        <v>0.923903846</v>
      </c>
      <c r="AK96" s="1">
        <v>0.012409134</v>
      </c>
      <c r="AL96" s="1">
        <v>0.289591112</v>
      </c>
      <c r="AM96" s="1">
        <v>-0.020931923</v>
      </c>
      <c r="AN96" s="1">
        <v>0.05479218</v>
      </c>
      <c r="AO96" s="1">
        <v>0.278156613</v>
      </c>
      <c r="AP96" s="3">
        <v>-7.03E-5</v>
      </c>
      <c r="AQ96" s="1">
        <v>0.020861645</v>
      </c>
    </row>
    <row r="97">
      <c r="A97" s="1">
        <v>216.0</v>
      </c>
      <c r="B97" s="1">
        <v>90.0</v>
      </c>
      <c r="C97" s="1" t="s">
        <v>44</v>
      </c>
      <c r="D97" s="1" t="s">
        <v>45</v>
      </c>
      <c r="E97" s="1">
        <v>72.5</v>
      </c>
      <c r="F97" s="1" t="s">
        <v>46</v>
      </c>
      <c r="G97" s="1" t="s">
        <v>47</v>
      </c>
      <c r="H97" s="2"/>
      <c r="I97" s="1" t="s">
        <v>48</v>
      </c>
      <c r="J97" s="1">
        <v>31.16224146</v>
      </c>
      <c r="K97" s="1">
        <v>0.07605172</v>
      </c>
      <c r="L97" s="1">
        <v>0.251194259</v>
      </c>
      <c r="M97" s="1">
        <v>0.07605172</v>
      </c>
      <c r="N97" s="1">
        <v>0.251194259</v>
      </c>
      <c r="O97" s="1">
        <v>0.50620138</v>
      </c>
      <c r="P97" s="1">
        <v>0.155466799</v>
      </c>
      <c r="Q97" s="1">
        <v>0.140380084</v>
      </c>
      <c r="T97" s="1">
        <v>-9.98845E-4</v>
      </c>
      <c r="U97" s="1">
        <v>0.312028023</v>
      </c>
      <c r="V97" s="1">
        <v>-0.232352097</v>
      </c>
      <c r="W97" s="1">
        <v>0.016162203</v>
      </c>
      <c r="X97" s="1">
        <v>0.311894595</v>
      </c>
      <c r="Y97" s="1">
        <v>-1.53498E-4</v>
      </c>
      <c r="Z97" s="1">
        <v>0.232198599</v>
      </c>
      <c r="AA97" s="1">
        <v>42.98240201</v>
      </c>
      <c r="AB97" s="1">
        <v>0.104898925</v>
      </c>
      <c r="AC97" s="1">
        <v>0.346474841</v>
      </c>
      <c r="AD97" s="1">
        <v>0.104898925</v>
      </c>
      <c r="AE97" s="1">
        <v>0.346474841</v>
      </c>
      <c r="AF97" s="1">
        <v>0.6982088</v>
      </c>
      <c r="AG97" s="1">
        <v>0.214436964</v>
      </c>
      <c r="AH97" s="1">
        <v>0.193627702</v>
      </c>
      <c r="AK97" s="1">
        <v>-0.001377717</v>
      </c>
      <c r="AL97" s="1">
        <v>0.43038348</v>
      </c>
      <c r="AM97" s="1">
        <v>-0.320485651</v>
      </c>
      <c r="AN97" s="1">
        <v>0.022292694</v>
      </c>
      <c r="AO97" s="1">
        <v>0.430199441</v>
      </c>
      <c r="AP97" s="1">
        <v>-2.11722E-4</v>
      </c>
      <c r="AQ97" s="1">
        <v>0.32027393</v>
      </c>
    </row>
    <row r="98">
      <c r="A98" s="1">
        <v>217.0</v>
      </c>
      <c r="B98" s="1">
        <v>90.0</v>
      </c>
      <c r="C98" s="1" t="s">
        <v>44</v>
      </c>
      <c r="D98" s="1" t="s">
        <v>45</v>
      </c>
      <c r="E98" s="1">
        <v>72.5</v>
      </c>
      <c r="F98" s="1" t="s">
        <v>46</v>
      </c>
      <c r="G98" s="1" t="s">
        <v>47</v>
      </c>
      <c r="H98" s="2"/>
      <c r="I98" s="1" t="s">
        <v>48</v>
      </c>
      <c r="J98" s="1">
        <v>35.60327012</v>
      </c>
      <c r="K98" s="1">
        <v>0.022588454</v>
      </c>
      <c r="L98" s="1">
        <v>0.096150086</v>
      </c>
      <c r="M98" s="1">
        <v>0.012493525</v>
      </c>
      <c r="N98" s="1">
        <v>0.012112442</v>
      </c>
      <c r="O98" s="1">
        <v>0.549643053</v>
      </c>
      <c r="P98" s="1">
        <v>0.282341356</v>
      </c>
      <c r="Q98" s="1">
        <v>0.24828358</v>
      </c>
      <c r="T98" s="1">
        <v>-0.008676695</v>
      </c>
      <c r="U98" s="1">
        <v>0.057829546</v>
      </c>
      <c r="V98" s="1">
        <v>0.012868234</v>
      </c>
      <c r="W98" s="1">
        <v>0.021231596</v>
      </c>
      <c r="X98" s="1">
        <v>0.066267831</v>
      </c>
      <c r="Y98" s="1">
        <v>0.055673165</v>
      </c>
      <c r="Z98" s="1">
        <v>0.042804931</v>
      </c>
      <c r="AA98" s="1">
        <v>49.10795878</v>
      </c>
      <c r="AB98" s="1">
        <v>0.031156488</v>
      </c>
      <c r="AC98" s="1">
        <v>0.132620809</v>
      </c>
      <c r="AD98" s="1">
        <v>0.017232448</v>
      </c>
      <c r="AE98" s="1">
        <v>0.016706817</v>
      </c>
      <c r="AF98" s="1">
        <v>0.758128349</v>
      </c>
      <c r="AG98" s="1">
        <v>0.389436353</v>
      </c>
      <c r="AH98" s="1">
        <v>0.34246011</v>
      </c>
      <c r="AK98" s="1">
        <v>-0.011967855</v>
      </c>
      <c r="AL98" s="1">
        <v>0.079764891</v>
      </c>
      <c r="AM98" s="1">
        <v>0.017749288</v>
      </c>
      <c r="AN98" s="1">
        <v>0.02928496</v>
      </c>
      <c r="AO98" s="1">
        <v>0.091403905</v>
      </c>
      <c r="AP98" s="1">
        <v>0.076790573</v>
      </c>
      <c r="AQ98" s="1">
        <v>0.059041284</v>
      </c>
    </row>
    <row r="99">
      <c r="A99" s="1">
        <v>219.0</v>
      </c>
      <c r="B99" s="1">
        <v>90.0</v>
      </c>
      <c r="C99" s="1" t="s">
        <v>44</v>
      </c>
      <c r="D99" s="1" t="s">
        <v>45</v>
      </c>
      <c r="E99" s="1">
        <v>72.5</v>
      </c>
      <c r="F99" s="1" t="s">
        <v>46</v>
      </c>
      <c r="G99" s="1" t="s">
        <v>47</v>
      </c>
      <c r="H99" s="2"/>
      <c r="I99" s="1" t="s">
        <v>48</v>
      </c>
      <c r="J99" s="1">
        <v>35.02145974</v>
      </c>
      <c r="K99" s="1">
        <v>0.060681678</v>
      </c>
      <c r="L99" s="1">
        <v>0.257707494</v>
      </c>
      <c r="M99" s="1">
        <v>0.060681678</v>
      </c>
      <c r="N99" s="1">
        <v>0.257707494</v>
      </c>
      <c r="O99" s="1">
        <v>0.570627579</v>
      </c>
      <c r="P99" s="1">
        <v>0.133615556</v>
      </c>
      <c r="Q99" s="1">
        <v>0.554487612</v>
      </c>
      <c r="T99" s="1">
        <v>0.001811005</v>
      </c>
      <c r="U99" s="1">
        <v>0.074242209</v>
      </c>
      <c r="V99" s="1">
        <v>0.025542945</v>
      </c>
      <c r="W99" s="1">
        <v>0.053821471</v>
      </c>
      <c r="X99" s="1">
        <v>0.085037922</v>
      </c>
      <c r="Y99" s="1">
        <v>0.087744091</v>
      </c>
      <c r="Z99" s="1">
        <v>0.062201145</v>
      </c>
      <c r="AA99" s="1">
        <v>48.30546171</v>
      </c>
      <c r="AB99" s="1">
        <v>0.083698867</v>
      </c>
      <c r="AC99" s="1">
        <v>0.355458612</v>
      </c>
      <c r="AD99" s="1">
        <v>0.083698867</v>
      </c>
      <c r="AE99" s="1">
        <v>0.355458612</v>
      </c>
      <c r="AF99" s="1">
        <v>0.787072523</v>
      </c>
      <c r="AG99" s="1">
        <v>0.184297319</v>
      </c>
      <c r="AH99" s="1">
        <v>0.764810499</v>
      </c>
      <c r="AK99" s="1">
        <v>0.002497938</v>
      </c>
      <c r="AL99" s="1">
        <v>0.102403046</v>
      </c>
      <c r="AM99" s="1">
        <v>0.035231649</v>
      </c>
      <c r="AN99" s="1">
        <v>0.074236511</v>
      </c>
      <c r="AO99" s="1">
        <v>0.117293686</v>
      </c>
      <c r="AP99" s="1">
        <v>0.121026332</v>
      </c>
      <c r="AQ99" s="1">
        <v>0.085794683</v>
      </c>
    </row>
    <row r="100">
      <c r="A100" s="1">
        <v>220.0</v>
      </c>
      <c r="B100" s="1">
        <v>90.0</v>
      </c>
      <c r="C100" s="1" t="s">
        <v>44</v>
      </c>
      <c r="D100" s="1" t="s">
        <v>45</v>
      </c>
      <c r="E100" s="1">
        <v>72.5</v>
      </c>
      <c r="F100" s="1" t="s">
        <v>46</v>
      </c>
      <c r="G100" s="1" t="s">
        <v>47</v>
      </c>
      <c r="H100" s="2"/>
      <c r="I100" s="1" t="s">
        <v>48</v>
      </c>
      <c r="J100" s="1">
        <v>39.22125362</v>
      </c>
      <c r="K100" s="1">
        <v>0.052399548</v>
      </c>
      <c r="L100" s="1">
        <v>0.104203835</v>
      </c>
      <c r="M100" s="1">
        <v>0.039256344</v>
      </c>
      <c r="N100" s="1">
        <v>0.065910351</v>
      </c>
      <c r="O100" s="1">
        <v>0.586927421</v>
      </c>
      <c r="P100" s="1">
        <v>0.246554189</v>
      </c>
      <c r="Q100" s="1">
        <v>0.582982586</v>
      </c>
      <c r="T100" s="1">
        <v>0.027595681</v>
      </c>
      <c r="U100" s="1">
        <v>0.170040643</v>
      </c>
      <c r="V100" s="1">
        <v>-0.003864673</v>
      </c>
      <c r="W100" s="1">
        <v>0.061456013</v>
      </c>
      <c r="X100" s="1">
        <v>0.166992436</v>
      </c>
      <c r="Y100" s="1">
        <v>0.030313884</v>
      </c>
      <c r="Z100" s="1">
        <v>0.034178557</v>
      </c>
      <c r="AA100" s="1">
        <v>54.09828086</v>
      </c>
      <c r="AB100" s="1">
        <v>0.072275239</v>
      </c>
      <c r="AC100" s="1">
        <v>0.143729428</v>
      </c>
      <c r="AD100" s="1">
        <v>0.054146682</v>
      </c>
      <c r="AE100" s="1">
        <v>0.09091083</v>
      </c>
      <c r="AF100" s="1">
        <v>0.809555063</v>
      </c>
      <c r="AG100" s="1">
        <v>0.340074743</v>
      </c>
      <c r="AH100" s="1">
        <v>0.804113912</v>
      </c>
      <c r="AK100" s="1">
        <v>0.038063009</v>
      </c>
      <c r="AL100" s="1">
        <v>0.234538818</v>
      </c>
      <c r="AM100" s="1">
        <v>-0.005330583</v>
      </c>
      <c r="AN100" s="1">
        <v>0.084766915</v>
      </c>
      <c r="AO100" s="1">
        <v>0.230334395</v>
      </c>
      <c r="AP100" s="1">
        <v>0.041812254</v>
      </c>
      <c r="AQ100" s="1">
        <v>0.047142838</v>
      </c>
    </row>
    <row r="101">
      <c r="A101" s="1">
        <v>221.0</v>
      </c>
      <c r="B101" s="1">
        <v>90.0</v>
      </c>
      <c r="C101" s="1" t="s">
        <v>44</v>
      </c>
      <c r="D101" s="1" t="s">
        <v>45</v>
      </c>
      <c r="E101" s="1">
        <v>72.5</v>
      </c>
      <c r="F101" s="1" t="s">
        <v>46</v>
      </c>
      <c r="G101" s="1" t="s">
        <v>47</v>
      </c>
      <c r="H101" s="2"/>
      <c r="I101" s="1" t="s">
        <v>48</v>
      </c>
      <c r="J101" s="1">
        <v>39.19672285</v>
      </c>
      <c r="K101" s="1">
        <v>0.019872408</v>
      </c>
      <c r="L101" s="1">
        <v>0.060121787</v>
      </c>
      <c r="M101" s="1">
        <v>0.019172289</v>
      </c>
      <c r="N101" s="1">
        <v>0.055606031</v>
      </c>
      <c r="O101" s="1">
        <v>0.536788125</v>
      </c>
      <c r="P101" s="1">
        <v>0.259364163</v>
      </c>
      <c r="Q101" s="1">
        <v>0.529775374</v>
      </c>
      <c r="T101" s="1">
        <v>-0.003100817</v>
      </c>
      <c r="U101" s="1">
        <v>0.089403007</v>
      </c>
      <c r="V101" s="1">
        <v>0.013490316</v>
      </c>
      <c r="W101" s="1">
        <v>0.045586562</v>
      </c>
      <c r="X101" s="1">
        <v>0.13537537</v>
      </c>
      <c r="Y101" s="1">
        <v>0.090417014</v>
      </c>
      <c r="Z101" s="1">
        <v>0.076926699</v>
      </c>
      <c r="AA101" s="1">
        <v>54.06444531</v>
      </c>
      <c r="AB101" s="1">
        <v>0.027410218</v>
      </c>
      <c r="AC101" s="1">
        <v>0.082926603</v>
      </c>
      <c r="AD101" s="1">
        <v>0.026444536</v>
      </c>
      <c r="AE101" s="1">
        <v>0.076697974</v>
      </c>
      <c r="AF101" s="1">
        <v>0.740397414</v>
      </c>
      <c r="AG101" s="1">
        <v>0.357743673</v>
      </c>
      <c r="AH101" s="1">
        <v>0.730724654</v>
      </c>
      <c r="AK101" s="1">
        <v>-0.004276989</v>
      </c>
      <c r="AL101" s="1">
        <v>0.123314492</v>
      </c>
      <c r="AM101" s="1">
        <v>0.018607332</v>
      </c>
      <c r="AN101" s="1">
        <v>0.062878017</v>
      </c>
      <c r="AO101" s="1">
        <v>0.186724649</v>
      </c>
      <c r="AP101" s="1">
        <v>0.124713123</v>
      </c>
      <c r="AQ101" s="1">
        <v>0.106105792</v>
      </c>
    </row>
    <row r="102">
      <c r="A102" s="1">
        <v>222.0</v>
      </c>
      <c r="B102" s="1">
        <v>90.0</v>
      </c>
      <c r="C102" s="1" t="s">
        <v>44</v>
      </c>
      <c r="D102" s="1" t="s">
        <v>45</v>
      </c>
      <c r="E102" s="1">
        <v>72.5</v>
      </c>
      <c r="F102" s="1" t="s">
        <v>46</v>
      </c>
      <c r="G102" s="1" t="s">
        <v>47</v>
      </c>
      <c r="H102" s="2"/>
      <c r="I102" s="1" t="s">
        <v>48</v>
      </c>
      <c r="J102" s="1">
        <v>39.19457797</v>
      </c>
      <c r="K102" s="1">
        <v>0.038067091</v>
      </c>
      <c r="L102" s="1">
        <v>0.089326279</v>
      </c>
      <c r="M102" s="1">
        <v>0.037814975</v>
      </c>
      <c r="N102" s="1">
        <v>0.089326279</v>
      </c>
      <c r="O102" s="1">
        <v>0.917271614</v>
      </c>
      <c r="P102" s="1">
        <v>0.539782402</v>
      </c>
      <c r="Q102" s="1">
        <v>0.904281835</v>
      </c>
      <c r="T102" s="1">
        <v>0.050806109</v>
      </c>
      <c r="U102" s="1">
        <v>0.144753189</v>
      </c>
      <c r="V102" s="1">
        <v>-0.019645791</v>
      </c>
      <c r="W102" s="1">
        <v>0.067881745</v>
      </c>
      <c r="X102" s="1">
        <v>0.131624412</v>
      </c>
      <c r="Y102" s="1">
        <v>0.061390981</v>
      </c>
      <c r="Z102" s="1">
        <v>0.081036772</v>
      </c>
      <c r="AA102" s="1">
        <v>54.06148686</v>
      </c>
      <c r="AB102" s="1">
        <v>0.052506333</v>
      </c>
      <c r="AC102" s="1">
        <v>0.123208661</v>
      </c>
      <c r="AD102" s="1">
        <v>0.052158586</v>
      </c>
      <c r="AE102" s="1">
        <v>0.123208661</v>
      </c>
      <c r="AF102" s="1">
        <v>1.265202226</v>
      </c>
      <c r="AG102" s="1">
        <v>0.744527451</v>
      </c>
      <c r="AH102" s="1">
        <v>1.24728529</v>
      </c>
      <c r="AK102" s="1">
        <v>0.070077391</v>
      </c>
      <c r="AL102" s="1">
        <v>0.199659571</v>
      </c>
      <c r="AM102" s="1">
        <v>-0.027097643</v>
      </c>
      <c r="AN102" s="1">
        <v>0.093629993</v>
      </c>
      <c r="AO102" s="1">
        <v>0.181550913</v>
      </c>
      <c r="AP102" s="1">
        <v>0.084677215</v>
      </c>
      <c r="AQ102" s="1">
        <v>0.111774858</v>
      </c>
    </row>
    <row r="103">
      <c r="A103" s="1">
        <v>223.0</v>
      </c>
      <c r="B103" s="1">
        <v>90.0</v>
      </c>
      <c r="C103" s="1" t="s">
        <v>44</v>
      </c>
      <c r="D103" s="1" t="s">
        <v>45</v>
      </c>
      <c r="E103" s="1">
        <v>72.5</v>
      </c>
      <c r="F103" s="1" t="s">
        <v>46</v>
      </c>
      <c r="G103" s="1" t="s">
        <v>47</v>
      </c>
      <c r="H103" s="2"/>
      <c r="I103" s="1" t="s">
        <v>48</v>
      </c>
      <c r="J103" s="1">
        <v>42.39283019</v>
      </c>
      <c r="K103" s="1">
        <v>0.050191405</v>
      </c>
      <c r="L103" s="1">
        <v>0.118114057</v>
      </c>
      <c r="M103" s="1">
        <v>0.050191405</v>
      </c>
      <c r="N103" s="1">
        <v>0.110369944</v>
      </c>
      <c r="O103" s="1">
        <v>0.752861272</v>
      </c>
      <c r="P103" s="1">
        <v>0.275476258</v>
      </c>
      <c r="Q103" s="1">
        <v>0.742311468</v>
      </c>
      <c r="T103" s="1">
        <v>-2.33511E-4</v>
      </c>
      <c r="U103" s="1">
        <v>0.114993349</v>
      </c>
      <c r="V103" s="1">
        <v>0.042441996</v>
      </c>
      <c r="W103" s="1">
        <v>0.072692988</v>
      </c>
      <c r="X103" s="1">
        <v>0.158328231</v>
      </c>
      <c r="Y103" s="1">
        <v>0.109362514</v>
      </c>
      <c r="Z103" s="1">
        <v>0.066920518</v>
      </c>
      <c r="AA103" s="1">
        <v>58.47286923</v>
      </c>
      <c r="AB103" s="1">
        <v>0.069229525</v>
      </c>
      <c r="AC103" s="1">
        <v>0.16291594</v>
      </c>
      <c r="AD103" s="1">
        <v>0.069229525</v>
      </c>
      <c r="AE103" s="1">
        <v>0.152234405</v>
      </c>
      <c r="AF103" s="1">
        <v>1.038429341</v>
      </c>
      <c r="AG103" s="1">
        <v>0.379967252</v>
      </c>
      <c r="AH103" s="1">
        <v>1.023877887</v>
      </c>
      <c r="AK103" s="1">
        <v>-3.22084E-4</v>
      </c>
      <c r="AL103" s="1">
        <v>0.158611516</v>
      </c>
      <c r="AM103" s="1">
        <v>0.058540685</v>
      </c>
      <c r="AN103" s="1">
        <v>0.10026619</v>
      </c>
      <c r="AO103" s="1">
        <v>0.218383767</v>
      </c>
      <c r="AP103" s="1">
        <v>0.150844847</v>
      </c>
      <c r="AQ103" s="1">
        <v>0.092304163</v>
      </c>
    </row>
    <row r="104">
      <c r="A104" s="1">
        <v>225.0</v>
      </c>
      <c r="B104" s="1">
        <v>90.0</v>
      </c>
      <c r="C104" s="1" t="s">
        <v>44</v>
      </c>
      <c r="D104" s="1" t="s">
        <v>45</v>
      </c>
      <c r="E104" s="1">
        <v>72.5</v>
      </c>
      <c r="F104" s="1" t="s">
        <v>46</v>
      </c>
      <c r="G104" s="1" t="s">
        <v>47</v>
      </c>
      <c r="H104" s="2"/>
      <c r="I104" s="1" t="s">
        <v>48</v>
      </c>
      <c r="J104" s="1">
        <v>42.3664861</v>
      </c>
      <c r="K104" s="1">
        <v>0.049557057</v>
      </c>
      <c r="L104" s="1">
        <v>0.070840251</v>
      </c>
      <c r="M104" s="1">
        <v>0.017041266</v>
      </c>
      <c r="N104" s="1">
        <v>0.066975971</v>
      </c>
      <c r="O104" s="1">
        <v>0.888358181</v>
      </c>
      <c r="P104" s="1">
        <v>0.154882569</v>
      </c>
      <c r="Q104" s="1">
        <v>0.886689591</v>
      </c>
      <c r="T104" s="1">
        <v>0.030761278</v>
      </c>
      <c r="U104" s="1">
        <v>0.199851953</v>
      </c>
      <c r="V104" s="1">
        <v>0.02177547</v>
      </c>
      <c r="W104" s="1">
        <v>0.065343273</v>
      </c>
      <c r="X104" s="1">
        <v>0.191311615</v>
      </c>
      <c r="Y104" s="1">
        <v>0.050989944</v>
      </c>
      <c r="Z104" s="1">
        <v>0.029214474</v>
      </c>
      <c r="AA104" s="1">
        <v>58.43653255</v>
      </c>
      <c r="AB104" s="1">
        <v>0.068354562</v>
      </c>
      <c r="AC104" s="1">
        <v>0.097710692</v>
      </c>
      <c r="AD104" s="1">
        <v>0.023505195</v>
      </c>
      <c r="AE104" s="1">
        <v>0.092380649</v>
      </c>
      <c r="AF104" s="1">
        <v>1.225321629</v>
      </c>
      <c r="AG104" s="1">
        <v>0.21363113</v>
      </c>
      <c r="AH104" s="1">
        <v>1.223020126</v>
      </c>
      <c r="AK104" s="1">
        <v>0.042429349</v>
      </c>
      <c r="AL104" s="1">
        <v>0.275657866</v>
      </c>
      <c r="AM104" s="1">
        <v>0.030035131</v>
      </c>
      <c r="AN104" s="1">
        <v>0.090128652</v>
      </c>
      <c r="AO104" s="1">
        <v>0.263878089</v>
      </c>
      <c r="AP104" s="1">
        <v>0.070330958</v>
      </c>
      <c r="AQ104" s="1">
        <v>0.040295827</v>
      </c>
    </row>
    <row r="105">
      <c r="A105" s="1">
        <v>233.0</v>
      </c>
      <c r="B105" s="1">
        <v>90.0</v>
      </c>
      <c r="C105" s="1" t="s">
        <v>44</v>
      </c>
      <c r="D105" s="1" t="s">
        <v>45</v>
      </c>
      <c r="E105" s="1">
        <v>72.5</v>
      </c>
      <c r="F105" s="1" t="s">
        <v>46</v>
      </c>
      <c r="G105" s="1" t="s">
        <v>47</v>
      </c>
      <c r="H105" s="2"/>
      <c r="I105" s="1" t="s">
        <v>48</v>
      </c>
      <c r="J105" s="1">
        <v>35.57784465</v>
      </c>
      <c r="K105" s="1">
        <v>0.070194512</v>
      </c>
      <c r="L105" s="1">
        <v>0.063016275</v>
      </c>
      <c r="M105" s="1">
        <v>0.003655808</v>
      </c>
      <c r="N105" s="1">
        <v>0.010713324</v>
      </c>
      <c r="O105" s="1">
        <v>0.301171076</v>
      </c>
      <c r="P105" s="1">
        <v>0.110632278</v>
      </c>
      <c r="Q105" s="1">
        <v>0.242803478</v>
      </c>
      <c r="T105" s="1">
        <v>-0.00456137</v>
      </c>
      <c r="U105" s="1">
        <v>0.03117516</v>
      </c>
      <c r="V105" s="1">
        <v>0.019870364</v>
      </c>
      <c r="W105" s="1">
        <v>0.022629435</v>
      </c>
      <c r="X105" s="1">
        <v>0.085576347</v>
      </c>
      <c r="Y105" s="1">
        <v>0.059380705</v>
      </c>
      <c r="Z105" s="1">
        <v>0.039510341</v>
      </c>
      <c r="AA105" s="1">
        <v>49.07288917</v>
      </c>
      <c r="AB105" s="1">
        <v>0.096820016</v>
      </c>
      <c r="AC105" s="1">
        <v>0.086919</v>
      </c>
      <c r="AD105" s="1">
        <v>0.005042493</v>
      </c>
      <c r="AE105" s="1">
        <v>0.014776998</v>
      </c>
      <c r="AF105" s="1">
        <v>0.415408381</v>
      </c>
      <c r="AG105" s="1">
        <v>0.152596246</v>
      </c>
      <c r="AH105" s="1">
        <v>0.334901349</v>
      </c>
      <c r="AK105" s="1">
        <v>-0.006291545</v>
      </c>
      <c r="AL105" s="1">
        <v>0.04300022</v>
      </c>
      <c r="AM105" s="1">
        <v>0.027407399</v>
      </c>
      <c r="AN105" s="1">
        <v>0.031213014</v>
      </c>
      <c r="AO105" s="1">
        <v>0.118036341</v>
      </c>
      <c r="AP105" s="1">
        <v>0.08190442</v>
      </c>
      <c r="AQ105" s="1">
        <v>0.054497022</v>
      </c>
    </row>
    <row r="106">
      <c r="A106" s="1">
        <v>235.0</v>
      </c>
      <c r="B106" s="1">
        <v>90.0</v>
      </c>
      <c r="C106" s="1" t="s">
        <v>44</v>
      </c>
      <c r="D106" s="1" t="s">
        <v>45</v>
      </c>
      <c r="E106" s="1">
        <v>72.5</v>
      </c>
      <c r="F106" s="1" t="s">
        <v>46</v>
      </c>
      <c r="G106" s="1" t="s">
        <v>47</v>
      </c>
      <c r="H106" s="2"/>
      <c r="I106" s="1" t="s">
        <v>48</v>
      </c>
      <c r="J106" s="1">
        <v>42.52487043</v>
      </c>
      <c r="K106" s="1">
        <v>0.118930046</v>
      </c>
      <c r="L106" s="1">
        <v>0.222091883</v>
      </c>
      <c r="M106" s="1">
        <v>0.118930046</v>
      </c>
      <c r="N106" s="1">
        <v>0.222091883</v>
      </c>
      <c r="O106" s="1">
        <v>1.720608076</v>
      </c>
      <c r="P106" s="1">
        <v>0.383509557</v>
      </c>
      <c r="Q106" s="1">
        <v>1.698405281</v>
      </c>
      <c r="T106" s="1">
        <v>0.138523876</v>
      </c>
      <c r="U106" s="1">
        <v>0.407607981</v>
      </c>
      <c r="V106" s="1">
        <v>-0.09926656</v>
      </c>
      <c r="W106" s="1">
        <v>0.106319668</v>
      </c>
      <c r="X106" s="1">
        <v>0.257230074</v>
      </c>
      <c r="Y106" s="1">
        <v>0.146587488</v>
      </c>
      <c r="Z106" s="1">
        <v>0.245854048</v>
      </c>
      <c r="AA106" s="1">
        <v>58.6549937</v>
      </c>
      <c r="AB106" s="1">
        <v>0.164041442</v>
      </c>
      <c r="AC106" s="1">
        <v>0.306333632</v>
      </c>
      <c r="AD106" s="1">
        <v>0.164041442</v>
      </c>
      <c r="AE106" s="1">
        <v>0.306333632</v>
      </c>
      <c r="AF106" s="1">
        <v>2.373252519</v>
      </c>
      <c r="AG106" s="1">
        <v>0.528978699</v>
      </c>
      <c r="AH106" s="1">
        <v>2.342627974</v>
      </c>
      <c r="AK106" s="1">
        <v>0.191067415</v>
      </c>
      <c r="AL106" s="1">
        <v>0.562217905</v>
      </c>
      <c r="AM106" s="1">
        <v>-0.136919393</v>
      </c>
      <c r="AN106" s="1">
        <v>0.146647819</v>
      </c>
      <c r="AO106" s="1">
        <v>0.354800102</v>
      </c>
      <c r="AP106" s="1">
        <v>0.202189639</v>
      </c>
      <c r="AQ106" s="1">
        <v>0.339109031</v>
      </c>
    </row>
    <row r="107">
      <c r="A107" s="1">
        <v>244.0</v>
      </c>
      <c r="B107" s="1">
        <v>85.0</v>
      </c>
      <c r="C107" s="1" t="s">
        <v>44</v>
      </c>
      <c r="D107" s="1" t="s">
        <v>45</v>
      </c>
      <c r="E107" s="1">
        <v>72.5</v>
      </c>
      <c r="F107" s="1" t="s">
        <v>46</v>
      </c>
      <c r="G107" s="1" t="s">
        <v>47</v>
      </c>
      <c r="H107" s="2"/>
      <c r="I107" s="1" t="s">
        <v>48</v>
      </c>
      <c r="J107" s="1">
        <v>32.7034163</v>
      </c>
      <c r="K107" s="1">
        <v>0.039070455</v>
      </c>
      <c r="L107" s="1">
        <v>0.032466937</v>
      </c>
      <c r="M107" s="1">
        <v>0.029533677</v>
      </c>
      <c r="N107" s="1">
        <v>0.032466937</v>
      </c>
      <c r="O107" s="1">
        <v>0.22108513</v>
      </c>
      <c r="P107" s="1">
        <v>0.122152603</v>
      </c>
      <c r="Q107" s="1">
        <v>0.133405769</v>
      </c>
      <c r="T107" s="1">
        <v>3.58831E-4</v>
      </c>
      <c r="U107" s="1">
        <v>0.229885978</v>
      </c>
      <c r="V107" s="1">
        <v>0.009108922</v>
      </c>
      <c r="W107" s="1">
        <v>0.030554436</v>
      </c>
      <c r="X107" s="1">
        <v>0.229015918</v>
      </c>
      <c r="Y107" s="1">
        <v>0.017719392</v>
      </c>
      <c r="Z107" s="1">
        <v>0.00861047</v>
      </c>
      <c r="AA107" s="1">
        <v>45.10816042</v>
      </c>
      <c r="AB107" s="1">
        <v>0.053890282</v>
      </c>
      <c r="AC107" s="1">
        <v>0.044781982</v>
      </c>
      <c r="AD107" s="1">
        <v>0.040736106</v>
      </c>
      <c r="AE107" s="1">
        <v>0.044781982</v>
      </c>
      <c r="AF107" s="1">
        <v>0.304945007</v>
      </c>
      <c r="AG107" s="1">
        <v>0.168486349</v>
      </c>
      <c r="AH107" s="1">
        <v>0.184007957</v>
      </c>
      <c r="AK107" s="1">
        <v>4.9494E-4</v>
      </c>
      <c r="AL107" s="1">
        <v>0.317084108</v>
      </c>
      <c r="AM107" s="1">
        <v>0.012564031</v>
      </c>
      <c r="AN107" s="1">
        <v>0.04214405</v>
      </c>
      <c r="AO107" s="1">
        <v>0.315884024</v>
      </c>
      <c r="AP107" s="1">
        <v>0.024440541</v>
      </c>
      <c r="AQ107" s="1">
        <v>0.01187651</v>
      </c>
    </row>
    <row r="108">
      <c r="A108" s="1">
        <v>247.0</v>
      </c>
      <c r="B108" s="1">
        <v>85.0</v>
      </c>
      <c r="C108" s="1" t="s">
        <v>44</v>
      </c>
      <c r="D108" s="1" t="s">
        <v>45</v>
      </c>
      <c r="E108" s="1">
        <v>72.5</v>
      </c>
      <c r="F108" s="1" t="s">
        <v>46</v>
      </c>
      <c r="G108" s="1" t="s">
        <v>47</v>
      </c>
      <c r="H108" s="2"/>
      <c r="I108" s="1" t="s">
        <v>48</v>
      </c>
      <c r="J108" s="1">
        <v>36.28419</v>
      </c>
      <c r="K108" s="1">
        <v>0.025362421</v>
      </c>
      <c r="L108" s="1">
        <v>0.055774719</v>
      </c>
      <c r="M108" s="1">
        <v>0.003338537</v>
      </c>
      <c r="N108" s="1">
        <v>0.012014869</v>
      </c>
      <c r="O108" s="1">
        <v>0.330510769</v>
      </c>
      <c r="P108" s="1">
        <v>0.15996895</v>
      </c>
      <c r="Q108" s="1">
        <v>0.329168911</v>
      </c>
      <c r="T108" s="1">
        <v>0.017521761</v>
      </c>
      <c r="U108" s="1">
        <v>0.060162986</v>
      </c>
      <c r="V108" s="1">
        <v>0.011997461</v>
      </c>
      <c r="W108" s="1">
        <v>0.011997461</v>
      </c>
      <c r="X108" s="1">
        <v>0.045470882</v>
      </c>
      <c r="Y108" s="1">
        <v>0.045798784</v>
      </c>
      <c r="Z108" s="1">
        <v>0.033801323</v>
      </c>
      <c r="AA108" s="1">
        <v>50.04715862</v>
      </c>
      <c r="AB108" s="1">
        <v>0.03498265</v>
      </c>
      <c r="AC108" s="1">
        <v>0.076930646</v>
      </c>
      <c r="AD108" s="1">
        <v>0.004604879</v>
      </c>
      <c r="AE108" s="1">
        <v>0.016572233</v>
      </c>
      <c r="AF108" s="1">
        <v>0.455876923</v>
      </c>
      <c r="AG108" s="1">
        <v>0.220646828</v>
      </c>
      <c r="AH108" s="1">
        <v>0.454026084</v>
      </c>
      <c r="AK108" s="1">
        <v>0.024167946</v>
      </c>
      <c r="AL108" s="1">
        <v>0.082983429</v>
      </c>
      <c r="AM108" s="1">
        <v>0.016548222</v>
      </c>
      <c r="AN108" s="1">
        <v>0.016548222</v>
      </c>
      <c r="AO108" s="1">
        <v>0.062718458</v>
      </c>
      <c r="AP108" s="1">
        <v>0.063170736</v>
      </c>
      <c r="AQ108" s="1">
        <v>0.046622514</v>
      </c>
    </row>
    <row r="109">
      <c r="A109" s="1">
        <v>248.0</v>
      </c>
      <c r="B109" s="1">
        <v>85.0</v>
      </c>
      <c r="C109" s="1" t="s">
        <v>44</v>
      </c>
      <c r="D109" s="1" t="s">
        <v>45</v>
      </c>
      <c r="E109" s="1">
        <v>72.5</v>
      </c>
      <c r="F109" s="1" t="s">
        <v>46</v>
      </c>
      <c r="G109" s="1" t="s">
        <v>47</v>
      </c>
      <c r="H109" s="2"/>
      <c r="I109" s="1" t="s">
        <v>48</v>
      </c>
      <c r="J109" s="1">
        <v>36.57678952</v>
      </c>
      <c r="K109" s="1">
        <v>0.02674955</v>
      </c>
      <c r="L109" s="1">
        <v>0.051278806</v>
      </c>
      <c r="M109" s="1">
        <v>0.010997183</v>
      </c>
      <c r="N109" s="1">
        <v>0.051278806</v>
      </c>
      <c r="O109" s="1">
        <v>0.311302558</v>
      </c>
      <c r="P109" s="1">
        <v>0.2279393</v>
      </c>
      <c r="Q109" s="1">
        <v>0.30874951</v>
      </c>
      <c r="T109" s="1">
        <v>0.020388676</v>
      </c>
      <c r="U109" s="1">
        <v>0.254455558</v>
      </c>
      <c r="V109" s="1">
        <v>0.04610152</v>
      </c>
      <c r="W109" s="1">
        <v>0.048381249</v>
      </c>
      <c r="X109" s="1">
        <v>0.234793078</v>
      </c>
      <c r="Y109" s="1">
        <v>0.05066236</v>
      </c>
      <c r="Z109" s="1">
        <v>0.00456084</v>
      </c>
      <c r="AA109" s="1">
        <v>50.45074417</v>
      </c>
      <c r="AB109" s="1">
        <v>0.036895931</v>
      </c>
      <c r="AC109" s="1">
        <v>0.070729387</v>
      </c>
      <c r="AD109" s="1">
        <v>0.015168528</v>
      </c>
      <c r="AE109" s="1">
        <v>0.070729387</v>
      </c>
      <c r="AF109" s="1">
        <v>0.429382839</v>
      </c>
      <c r="AG109" s="1">
        <v>0.314399034</v>
      </c>
      <c r="AH109" s="1">
        <v>0.425861393</v>
      </c>
      <c r="AK109" s="1">
        <v>0.028122311</v>
      </c>
      <c r="AL109" s="1">
        <v>0.350973183</v>
      </c>
      <c r="AM109" s="1">
        <v>0.063588303</v>
      </c>
      <c r="AN109" s="1">
        <v>0.066732757</v>
      </c>
      <c r="AO109" s="1">
        <v>0.323852521</v>
      </c>
      <c r="AP109" s="1">
        <v>0.069879117</v>
      </c>
      <c r="AQ109" s="1">
        <v>0.006290814</v>
      </c>
    </row>
    <row r="110">
      <c r="A110" s="1">
        <v>249.0</v>
      </c>
      <c r="B110" s="1">
        <v>85.0</v>
      </c>
      <c r="C110" s="1" t="s">
        <v>44</v>
      </c>
      <c r="D110" s="1" t="s">
        <v>45</v>
      </c>
      <c r="E110" s="1">
        <v>72.5</v>
      </c>
      <c r="F110" s="1" t="s">
        <v>46</v>
      </c>
      <c r="G110" s="1" t="s">
        <v>47</v>
      </c>
      <c r="H110" s="2"/>
      <c r="I110" s="1" t="s">
        <v>48</v>
      </c>
      <c r="J110" s="1">
        <v>36.33575192</v>
      </c>
      <c r="K110" s="1">
        <v>0.028827188</v>
      </c>
      <c r="L110" s="1">
        <v>0.038549215</v>
      </c>
      <c r="M110" s="1">
        <v>0.00113922</v>
      </c>
      <c r="N110" s="1">
        <v>0.022546761</v>
      </c>
      <c r="O110" s="1">
        <v>0.333965894</v>
      </c>
      <c r="P110" s="1">
        <v>0.188897624</v>
      </c>
      <c r="Q110" s="1">
        <v>0.331035082</v>
      </c>
      <c r="T110" s="1">
        <v>-0.002154109</v>
      </c>
      <c r="U110" s="1">
        <v>0.059787798</v>
      </c>
      <c r="V110" s="1">
        <v>0.027476542</v>
      </c>
      <c r="W110" s="1">
        <v>0.027476542</v>
      </c>
      <c r="X110" s="1">
        <v>0.066288976</v>
      </c>
      <c r="Y110" s="1">
        <v>0.033640854</v>
      </c>
      <c r="Z110" s="1">
        <v>0.006164312</v>
      </c>
      <c r="AA110" s="1">
        <v>50.11827851</v>
      </c>
      <c r="AB110" s="1">
        <v>0.039761639</v>
      </c>
      <c r="AC110" s="1">
        <v>0.05317133</v>
      </c>
      <c r="AD110" s="1">
        <v>0.001571338</v>
      </c>
      <c r="AE110" s="1">
        <v>0.03109898</v>
      </c>
      <c r="AF110" s="1">
        <v>0.460642612</v>
      </c>
      <c r="AG110" s="1">
        <v>0.260548447</v>
      </c>
      <c r="AH110" s="1">
        <v>0.456600113</v>
      </c>
      <c r="AK110" s="1">
        <v>-0.002971185</v>
      </c>
      <c r="AL110" s="1">
        <v>0.082465928</v>
      </c>
      <c r="AM110" s="1">
        <v>0.037898679</v>
      </c>
      <c r="AN110" s="1">
        <v>0.037898679</v>
      </c>
      <c r="AO110" s="1">
        <v>0.091433071</v>
      </c>
      <c r="AP110" s="1">
        <v>0.046401178</v>
      </c>
      <c r="AQ110" s="1">
        <v>0.008502499</v>
      </c>
    </row>
    <row r="111">
      <c r="A111" s="1">
        <v>250.0</v>
      </c>
      <c r="B111" s="1">
        <v>85.0</v>
      </c>
      <c r="C111" s="1" t="s">
        <v>44</v>
      </c>
      <c r="D111" s="1" t="s">
        <v>45</v>
      </c>
      <c r="E111" s="1">
        <v>72.5</v>
      </c>
      <c r="F111" s="1" t="s">
        <v>46</v>
      </c>
      <c r="G111" s="1" t="s">
        <v>47</v>
      </c>
      <c r="H111" s="2"/>
      <c r="I111" s="1" t="s">
        <v>48</v>
      </c>
      <c r="J111" s="1">
        <v>40.08779907</v>
      </c>
      <c r="K111" s="1">
        <v>0.077814268</v>
      </c>
      <c r="L111" s="1">
        <v>0.121450815</v>
      </c>
      <c r="M111" s="1">
        <v>0.023847539</v>
      </c>
      <c r="N111" s="1">
        <v>0.121450815</v>
      </c>
      <c r="O111" s="1">
        <v>1.27083441</v>
      </c>
      <c r="P111" s="1">
        <v>0.19806285</v>
      </c>
      <c r="Q111" s="1">
        <v>1.263330918</v>
      </c>
      <c r="T111" s="1">
        <v>0.056051901</v>
      </c>
      <c r="U111" s="1">
        <v>0.215780095</v>
      </c>
      <c r="V111" s="1">
        <v>0.041418272</v>
      </c>
      <c r="W111" s="1">
        <v>0.103725283</v>
      </c>
      <c r="X111" s="1">
        <v>0.156280287</v>
      </c>
      <c r="Y111" s="1">
        <v>0.106630877</v>
      </c>
      <c r="Z111" s="1">
        <v>0.065212605</v>
      </c>
      <c r="AA111" s="1">
        <v>55.29351595</v>
      </c>
      <c r="AB111" s="1">
        <v>0.107330025</v>
      </c>
      <c r="AC111" s="1">
        <v>0.167518365</v>
      </c>
      <c r="AD111" s="1">
        <v>0.032893157</v>
      </c>
      <c r="AE111" s="1">
        <v>0.167518365</v>
      </c>
      <c r="AF111" s="1">
        <v>1.752875048</v>
      </c>
      <c r="AG111" s="1">
        <v>0.273190138</v>
      </c>
      <c r="AH111" s="1">
        <v>1.742525404</v>
      </c>
      <c r="AK111" s="1">
        <v>0.077312967</v>
      </c>
      <c r="AL111" s="1">
        <v>0.297627717</v>
      </c>
      <c r="AM111" s="1">
        <v>0.057128652</v>
      </c>
      <c r="AN111" s="1">
        <v>0.143069355</v>
      </c>
      <c r="AO111" s="1">
        <v>0.215559016</v>
      </c>
      <c r="AP111" s="1">
        <v>0.147077072</v>
      </c>
      <c r="AQ111" s="1">
        <v>0.089948421</v>
      </c>
    </row>
    <row r="112">
      <c r="A112" s="1">
        <v>252.0</v>
      </c>
      <c r="B112" s="1">
        <v>85.0</v>
      </c>
      <c r="C112" s="1" t="s">
        <v>44</v>
      </c>
      <c r="D112" s="1" t="s">
        <v>45</v>
      </c>
      <c r="E112" s="1">
        <v>72.5</v>
      </c>
      <c r="F112" s="1" t="s">
        <v>46</v>
      </c>
      <c r="G112" s="1" t="s">
        <v>47</v>
      </c>
      <c r="H112" s="2"/>
      <c r="I112" s="1" t="s">
        <v>48</v>
      </c>
      <c r="J112" s="1">
        <v>39.44897981</v>
      </c>
      <c r="K112" s="1">
        <v>0.024952957</v>
      </c>
      <c r="L112" s="1">
        <v>0.04611406</v>
      </c>
      <c r="M112" s="1">
        <v>0.004097047</v>
      </c>
      <c r="N112" s="1">
        <v>0.01976452</v>
      </c>
      <c r="O112" s="1">
        <v>0.25837693</v>
      </c>
      <c r="P112" s="1">
        <v>0.129642894</v>
      </c>
      <c r="Q112" s="1">
        <v>0.256921922</v>
      </c>
      <c r="T112" s="1">
        <v>-0.002509938</v>
      </c>
      <c r="U112" s="1">
        <v>0.045176712</v>
      </c>
      <c r="V112" s="1">
        <v>0.013653028</v>
      </c>
      <c r="W112" s="1">
        <v>0.021894625</v>
      </c>
      <c r="X112" s="1">
        <v>0.073261347</v>
      </c>
      <c r="Y112" s="1">
        <v>0.039369812</v>
      </c>
      <c r="Z112" s="1">
        <v>0.025716783</v>
      </c>
      <c r="AA112" s="1">
        <v>54.41238594</v>
      </c>
      <c r="AB112" s="1">
        <v>0.034417871</v>
      </c>
      <c r="AC112" s="1">
        <v>0.0636056</v>
      </c>
      <c r="AD112" s="1">
        <v>0.005651099</v>
      </c>
      <c r="AE112" s="1">
        <v>0.027261407</v>
      </c>
      <c r="AF112" s="1">
        <v>0.356381972</v>
      </c>
      <c r="AG112" s="1">
        <v>0.178817785</v>
      </c>
      <c r="AH112" s="1">
        <v>0.354375065</v>
      </c>
      <c r="AK112" s="1">
        <v>-0.003461983</v>
      </c>
      <c r="AL112" s="1">
        <v>0.062312706</v>
      </c>
      <c r="AM112" s="1">
        <v>0.018831763</v>
      </c>
      <c r="AN112" s="1">
        <v>0.030199483</v>
      </c>
      <c r="AO112" s="1">
        <v>0.101050134</v>
      </c>
      <c r="AP112" s="1">
        <v>0.054303188</v>
      </c>
      <c r="AQ112" s="1">
        <v>0.035471425</v>
      </c>
    </row>
    <row r="113">
      <c r="A113" s="1">
        <v>253.0</v>
      </c>
      <c r="B113" s="1">
        <v>85.0</v>
      </c>
      <c r="C113" s="1" t="s">
        <v>44</v>
      </c>
      <c r="D113" s="1" t="s">
        <v>45</v>
      </c>
      <c r="E113" s="1">
        <v>72.5</v>
      </c>
      <c r="F113" s="1" t="s">
        <v>46</v>
      </c>
      <c r="G113" s="1" t="s">
        <v>47</v>
      </c>
      <c r="H113" s="2"/>
      <c r="I113" s="1" t="s">
        <v>48</v>
      </c>
      <c r="J113" s="1">
        <v>39.43909589</v>
      </c>
      <c r="K113" s="1">
        <v>0.136378117</v>
      </c>
      <c r="L113" s="1">
        <v>0.072041444</v>
      </c>
      <c r="M113" s="1">
        <v>0.015242374</v>
      </c>
      <c r="N113" s="1">
        <v>0.04879532</v>
      </c>
      <c r="O113" s="1">
        <v>0.734449334</v>
      </c>
      <c r="P113" s="1">
        <v>0.146856436</v>
      </c>
      <c r="Q113" s="1">
        <v>0.730260885</v>
      </c>
      <c r="T113" s="1">
        <v>0.041939022</v>
      </c>
      <c r="U113" s="1">
        <v>0.128616705</v>
      </c>
      <c r="V113" s="1">
        <v>0.036924478</v>
      </c>
      <c r="W113" s="1">
        <v>0.043592786</v>
      </c>
      <c r="X113" s="1">
        <v>0.101673211</v>
      </c>
      <c r="Y113" s="1">
        <v>0.055989074</v>
      </c>
      <c r="Z113" s="1">
        <v>0.019064596</v>
      </c>
      <c r="AA113" s="1">
        <v>54.39875296</v>
      </c>
      <c r="AB113" s="1">
        <v>0.188107747</v>
      </c>
      <c r="AC113" s="1">
        <v>0.09936751</v>
      </c>
      <c r="AD113" s="1">
        <v>0.021023964</v>
      </c>
      <c r="AE113" s="1">
        <v>0.06730389</v>
      </c>
      <c r="AF113" s="1">
        <v>1.013033564</v>
      </c>
      <c r="AG113" s="1">
        <v>0.202560601</v>
      </c>
      <c r="AH113" s="1">
        <v>1.007256393</v>
      </c>
      <c r="AK113" s="1">
        <v>0.057846927</v>
      </c>
      <c r="AL113" s="1">
        <v>0.177402351</v>
      </c>
      <c r="AM113" s="1">
        <v>0.050930315</v>
      </c>
      <c r="AN113" s="1">
        <v>0.060127981</v>
      </c>
      <c r="AO113" s="1">
        <v>0.140238911</v>
      </c>
      <c r="AP113" s="1">
        <v>0.077226309</v>
      </c>
      <c r="AQ113" s="1">
        <v>0.026295994</v>
      </c>
    </row>
    <row r="114">
      <c r="A114" s="1">
        <v>254.0</v>
      </c>
      <c r="B114" s="1">
        <v>85.0</v>
      </c>
      <c r="C114" s="1" t="s">
        <v>44</v>
      </c>
      <c r="D114" s="1" t="s">
        <v>45</v>
      </c>
      <c r="E114" s="1">
        <v>72.5</v>
      </c>
      <c r="F114" s="1" t="s">
        <v>46</v>
      </c>
      <c r="G114" s="1" t="s">
        <v>47</v>
      </c>
      <c r="H114" s="2"/>
      <c r="I114" s="1" t="s">
        <v>48</v>
      </c>
      <c r="J114" s="1">
        <v>43.25281121</v>
      </c>
      <c r="K114" s="1">
        <v>0.060145543</v>
      </c>
      <c r="L114" s="1">
        <v>0.065864184</v>
      </c>
      <c r="M114" s="1">
        <v>0.006918788</v>
      </c>
      <c r="N114" s="1">
        <v>0.065864184</v>
      </c>
      <c r="O114" s="1">
        <v>0.669096213</v>
      </c>
      <c r="P114" s="1">
        <v>0.127271064</v>
      </c>
      <c r="Q114" s="1">
        <v>0.66607904</v>
      </c>
      <c r="T114" s="1">
        <v>0.007909292</v>
      </c>
      <c r="U114" s="1">
        <v>0.11657959</v>
      </c>
      <c r="V114" s="1">
        <v>0.04280414</v>
      </c>
      <c r="W114" s="1">
        <v>0.060867435</v>
      </c>
      <c r="X114" s="1">
        <v>0.120650522</v>
      </c>
      <c r="Y114" s="1">
        <v>0.062334746</v>
      </c>
      <c r="Z114" s="1">
        <v>0.019530606</v>
      </c>
      <c r="AA114" s="1">
        <v>59.65904994</v>
      </c>
      <c r="AB114" s="1">
        <v>0.082959369</v>
      </c>
      <c r="AC114" s="1">
        <v>0.09084715</v>
      </c>
      <c r="AD114" s="1">
        <v>0.009543156</v>
      </c>
      <c r="AE114" s="1">
        <v>0.09084715</v>
      </c>
      <c r="AF114" s="1">
        <v>0.922891328</v>
      </c>
      <c r="AG114" s="1">
        <v>0.175546295</v>
      </c>
      <c r="AH114" s="1">
        <v>0.91872971</v>
      </c>
      <c r="AK114" s="1">
        <v>0.010909368</v>
      </c>
      <c r="AL114" s="1">
        <v>0.160799435</v>
      </c>
      <c r="AM114" s="1">
        <v>0.059040193</v>
      </c>
      <c r="AN114" s="1">
        <v>0.083955083</v>
      </c>
      <c r="AO114" s="1">
        <v>0.166414514</v>
      </c>
      <c r="AP114" s="1">
        <v>0.08597896</v>
      </c>
      <c r="AQ114" s="1">
        <v>0.026938767</v>
      </c>
    </row>
    <row r="115">
      <c r="A115" s="1">
        <v>255.0</v>
      </c>
      <c r="B115" s="1">
        <v>85.0</v>
      </c>
      <c r="C115" s="1" t="s">
        <v>44</v>
      </c>
      <c r="D115" s="1" t="s">
        <v>45</v>
      </c>
      <c r="E115" s="1">
        <v>72.5</v>
      </c>
      <c r="F115" s="1" t="s">
        <v>46</v>
      </c>
      <c r="G115" s="1" t="s">
        <v>47</v>
      </c>
      <c r="H115" s="2"/>
      <c r="I115" s="1" t="s">
        <v>48</v>
      </c>
      <c r="J115" s="1">
        <v>43.07122802</v>
      </c>
      <c r="K115" s="1">
        <v>0.028405591</v>
      </c>
      <c r="L115" s="1">
        <v>0.16118792</v>
      </c>
      <c r="M115" s="1">
        <v>0.016605982</v>
      </c>
      <c r="N115" s="1">
        <v>0.16118792</v>
      </c>
      <c r="O115" s="1">
        <v>1.613460936</v>
      </c>
      <c r="P115" s="1">
        <v>0.286061077</v>
      </c>
      <c r="Q115" s="1">
        <v>1.233053665</v>
      </c>
      <c r="T115" s="1">
        <v>0.132693172</v>
      </c>
      <c r="U115" s="1">
        <v>0.352205092</v>
      </c>
      <c r="V115" s="1">
        <v>0.034842799</v>
      </c>
      <c r="W115" s="1">
        <v>0.15764416</v>
      </c>
      <c r="X115" s="1">
        <v>0.220406238</v>
      </c>
      <c r="Y115" s="1">
        <v>0.109055863</v>
      </c>
      <c r="Z115" s="1">
        <v>0.074213064</v>
      </c>
      <c r="AA115" s="1">
        <v>59.40859038</v>
      </c>
      <c r="AB115" s="1">
        <v>0.039180126</v>
      </c>
      <c r="AC115" s="1">
        <v>0.222328166</v>
      </c>
      <c r="AD115" s="1">
        <v>0.022904803</v>
      </c>
      <c r="AE115" s="1">
        <v>0.222328166</v>
      </c>
      <c r="AF115" s="1">
        <v>2.22546336</v>
      </c>
      <c r="AG115" s="1">
        <v>0.394567003</v>
      </c>
      <c r="AH115" s="1">
        <v>1.700763676</v>
      </c>
      <c r="AK115" s="1">
        <v>0.183025065</v>
      </c>
      <c r="AL115" s="1">
        <v>0.485800126</v>
      </c>
      <c r="AM115" s="1">
        <v>0.048059033</v>
      </c>
      <c r="AN115" s="1">
        <v>0.21744022</v>
      </c>
      <c r="AO115" s="1">
        <v>0.304008604</v>
      </c>
      <c r="AP115" s="1">
        <v>0.15042188</v>
      </c>
      <c r="AQ115" s="1">
        <v>0.102362847</v>
      </c>
    </row>
    <row r="116">
      <c r="A116" s="1">
        <v>256.0</v>
      </c>
      <c r="B116" s="1">
        <v>85.0</v>
      </c>
      <c r="C116" s="1" t="s">
        <v>44</v>
      </c>
      <c r="D116" s="1" t="s">
        <v>45</v>
      </c>
      <c r="E116" s="1">
        <v>72.5</v>
      </c>
      <c r="F116" s="1" t="s">
        <v>46</v>
      </c>
      <c r="G116" s="1" t="s">
        <v>47</v>
      </c>
      <c r="H116" s="2"/>
      <c r="I116" s="1" t="s">
        <v>48</v>
      </c>
      <c r="J116" s="1">
        <v>43.10583782</v>
      </c>
      <c r="K116" s="1">
        <v>0.068502726</v>
      </c>
      <c r="L116" s="1">
        <v>0.108475398</v>
      </c>
      <c r="M116" s="1">
        <v>0.014803021</v>
      </c>
      <c r="N116" s="1">
        <v>0.082471124</v>
      </c>
      <c r="O116" s="1">
        <v>1.077012357</v>
      </c>
      <c r="P116" s="1">
        <v>0.142599998</v>
      </c>
      <c r="Q116" s="1">
        <v>1.069571959</v>
      </c>
      <c r="T116" s="1">
        <v>0.059215543</v>
      </c>
      <c r="U116" s="1">
        <v>0.197627854</v>
      </c>
      <c r="V116" s="1">
        <v>0.038091861</v>
      </c>
      <c r="W116" s="1">
        <v>0.0827751</v>
      </c>
      <c r="X116" s="1">
        <v>0.141225541</v>
      </c>
      <c r="Y116" s="1">
        <v>0.058624717</v>
      </c>
      <c r="Z116" s="1">
        <v>0.020532856</v>
      </c>
      <c r="AA116" s="1">
        <v>59.45632803</v>
      </c>
      <c r="AB116" s="1">
        <v>0.094486518</v>
      </c>
      <c r="AC116" s="1">
        <v>0.149621239</v>
      </c>
      <c r="AD116" s="1">
        <v>0.02041796</v>
      </c>
      <c r="AE116" s="1">
        <v>0.113753274</v>
      </c>
      <c r="AF116" s="1">
        <v>1.485534286</v>
      </c>
      <c r="AG116" s="1">
        <v>0.196689652</v>
      </c>
      <c r="AH116" s="1">
        <v>1.475271668</v>
      </c>
      <c r="AK116" s="1">
        <v>0.081676612</v>
      </c>
      <c r="AL116" s="1">
        <v>0.272590143</v>
      </c>
      <c r="AM116" s="1">
        <v>0.052540498</v>
      </c>
      <c r="AN116" s="1">
        <v>0.114172552</v>
      </c>
      <c r="AO116" s="1">
        <v>0.194793849</v>
      </c>
      <c r="AP116" s="1">
        <v>0.080861679</v>
      </c>
      <c r="AQ116" s="1">
        <v>0.028321181</v>
      </c>
    </row>
    <row r="117">
      <c r="A117" s="1">
        <v>257.0</v>
      </c>
      <c r="B117" s="1">
        <v>85.0</v>
      </c>
      <c r="C117" s="1" t="s">
        <v>44</v>
      </c>
      <c r="D117" s="1" t="s">
        <v>45</v>
      </c>
      <c r="E117" s="1">
        <v>72.5</v>
      </c>
      <c r="F117" s="1" t="s">
        <v>46</v>
      </c>
      <c r="G117" s="1" t="s">
        <v>47</v>
      </c>
      <c r="H117" s="2"/>
      <c r="I117" s="1" t="s">
        <v>48</v>
      </c>
      <c r="J117" s="1">
        <v>46.40058716</v>
      </c>
      <c r="K117" s="1">
        <v>0.041261602</v>
      </c>
      <c r="L117" s="1">
        <v>0.197386412</v>
      </c>
      <c r="M117" s="1">
        <v>0.038509511</v>
      </c>
      <c r="N117" s="1">
        <v>0.197386412</v>
      </c>
      <c r="O117" s="1">
        <v>2.042212298</v>
      </c>
      <c r="P117" s="1">
        <v>0.146526162</v>
      </c>
      <c r="Q117" s="1">
        <v>1.850071497</v>
      </c>
      <c r="T117" s="1">
        <v>0.152797342</v>
      </c>
      <c r="U117" s="1">
        <v>0.33345585</v>
      </c>
      <c r="V117" s="1">
        <v>0.058012746</v>
      </c>
      <c r="W117" s="1">
        <v>0.193035735</v>
      </c>
      <c r="X117" s="1">
        <v>0.185230007</v>
      </c>
      <c r="Y117" s="1">
        <v>0.131519085</v>
      </c>
      <c r="Z117" s="1">
        <v>0.073506339</v>
      </c>
      <c r="AA117" s="1">
        <v>64.00080988</v>
      </c>
      <c r="AB117" s="1">
        <v>0.056912555</v>
      </c>
      <c r="AC117" s="1">
        <v>0.272257119</v>
      </c>
      <c r="AD117" s="1">
        <v>0.053116567</v>
      </c>
      <c r="AE117" s="1">
        <v>0.272257119</v>
      </c>
      <c r="AF117" s="1">
        <v>2.816844549</v>
      </c>
      <c r="AG117" s="1">
        <v>0.202105051</v>
      </c>
      <c r="AH117" s="1">
        <v>2.551822754</v>
      </c>
      <c r="AK117" s="1">
        <v>0.210754955</v>
      </c>
      <c r="AL117" s="1">
        <v>0.459939104</v>
      </c>
      <c r="AM117" s="1">
        <v>0.080017581</v>
      </c>
      <c r="AN117" s="1">
        <v>0.266256186</v>
      </c>
      <c r="AO117" s="1">
        <v>0.255489665</v>
      </c>
      <c r="AP117" s="1">
        <v>0.181405634</v>
      </c>
      <c r="AQ117" s="1">
        <v>0.101388053</v>
      </c>
    </row>
    <row r="118">
      <c r="A118" s="1">
        <v>258.0</v>
      </c>
      <c r="B118" s="1">
        <v>85.0</v>
      </c>
      <c r="C118" s="1" t="s">
        <v>44</v>
      </c>
      <c r="D118" s="1" t="s">
        <v>45</v>
      </c>
      <c r="E118" s="1">
        <v>72.5</v>
      </c>
      <c r="F118" s="1" t="s">
        <v>46</v>
      </c>
      <c r="G118" s="1" t="s">
        <v>47</v>
      </c>
      <c r="H118" s="2"/>
      <c r="I118" s="1" t="s">
        <v>48</v>
      </c>
      <c r="J118" s="1">
        <v>46.3998465</v>
      </c>
      <c r="K118" s="1">
        <v>0.037046398</v>
      </c>
      <c r="L118" s="1">
        <v>0.11875193</v>
      </c>
      <c r="M118" s="1">
        <v>0.036121479</v>
      </c>
      <c r="N118" s="1">
        <v>0.11875193</v>
      </c>
      <c r="O118" s="1">
        <v>1.912633197</v>
      </c>
      <c r="P118" s="1">
        <v>0.250199711</v>
      </c>
      <c r="Q118" s="1">
        <v>1.808460261</v>
      </c>
      <c r="T118" s="1">
        <v>0.241936186</v>
      </c>
      <c r="U118" s="1">
        <v>0.569706715</v>
      </c>
      <c r="V118" s="1">
        <v>-0.014009163</v>
      </c>
      <c r="W118" s="1">
        <v>0.101796678</v>
      </c>
      <c r="X118" s="1">
        <v>0.32693496</v>
      </c>
      <c r="Y118" s="1">
        <v>0.198835543</v>
      </c>
      <c r="Z118" s="1">
        <v>0.212844706</v>
      </c>
      <c r="AA118" s="1">
        <v>63.99978828</v>
      </c>
      <c r="AB118" s="1">
        <v>0.05109848</v>
      </c>
      <c r="AC118" s="1">
        <v>0.163795765</v>
      </c>
      <c r="AD118" s="1">
        <v>0.04982273</v>
      </c>
      <c r="AE118" s="1">
        <v>0.163795765</v>
      </c>
      <c r="AF118" s="1">
        <v>2.638114754</v>
      </c>
      <c r="AG118" s="1">
        <v>0.34510305</v>
      </c>
      <c r="AH118" s="1">
        <v>2.494427946</v>
      </c>
      <c r="AK118" s="1">
        <v>0.333705084</v>
      </c>
      <c r="AL118" s="1">
        <v>0.785802366</v>
      </c>
      <c r="AM118" s="1">
        <v>-0.019322983</v>
      </c>
      <c r="AN118" s="1">
        <v>0.140409211</v>
      </c>
      <c r="AO118" s="1">
        <v>0.450944773</v>
      </c>
      <c r="AP118" s="1">
        <v>0.274255922</v>
      </c>
      <c r="AQ118" s="1">
        <v>0.293578905</v>
      </c>
    </row>
    <row r="119">
      <c r="A119" s="1">
        <v>259.0</v>
      </c>
      <c r="B119" s="1">
        <v>85.0</v>
      </c>
      <c r="C119" s="1" t="s">
        <v>44</v>
      </c>
      <c r="D119" s="1" t="s">
        <v>45</v>
      </c>
      <c r="E119" s="1">
        <v>72.5</v>
      </c>
      <c r="F119" s="1" t="s">
        <v>46</v>
      </c>
      <c r="G119" s="1" t="s">
        <v>47</v>
      </c>
      <c r="H119" s="2"/>
      <c r="I119" s="1" t="s">
        <v>48</v>
      </c>
      <c r="J119" s="1">
        <v>46.3352508</v>
      </c>
      <c r="K119" s="1">
        <v>0.024982664</v>
      </c>
      <c r="L119" s="1">
        <v>0.144955878</v>
      </c>
      <c r="M119" s="1">
        <v>0.016095839</v>
      </c>
      <c r="N119" s="1">
        <v>0.144955878</v>
      </c>
      <c r="O119" s="1">
        <v>1.762854138</v>
      </c>
      <c r="P119" s="1">
        <v>0.372260643</v>
      </c>
      <c r="Q119" s="1">
        <v>1.754191667</v>
      </c>
      <c r="T119" s="1">
        <v>0.164609442</v>
      </c>
      <c r="U119" s="1">
        <v>0.476666783</v>
      </c>
      <c r="V119" s="1">
        <v>0.008731649</v>
      </c>
      <c r="W119" s="1">
        <v>0.148476473</v>
      </c>
      <c r="X119" s="1">
        <v>0.312349412</v>
      </c>
      <c r="Y119" s="1">
        <v>0.170656305</v>
      </c>
      <c r="Z119" s="1">
        <v>0.161924656</v>
      </c>
      <c r="AA119" s="1">
        <v>63.91069075</v>
      </c>
      <c r="AB119" s="1">
        <v>0.034458846</v>
      </c>
      <c r="AC119" s="1">
        <v>0.199939142</v>
      </c>
      <c r="AD119" s="1">
        <v>0.022201157</v>
      </c>
      <c r="AE119" s="1">
        <v>0.199939142</v>
      </c>
      <c r="AF119" s="1">
        <v>2.431522949</v>
      </c>
      <c r="AG119" s="1">
        <v>0.513462956</v>
      </c>
      <c r="AH119" s="1">
        <v>2.419574713</v>
      </c>
      <c r="AK119" s="1">
        <v>0.227047507</v>
      </c>
      <c r="AL119" s="1">
        <v>0.657471425</v>
      </c>
      <c r="AM119" s="1">
        <v>0.012043654</v>
      </c>
      <c r="AN119" s="1">
        <v>0.204795135</v>
      </c>
      <c r="AO119" s="1">
        <v>0.430826775</v>
      </c>
      <c r="AP119" s="1">
        <v>0.235388007</v>
      </c>
      <c r="AQ119" s="1">
        <v>0.223344353</v>
      </c>
    </row>
    <row r="120">
      <c r="A120" s="1">
        <v>261.0</v>
      </c>
      <c r="B120" s="1">
        <v>85.0</v>
      </c>
      <c r="C120" s="1" t="s">
        <v>44</v>
      </c>
      <c r="D120" s="1" t="s">
        <v>45</v>
      </c>
      <c r="E120" s="1">
        <v>72.5</v>
      </c>
      <c r="F120" s="1" t="s">
        <v>46</v>
      </c>
      <c r="G120" s="1" t="s">
        <v>47</v>
      </c>
      <c r="H120" s="2"/>
      <c r="I120" s="1" t="s">
        <v>48</v>
      </c>
      <c r="J120" s="1">
        <v>50.87679815</v>
      </c>
      <c r="K120" s="1">
        <v>0.088592409</v>
      </c>
      <c r="L120" s="1">
        <v>0.253809834</v>
      </c>
      <c r="M120" s="1">
        <v>0.035555076</v>
      </c>
      <c r="N120" s="1">
        <v>0.182078586</v>
      </c>
      <c r="O120" s="1">
        <v>1.926975742</v>
      </c>
      <c r="P120" s="1">
        <v>0.296282334</v>
      </c>
      <c r="Q120" s="1">
        <v>1.921382272</v>
      </c>
      <c r="T120" s="1">
        <v>0.238997369</v>
      </c>
      <c r="U120" s="1">
        <v>0.632238509</v>
      </c>
      <c r="V120" s="1">
        <v>-0.020223375</v>
      </c>
      <c r="W120" s="1">
        <v>0.160068389</v>
      </c>
      <c r="X120" s="1">
        <v>0.393062622</v>
      </c>
      <c r="Y120" s="1">
        <v>0.19422913</v>
      </c>
      <c r="Z120" s="1">
        <v>0.214452505</v>
      </c>
      <c r="AA120" s="1">
        <v>70.174894</v>
      </c>
      <c r="AB120" s="1">
        <v>0.122196426</v>
      </c>
      <c r="AC120" s="1">
        <v>0.350082529</v>
      </c>
      <c r="AD120" s="1">
        <v>0.049041484</v>
      </c>
      <c r="AE120" s="1">
        <v>0.251142877</v>
      </c>
      <c r="AF120" s="1">
        <v>2.657897575</v>
      </c>
      <c r="AG120" s="1">
        <v>0.408665288</v>
      </c>
      <c r="AH120" s="1">
        <v>2.650182444</v>
      </c>
      <c r="AK120" s="1">
        <v>0.329651544</v>
      </c>
      <c r="AL120" s="1">
        <v>0.872053116</v>
      </c>
      <c r="AM120" s="1">
        <v>-0.02789431</v>
      </c>
      <c r="AN120" s="1">
        <v>0.220783985</v>
      </c>
      <c r="AO120" s="1">
        <v>0.542155341</v>
      </c>
      <c r="AP120" s="1">
        <v>0.267902248</v>
      </c>
      <c r="AQ120" s="1">
        <v>0.295796558</v>
      </c>
    </row>
    <row r="121">
      <c r="A121" s="1">
        <v>262.0</v>
      </c>
      <c r="B121" s="1">
        <v>85.0</v>
      </c>
      <c r="C121" s="1" t="s">
        <v>44</v>
      </c>
      <c r="D121" s="1" t="s">
        <v>45</v>
      </c>
      <c r="E121" s="1">
        <v>72.5</v>
      </c>
      <c r="F121" s="1" t="s">
        <v>46</v>
      </c>
      <c r="G121" s="1" t="s">
        <v>47</v>
      </c>
      <c r="H121" s="2"/>
      <c r="I121" s="1" t="s">
        <v>48</v>
      </c>
      <c r="J121" s="1">
        <v>50.89506686</v>
      </c>
      <c r="K121" s="1">
        <v>0.066478655</v>
      </c>
      <c r="L121" s="1">
        <v>0.245315195</v>
      </c>
      <c r="M121" s="1">
        <v>0.066478655</v>
      </c>
      <c r="N121" s="1">
        <v>0.245315195</v>
      </c>
      <c r="O121" s="1">
        <v>2.197250143</v>
      </c>
      <c r="P121" s="1">
        <v>0.552319446</v>
      </c>
      <c r="Q121" s="1">
        <v>1.763315491</v>
      </c>
      <c r="T121" s="1">
        <v>0.265363688</v>
      </c>
      <c r="U121" s="1">
        <v>0.665543174</v>
      </c>
      <c r="V121" s="1">
        <v>-0.039064491</v>
      </c>
      <c r="W121" s="1">
        <v>0.201720298</v>
      </c>
      <c r="X121" s="1">
        <v>0.396826994</v>
      </c>
      <c r="Y121" s="1">
        <v>0.150657999</v>
      </c>
      <c r="Z121" s="1">
        <v>0.18972249</v>
      </c>
      <c r="AA121" s="1">
        <v>70.20009223</v>
      </c>
      <c r="AB121" s="1">
        <v>0.091694696</v>
      </c>
      <c r="AC121" s="1">
        <v>0.338365786</v>
      </c>
      <c r="AD121" s="1">
        <v>0.091694696</v>
      </c>
      <c r="AE121" s="1">
        <v>0.338365786</v>
      </c>
      <c r="AF121" s="1">
        <v>3.030689852</v>
      </c>
      <c r="AG121" s="1">
        <v>0.761819926</v>
      </c>
      <c r="AH121" s="1">
        <v>2.432159298</v>
      </c>
      <c r="AK121" s="1">
        <v>0.366018879</v>
      </c>
      <c r="AL121" s="1">
        <v>0.917990584</v>
      </c>
      <c r="AM121" s="1">
        <v>-0.053882056</v>
      </c>
      <c r="AN121" s="1">
        <v>0.278234894</v>
      </c>
      <c r="AO121" s="1">
        <v>0.547347578</v>
      </c>
      <c r="AP121" s="1">
        <v>0.207804137</v>
      </c>
      <c r="AQ121" s="1">
        <v>0.261686193</v>
      </c>
    </row>
    <row r="122">
      <c r="A122" s="1">
        <v>264.0</v>
      </c>
      <c r="B122" s="1">
        <v>85.0</v>
      </c>
      <c r="C122" s="1" t="s">
        <v>44</v>
      </c>
      <c r="D122" s="1" t="s">
        <v>45</v>
      </c>
      <c r="E122" s="1">
        <v>72.5</v>
      </c>
      <c r="F122" s="1" t="s">
        <v>46</v>
      </c>
      <c r="G122" s="1" t="s">
        <v>47</v>
      </c>
      <c r="H122" s="2"/>
      <c r="I122" s="1" t="s">
        <v>48</v>
      </c>
      <c r="J122" s="1">
        <v>50.50743108</v>
      </c>
      <c r="K122" s="1">
        <v>0.086004794</v>
      </c>
      <c r="L122" s="1">
        <v>0.152186625</v>
      </c>
      <c r="M122" s="1">
        <v>0.034920207</v>
      </c>
      <c r="N122" s="1">
        <v>0.152186625</v>
      </c>
      <c r="O122" s="1">
        <v>1.718342036</v>
      </c>
      <c r="P122" s="1">
        <v>0.314778793</v>
      </c>
      <c r="Q122" s="1">
        <v>1.714732546</v>
      </c>
      <c r="T122" s="1">
        <v>0.163911281</v>
      </c>
      <c r="U122" s="1">
        <v>0.552199232</v>
      </c>
      <c r="V122" s="1">
        <v>-0.03977944</v>
      </c>
      <c r="W122" s="1">
        <v>0.11093905</v>
      </c>
      <c r="X122" s="1">
        <v>0.386964728</v>
      </c>
      <c r="Y122" s="1">
        <v>0.191997737</v>
      </c>
      <c r="Z122" s="1">
        <v>0.231777177</v>
      </c>
      <c r="AA122" s="1">
        <v>69.66542218</v>
      </c>
      <c r="AB122" s="1">
        <v>0.118627303</v>
      </c>
      <c r="AC122" s="1">
        <v>0.209912587</v>
      </c>
      <c r="AD122" s="1">
        <v>0.048165803</v>
      </c>
      <c r="AE122" s="1">
        <v>0.209912587</v>
      </c>
      <c r="AF122" s="1">
        <v>2.370126946</v>
      </c>
      <c r="AG122" s="1">
        <v>0.434177646</v>
      </c>
      <c r="AH122" s="1">
        <v>2.365148339</v>
      </c>
      <c r="AK122" s="1">
        <v>0.226084525</v>
      </c>
      <c r="AL122" s="1">
        <v>0.761654113</v>
      </c>
      <c r="AM122" s="1">
        <v>-0.054868193</v>
      </c>
      <c r="AN122" s="1">
        <v>0.153019379</v>
      </c>
      <c r="AO122" s="1">
        <v>0.533744453</v>
      </c>
      <c r="AP122" s="1">
        <v>0.264824465</v>
      </c>
      <c r="AQ122" s="1">
        <v>0.319692659</v>
      </c>
    </row>
    <row r="123">
      <c r="A123" s="1">
        <v>265.0</v>
      </c>
      <c r="B123" s="1">
        <v>85.0</v>
      </c>
      <c r="C123" s="1" t="s">
        <v>44</v>
      </c>
      <c r="D123" s="1" t="s">
        <v>45</v>
      </c>
      <c r="E123" s="1">
        <v>72.5</v>
      </c>
      <c r="F123" s="1" t="s">
        <v>46</v>
      </c>
      <c r="G123" s="1" t="s">
        <v>47</v>
      </c>
      <c r="H123" s="2"/>
      <c r="I123" s="1" t="s">
        <v>48</v>
      </c>
      <c r="J123" s="1">
        <v>53.08923197</v>
      </c>
      <c r="K123" s="1">
        <v>0.109519147</v>
      </c>
      <c r="L123" s="1">
        <v>0.140838678</v>
      </c>
      <c r="M123" s="1">
        <v>0.038911864</v>
      </c>
      <c r="N123" s="1">
        <v>0.140638516</v>
      </c>
      <c r="O123" s="1">
        <v>2.023511244</v>
      </c>
      <c r="P123" s="1">
        <v>0.214785876</v>
      </c>
      <c r="Q123" s="1">
        <v>2.0203962</v>
      </c>
      <c r="T123" s="1">
        <v>0.169610738</v>
      </c>
      <c r="U123" s="1">
        <v>0.582810864</v>
      </c>
      <c r="V123" s="1">
        <v>-0.075933108</v>
      </c>
      <c r="W123" s="1">
        <v>0.06264434</v>
      </c>
      <c r="X123" s="1">
        <v>0.407217836</v>
      </c>
      <c r="Y123" s="1">
        <v>0.187188533</v>
      </c>
      <c r="Z123" s="1">
        <v>0.263121641</v>
      </c>
      <c r="AA123" s="1">
        <v>73.22652686</v>
      </c>
      <c r="AB123" s="1">
        <v>0.151060893</v>
      </c>
      <c r="AC123" s="1">
        <v>0.194260245</v>
      </c>
      <c r="AD123" s="1">
        <v>0.053671537</v>
      </c>
      <c r="AE123" s="1">
        <v>0.19398416</v>
      </c>
      <c r="AF123" s="1">
        <v>2.791049992</v>
      </c>
      <c r="AG123" s="1">
        <v>0.296256381</v>
      </c>
      <c r="AH123" s="1">
        <v>2.786753379</v>
      </c>
      <c r="AK123" s="1">
        <v>0.233945845</v>
      </c>
      <c r="AL123" s="1">
        <v>0.803877054</v>
      </c>
      <c r="AM123" s="1">
        <v>-0.104735321</v>
      </c>
      <c r="AN123" s="1">
        <v>0.086405986</v>
      </c>
      <c r="AO123" s="1">
        <v>0.561679773</v>
      </c>
      <c r="AP123" s="1">
        <v>0.25819108</v>
      </c>
      <c r="AQ123" s="1">
        <v>0.362926402</v>
      </c>
    </row>
    <row r="124">
      <c r="A124" s="1">
        <v>266.0</v>
      </c>
      <c r="B124" s="1">
        <v>85.0</v>
      </c>
      <c r="C124" s="1" t="s">
        <v>44</v>
      </c>
      <c r="D124" s="1" t="s">
        <v>45</v>
      </c>
      <c r="E124" s="1">
        <v>72.5</v>
      </c>
      <c r="F124" s="1" t="s">
        <v>46</v>
      </c>
      <c r="G124" s="1" t="s">
        <v>47</v>
      </c>
      <c r="H124" s="2"/>
      <c r="I124" s="1" t="s">
        <v>48</v>
      </c>
      <c r="J124" s="1">
        <v>53.10013956</v>
      </c>
      <c r="K124" s="1">
        <v>0.076538832</v>
      </c>
      <c r="L124" s="1">
        <v>0.143515941</v>
      </c>
      <c r="M124" s="1">
        <v>0.041344375</v>
      </c>
      <c r="N124" s="1">
        <v>0.134435265</v>
      </c>
      <c r="O124" s="1">
        <v>1.97426419</v>
      </c>
      <c r="P124" s="1">
        <v>0.222454823</v>
      </c>
      <c r="Q124" s="1">
        <v>1.904369594</v>
      </c>
      <c r="T124" s="1">
        <v>0.213666208</v>
      </c>
      <c r="U124" s="1">
        <v>0.567486172</v>
      </c>
      <c r="V124" s="1">
        <v>0.051098784</v>
      </c>
      <c r="W124" s="1">
        <v>0.149501629</v>
      </c>
      <c r="X124" s="1">
        <v>0.357578288</v>
      </c>
      <c r="Y124" s="1">
        <v>0.205459134</v>
      </c>
      <c r="Z124" s="1">
        <v>0.15436035</v>
      </c>
      <c r="AA124" s="1">
        <v>73.24157181</v>
      </c>
      <c r="AB124" s="1">
        <v>0.105570802</v>
      </c>
      <c r="AC124" s="1">
        <v>0.197953023</v>
      </c>
      <c r="AD124" s="1">
        <v>0.057026724</v>
      </c>
      <c r="AE124" s="1">
        <v>0.185427951</v>
      </c>
      <c r="AF124" s="1">
        <v>2.723123021</v>
      </c>
      <c r="AG124" s="1">
        <v>0.306834239</v>
      </c>
      <c r="AH124" s="1">
        <v>2.626716681</v>
      </c>
      <c r="AK124" s="1">
        <v>0.294712011</v>
      </c>
      <c r="AL124" s="1">
        <v>0.782739548</v>
      </c>
      <c r="AM124" s="1">
        <v>0.070481081</v>
      </c>
      <c r="AN124" s="1">
        <v>0.206209143</v>
      </c>
      <c r="AO124" s="1">
        <v>0.493211432</v>
      </c>
      <c r="AP124" s="1">
        <v>0.283391909</v>
      </c>
      <c r="AQ124" s="1">
        <v>0.212910828</v>
      </c>
    </row>
    <row r="125">
      <c r="A125" s="1">
        <v>267.0</v>
      </c>
      <c r="B125" s="1">
        <v>85.0</v>
      </c>
      <c r="C125" s="1" t="s">
        <v>44</v>
      </c>
      <c r="D125" s="1" t="s">
        <v>45</v>
      </c>
      <c r="E125" s="1">
        <v>72.5</v>
      </c>
      <c r="F125" s="1" t="s">
        <v>46</v>
      </c>
      <c r="G125" s="1" t="s">
        <v>47</v>
      </c>
      <c r="H125" s="2"/>
      <c r="I125" s="1" t="s">
        <v>48</v>
      </c>
      <c r="J125" s="1">
        <v>52.95136619</v>
      </c>
      <c r="K125" s="1">
        <v>0.035573139</v>
      </c>
      <c r="L125" s="1">
        <v>0.114259251</v>
      </c>
      <c r="M125" s="1">
        <v>0.035573139</v>
      </c>
      <c r="N125" s="1">
        <v>0.114259251</v>
      </c>
      <c r="O125" s="1">
        <v>1.96159839</v>
      </c>
      <c r="P125" s="1">
        <v>0.370070583</v>
      </c>
      <c r="Q125" s="1">
        <v>1.916998891</v>
      </c>
      <c r="T125" s="1">
        <v>0.173512144</v>
      </c>
      <c r="U125" s="1">
        <v>0.562496945</v>
      </c>
      <c r="V125" s="1">
        <v>-0.041288513</v>
      </c>
      <c r="W125" s="1">
        <v>0.068260177</v>
      </c>
      <c r="X125" s="1">
        <v>0.38844068</v>
      </c>
      <c r="Y125" s="1">
        <v>0.137807672</v>
      </c>
      <c r="Z125" s="1">
        <v>0.179096186</v>
      </c>
      <c r="AA125" s="1">
        <v>73.03636716</v>
      </c>
      <c r="AB125" s="1">
        <v>0.049066398</v>
      </c>
      <c r="AC125" s="1">
        <v>0.157598967</v>
      </c>
      <c r="AD125" s="1">
        <v>0.049066398</v>
      </c>
      <c r="AE125" s="1">
        <v>0.157598967</v>
      </c>
      <c r="AF125" s="1">
        <v>2.705652952</v>
      </c>
      <c r="AG125" s="1">
        <v>0.510442183</v>
      </c>
      <c r="AH125" s="1">
        <v>2.644136401</v>
      </c>
      <c r="AK125" s="1">
        <v>0.239327095</v>
      </c>
      <c r="AL125" s="1">
        <v>0.775857855</v>
      </c>
      <c r="AM125" s="1">
        <v>-0.056949674</v>
      </c>
      <c r="AN125" s="1">
        <v>0.094151969</v>
      </c>
      <c r="AO125" s="1">
        <v>0.535780249</v>
      </c>
      <c r="AP125" s="1">
        <v>0.190079548</v>
      </c>
      <c r="AQ125" s="1">
        <v>0.247029222</v>
      </c>
    </row>
    <row r="126">
      <c r="A126" s="1">
        <v>268.0</v>
      </c>
      <c r="B126" s="1">
        <v>85.0</v>
      </c>
      <c r="C126" s="1" t="s">
        <v>44</v>
      </c>
      <c r="D126" s="1" t="s">
        <v>45</v>
      </c>
      <c r="E126" s="1">
        <v>72.5</v>
      </c>
      <c r="F126" s="1" t="s">
        <v>46</v>
      </c>
      <c r="G126" s="1" t="s">
        <v>47</v>
      </c>
      <c r="H126" s="2"/>
      <c r="I126" s="1" t="s">
        <v>48</v>
      </c>
      <c r="J126" s="1">
        <v>57.25245018</v>
      </c>
      <c r="K126" s="1">
        <v>0.087016012</v>
      </c>
      <c r="L126" s="1">
        <v>0.221070032</v>
      </c>
      <c r="M126" s="1">
        <v>0.064526212</v>
      </c>
      <c r="N126" s="1">
        <v>0.221070032</v>
      </c>
      <c r="O126" s="1">
        <v>1.951782069</v>
      </c>
      <c r="P126" s="1">
        <v>0.302075062</v>
      </c>
      <c r="Q126" s="1">
        <v>1.786908841</v>
      </c>
      <c r="T126" s="1">
        <v>0.246495989</v>
      </c>
      <c r="U126" s="1">
        <v>0.712465489</v>
      </c>
      <c r="V126" s="1">
        <v>-0.10444085</v>
      </c>
      <c r="W126" s="1">
        <v>0.113610457</v>
      </c>
      <c r="X126" s="1">
        <v>0.466870781</v>
      </c>
      <c r="Y126" s="1">
        <v>0.189295385</v>
      </c>
      <c r="Z126" s="1">
        <v>0.293736236</v>
      </c>
      <c r="AA126" s="1">
        <v>78.96889681</v>
      </c>
      <c r="AB126" s="1">
        <v>0.120022085</v>
      </c>
      <c r="AC126" s="1">
        <v>0.304924182</v>
      </c>
      <c r="AD126" s="1">
        <v>0.089001672</v>
      </c>
      <c r="AE126" s="1">
        <v>0.304924182</v>
      </c>
      <c r="AF126" s="1">
        <v>2.692113199</v>
      </c>
      <c r="AG126" s="1">
        <v>0.416655258</v>
      </c>
      <c r="AH126" s="1">
        <v>2.46470185</v>
      </c>
      <c r="AK126" s="1">
        <v>0.339994468</v>
      </c>
      <c r="AL126" s="1">
        <v>0.982711019</v>
      </c>
      <c r="AM126" s="1">
        <v>-0.144056345</v>
      </c>
      <c r="AN126" s="1">
        <v>0.156704078</v>
      </c>
      <c r="AO126" s="1">
        <v>0.643959699</v>
      </c>
      <c r="AP126" s="1">
        <v>0.261097083</v>
      </c>
      <c r="AQ126" s="1">
        <v>0.405153428</v>
      </c>
    </row>
    <row r="127">
      <c r="A127" s="1">
        <v>269.0</v>
      </c>
      <c r="B127" s="1">
        <v>85.0</v>
      </c>
      <c r="C127" s="1" t="s">
        <v>44</v>
      </c>
      <c r="D127" s="1" t="s">
        <v>45</v>
      </c>
      <c r="E127" s="1">
        <v>72.5</v>
      </c>
      <c r="F127" s="1" t="s">
        <v>46</v>
      </c>
      <c r="G127" s="1" t="s">
        <v>47</v>
      </c>
      <c r="H127" s="2"/>
      <c r="I127" s="1" t="s">
        <v>48</v>
      </c>
      <c r="J127" s="1">
        <v>57.1563467</v>
      </c>
      <c r="K127" s="1">
        <v>0.047284563</v>
      </c>
      <c r="L127" s="1">
        <v>0.225366837</v>
      </c>
      <c r="M127" s="1">
        <v>0.042572543</v>
      </c>
      <c r="N127" s="1">
        <v>0.225366837</v>
      </c>
      <c r="O127" s="1">
        <v>2.124632928</v>
      </c>
      <c r="P127" s="1">
        <v>0.314714544</v>
      </c>
      <c r="Q127" s="1">
        <v>1.94420141</v>
      </c>
      <c r="T127" s="1">
        <v>0.250255443</v>
      </c>
      <c r="U127" s="1">
        <v>0.686776782</v>
      </c>
      <c r="V127" s="1">
        <v>-0.076448322</v>
      </c>
      <c r="W127" s="1">
        <v>0.146306338</v>
      </c>
      <c r="X127" s="1">
        <v>0.438294769</v>
      </c>
      <c r="Y127" s="1">
        <v>0.191946942</v>
      </c>
      <c r="Z127" s="1">
        <v>0.268395264</v>
      </c>
      <c r="AA127" s="1">
        <v>78.83634027</v>
      </c>
      <c r="AB127" s="1">
        <v>0.065220086</v>
      </c>
      <c r="AC127" s="1">
        <v>0.31085081</v>
      </c>
      <c r="AD127" s="1">
        <v>0.058720749</v>
      </c>
      <c r="AE127" s="1">
        <v>0.31085081</v>
      </c>
      <c r="AF127" s="1">
        <v>2.930528177</v>
      </c>
      <c r="AG127" s="1">
        <v>0.434089026</v>
      </c>
      <c r="AH127" s="1">
        <v>2.681657117</v>
      </c>
      <c r="AK127" s="1">
        <v>0.345179921</v>
      </c>
      <c r="AL127" s="1">
        <v>0.94727832</v>
      </c>
      <c r="AM127" s="1">
        <v>-0.105445961</v>
      </c>
      <c r="AN127" s="1">
        <v>0.201801845</v>
      </c>
      <c r="AO127" s="1">
        <v>0.604544508</v>
      </c>
      <c r="AP127" s="1">
        <v>0.264754403</v>
      </c>
      <c r="AQ127" s="1">
        <v>0.370200364</v>
      </c>
    </row>
    <row r="128">
      <c r="A128" s="1">
        <v>270.0</v>
      </c>
      <c r="B128" s="1">
        <v>85.0</v>
      </c>
      <c r="C128" s="1" t="s">
        <v>44</v>
      </c>
      <c r="D128" s="1" t="s">
        <v>45</v>
      </c>
      <c r="E128" s="1">
        <v>72.5</v>
      </c>
      <c r="F128" s="1" t="s">
        <v>46</v>
      </c>
      <c r="G128" s="1" t="s">
        <v>47</v>
      </c>
      <c r="H128" s="2"/>
      <c r="I128" s="1" t="s">
        <v>48</v>
      </c>
      <c r="J128" s="1">
        <v>57.00380991</v>
      </c>
      <c r="K128" s="1">
        <v>0.155942202</v>
      </c>
      <c r="L128" s="1">
        <v>0.290619116</v>
      </c>
      <c r="M128" s="1">
        <v>0.116449124</v>
      </c>
      <c r="N128" s="1">
        <v>0.290619116</v>
      </c>
      <c r="O128" s="1">
        <v>2.102398104</v>
      </c>
      <c r="P128" s="1">
        <v>0.184838568</v>
      </c>
      <c r="Q128" s="1">
        <v>2.072800995</v>
      </c>
      <c r="T128" s="1">
        <v>0.200640566</v>
      </c>
      <c r="U128" s="1">
        <v>0.684510472</v>
      </c>
      <c r="V128" s="1">
        <v>-0.170044542</v>
      </c>
      <c r="W128" s="1">
        <v>0.1156477</v>
      </c>
      <c r="X128" s="1">
        <v>0.477424987</v>
      </c>
      <c r="Y128" s="1">
        <v>0.163313418</v>
      </c>
      <c r="Z128" s="1">
        <v>0.33335796</v>
      </c>
      <c r="AA128" s="1">
        <v>78.6259447</v>
      </c>
      <c r="AB128" s="1">
        <v>0.215092693</v>
      </c>
      <c r="AC128" s="1">
        <v>0.400853953</v>
      </c>
      <c r="AD128" s="1">
        <v>0.160619481</v>
      </c>
      <c r="AE128" s="1">
        <v>0.400853953</v>
      </c>
      <c r="AF128" s="1">
        <v>2.899859454</v>
      </c>
      <c r="AG128" s="1">
        <v>0.254949749</v>
      </c>
      <c r="AH128" s="1">
        <v>2.859035855</v>
      </c>
      <c r="AK128" s="1">
        <v>0.276745608</v>
      </c>
      <c r="AL128" s="1">
        <v>0.944152375</v>
      </c>
      <c r="AM128" s="1">
        <v>-0.234544196</v>
      </c>
      <c r="AN128" s="1">
        <v>0.159514069</v>
      </c>
      <c r="AO128" s="1">
        <v>0.658517224</v>
      </c>
      <c r="AP128" s="1">
        <v>0.225259887</v>
      </c>
      <c r="AQ128" s="1">
        <v>0.459804083</v>
      </c>
    </row>
    <row r="129">
      <c r="A129" s="1">
        <v>271.0</v>
      </c>
      <c r="B129" s="1">
        <v>85.0</v>
      </c>
      <c r="C129" s="1" t="s">
        <v>44</v>
      </c>
      <c r="D129" s="1" t="s">
        <v>45</v>
      </c>
      <c r="E129" s="1">
        <v>72.5</v>
      </c>
      <c r="F129" s="1" t="s">
        <v>46</v>
      </c>
      <c r="G129" s="1" t="s">
        <v>47</v>
      </c>
      <c r="H129" s="2"/>
      <c r="I129" s="1" t="s">
        <v>48</v>
      </c>
      <c r="J129" s="1">
        <v>61.58157852</v>
      </c>
      <c r="K129" s="1">
        <v>0.088098618</v>
      </c>
      <c r="L129" s="1">
        <v>0.25702741</v>
      </c>
      <c r="M129" s="1">
        <v>0.043684539</v>
      </c>
      <c r="N129" s="1">
        <v>0.25702741</v>
      </c>
      <c r="O129" s="1">
        <v>2.100105956</v>
      </c>
      <c r="P129" s="1">
        <v>0.320459642</v>
      </c>
      <c r="Q129" s="1">
        <v>1.895053251</v>
      </c>
      <c r="T129" s="1">
        <v>0.24359061</v>
      </c>
      <c r="U129" s="1">
        <v>0.737890314</v>
      </c>
      <c r="V129" s="1">
        <v>-0.081961787</v>
      </c>
      <c r="W129" s="1">
        <v>0.174058457</v>
      </c>
      <c r="X129" s="1">
        <v>0.490575663</v>
      </c>
      <c r="Y129" s="1">
        <v>0.142536154</v>
      </c>
      <c r="Z129" s="1">
        <v>0.224497941</v>
      </c>
      <c r="AA129" s="1">
        <v>84.9401083</v>
      </c>
      <c r="AB129" s="1">
        <v>0.121515335</v>
      </c>
      <c r="AC129" s="1">
        <v>0.354520565</v>
      </c>
      <c r="AD129" s="1">
        <v>0.060254537</v>
      </c>
      <c r="AE129" s="1">
        <v>0.354520565</v>
      </c>
      <c r="AF129" s="1">
        <v>2.89669787</v>
      </c>
      <c r="AG129" s="1">
        <v>0.442013299</v>
      </c>
      <c r="AH129" s="1">
        <v>2.613866553</v>
      </c>
      <c r="AK129" s="1">
        <v>0.335987048</v>
      </c>
      <c r="AL129" s="1">
        <v>1.017779744</v>
      </c>
      <c r="AM129" s="1">
        <v>-0.113050741</v>
      </c>
      <c r="AN129" s="1">
        <v>0.240080631</v>
      </c>
      <c r="AO129" s="1">
        <v>0.676656086</v>
      </c>
      <c r="AP129" s="1">
        <v>0.196601592</v>
      </c>
      <c r="AQ129" s="1">
        <v>0.309652332</v>
      </c>
    </row>
    <row r="130">
      <c r="A130" s="1">
        <v>272.0</v>
      </c>
      <c r="B130" s="1">
        <v>85.0</v>
      </c>
      <c r="C130" s="1" t="s">
        <v>44</v>
      </c>
      <c r="D130" s="1" t="s">
        <v>45</v>
      </c>
      <c r="E130" s="1">
        <v>72.5</v>
      </c>
      <c r="F130" s="1" t="s">
        <v>46</v>
      </c>
      <c r="G130" s="1" t="s">
        <v>47</v>
      </c>
      <c r="H130" s="2"/>
      <c r="I130" s="1" t="s">
        <v>48</v>
      </c>
      <c r="J130" s="1">
        <v>61.57360889</v>
      </c>
      <c r="K130" s="1">
        <v>0.077494287</v>
      </c>
      <c r="L130" s="1">
        <v>0.284611134</v>
      </c>
      <c r="M130" s="1">
        <v>0.052224987</v>
      </c>
      <c r="N130" s="1">
        <v>0.284611134</v>
      </c>
      <c r="O130" s="1">
        <v>2.024846533</v>
      </c>
      <c r="P130" s="1">
        <v>0.444105001</v>
      </c>
      <c r="Q130" s="1">
        <v>1.794892041</v>
      </c>
      <c r="T130" s="1">
        <v>0.190605654</v>
      </c>
      <c r="U130" s="1">
        <v>0.716644273</v>
      </c>
      <c r="V130" s="1">
        <v>-0.17280353</v>
      </c>
      <c r="W130" s="1">
        <v>0.110202458</v>
      </c>
      <c r="X130" s="1">
        <v>0.520600144</v>
      </c>
      <c r="Y130" s="1">
        <v>0.184066307</v>
      </c>
      <c r="Z130" s="1">
        <v>0.356869837</v>
      </c>
      <c r="AA130" s="1">
        <v>84.92911571</v>
      </c>
      <c r="AB130" s="1">
        <v>0.106888672</v>
      </c>
      <c r="AC130" s="1">
        <v>0.392567082</v>
      </c>
      <c r="AD130" s="1">
        <v>0.072034465</v>
      </c>
      <c r="AE130" s="1">
        <v>0.392567082</v>
      </c>
      <c r="AF130" s="1">
        <v>2.79289177</v>
      </c>
      <c r="AG130" s="1">
        <v>0.612558622</v>
      </c>
      <c r="AH130" s="1">
        <v>2.47571316</v>
      </c>
      <c r="AK130" s="1">
        <v>0.26290435</v>
      </c>
      <c r="AL130" s="1">
        <v>0.988474859</v>
      </c>
      <c r="AM130" s="1">
        <v>-0.238349697</v>
      </c>
      <c r="AN130" s="1">
        <v>0.15200339</v>
      </c>
      <c r="AO130" s="1">
        <v>0.718069164</v>
      </c>
      <c r="AP130" s="1">
        <v>0.253884561</v>
      </c>
      <c r="AQ130" s="1">
        <v>0.492234258</v>
      </c>
    </row>
    <row r="131">
      <c r="A131" s="1">
        <v>274.0</v>
      </c>
      <c r="B131" s="1">
        <v>85.0</v>
      </c>
      <c r="C131" s="1" t="s">
        <v>44</v>
      </c>
      <c r="D131" s="1" t="s">
        <v>45</v>
      </c>
      <c r="E131" s="1">
        <v>72.5</v>
      </c>
      <c r="F131" s="1" t="s">
        <v>46</v>
      </c>
      <c r="G131" s="1" t="s">
        <v>47</v>
      </c>
      <c r="H131" s="2"/>
      <c r="I131" s="1" t="s">
        <v>48</v>
      </c>
      <c r="J131" s="1">
        <v>62.21537172</v>
      </c>
      <c r="K131" s="1">
        <v>0.066845577</v>
      </c>
      <c r="L131" s="1">
        <v>0.304353897</v>
      </c>
      <c r="M131" s="1">
        <v>0.050066305</v>
      </c>
      <c r="N131" s="1">
        <v>0.304353897</v>
      </c>
      <c r="O131" s="1">
        <v>2.302847295</v>
      </c>
      <c r="P131" s="1">
        <v>0.562402816</v>
      </c>
      <c r="Q131" s="1">
        <v>2.097641774</v>
      </c>
      <c r="T131" s="1">
        <v>0.304574529</v>
      </c>
      <c r="U131" s="1">
        <v>0.849727941</v>
      </c>
      <c r="V131" s="1">
        <v>-0.121038158</v>
      </c>
      <c r="W131" s="1">
        <v>0.177822443</v>
      </c>
      <c r="X131" s="1">
        <v>0.543339729</v>
      </c>
      <c r="Y131" s="1">
        <v>0.155172714</v>
      </c>
      <c r="Z131" s="1">
        <v>0.276210873</v>
      </c>
      <c r="AA131" s="1">
        <v>85.81430582</v>
      </c>
      <c r="AB131" s="1">
        <v>0.092200796</v>
      </c>
      <c r="AC131" s="1">
        <v>0.419798479</v>
      </c>
      <c r="AD131" s="1">
        <v>0.069056973</v>
      </c>
      <c r="AE131" s="1">
        <v>0.419798479</v>
      </c>
      <c r="AF131" s="1">
        <v>3.176341097</v>
      </c>
      <c r="AG131" s="1">
        <v>0.775728022</v>
      </c>
      <c r="AH131" s="1">
        <v>2.893298999</v>
      </c>
      <c r="AK131" s="1">
        <v>0.420102798</v>
      </c>
      <c r="AL131" s="1">
        <v>1.17203854</v>
      </c>
      <c r="AM131" s="1">
        <v>-0.166949184</v>
      </c>
      <c r="AN131" s="1">
        <v>0.245272336</v>
      </c>
      <c r="AO131" s="1">
        <v>0.749434109</v>
      </c>
      <c r="AP131" s="1">
        <v>0.21403133</v>
      </c>
      <c r="AQ131" s="1">
        <v>0.380980514</v>
      </c>
    </row>
    <row r="132">
      <c r="A132" s="1">
        <v>275.0</v>
      </c>
      <c r="B132" s="1">
        <v>85.0</v>
      </c>
      <c r="C132" s="1" t="s">
        <v>44</v>
      </c>
      <c r="D132" s="1" t="s">
        <v>45</v>
      </c>
      <c r="E132" s="1">
        <v>72.5</v>
      </c>
      <c r="F132" s="1" t="s">
        <v>46</v>
      </c>
      <c r="G132" s="1" t="s">
        <v>47</v>
      </c>
      <c r="H132" s="2"/>
      <c r="I132" s="1" t="s">
        <v>48</v>
      </c>
      <c r="J132" s="1">
        <v>64.88773861</v>
      </c>
      <c r="K132" s="1">
        <v>0.047617936</v>
      </c>
      <c r="L132" s="1">
        <v>0.280722702</v>
      </c>
      <c r="O132" s="1">
        <v>2.107908914</v>
      </c>
      <c r="P132" s="1">
        <v>1.652948398</v>
      </c>
      <c r="Q132" s="1">
        <v>1.656117659</v>
      </c>
      <c r="T132" s="1">
        <v>0.177290132</v>
      </c>
      <c r="U132" s="1">
        <v>0.681107392</v>
      </c>
      <c r="V132" s="1">
        <v>-0.003647202</v>
      </c>
      <c r="W132" s="1">
        <v>0.268291716</v>
      </c>
      <c r="X132" s="1">
        <v>0.508197668</v>
      </c>
      <c r="Y132" s="1">
        <v>0.203544272</v>
      </c>
      <c r="Z132" s="1">
        <v>0.207191473</v>
      </c>
      <c r="AA132" s="1">
        <v>89.50032912</v>
      </c>
      <c r="AB132" s="1">
        <v>0.065679912</v>
      </c>
      <c r="AC132" s="1">
        <v>0.387203727</v>
      </c>
      <c r="AF132" s="1">
        <v>2.907460571</v>
      </c>
      <c r="AG132" s="1">
        <v>2.279928825</v>
      </c>
      <c r="AH132" s="1">
        <v>2.284300219</v>
      </c>
      <c r="AK132" s="1">
        <v>0.244538113</v>
      </c>
      <c r="AL132" s="1">
        <v>0.939458472</v>
      </c>
      <c r="AM132" s="1">
        <v>-0.005030623</v>
      </c>
      <c r="AN132" s="1">
        <v>0.37005754</v>
      </c>
      <c r="AO132" s="1">
        <v>0.7009623</v>
      </c>
      <c r="AP132" s="1">
        <v>0.280750719</v>
      </c>
      <c r="AQ132" s="1">
        <v>0.285781342</v>
      </c>
    </row>
    <row r="133">
      <c r="A133" s="1">
        <v>276.0</v>
      </c>
      <c r="B133" s="1">
        <v>85.0</v>
      </c>
      <c r="C133" s="1" t="s">
        <v>44</v>
      </c>
      <c r="D133" s="1" t="s">
        <v>45</v>
      </c>
      <c r="E133" s="1">
        <v>72.5</v>
      </c>
      <c r="F133" s="1" t="s">
        <v>46</v>
      </c>
      <c r="G133" s="1" t="s">
        <v>47</v>
      </c>
      <c r="H133" s="2"/>
      <c r="I133" s="1" t="s">
        <v>48</v>
      </c>
      <c r="J133" s="1">
        <v>69.73167867</v>
      </c>
      <c r="K133" s="1">
        <v>0.054224704</v>
      </c>
      <c r="L133" s="1">
        <v>0.280266576</v>
      </c>
      <c r="O133" s="1">
        <v>2.17000697</v>
      </c>
      <c r="P133" s="1">
        <v>1.140986119</v>
      </c>
      <c r="Q133" s="1">
        <v>1.636337548</v>
      </c>
      <c r="T133" s="1">
        <v>0.141946473</v>
      </c>
      <c r="U133" s="1">
        <v>0.728993895</v>
      </c>
      <c r="V133" s="1">
        <v>-0.161710556</v>
      </c>
      <c r="W133" s="1">
        <v>0.117842704</v>
      </c>
      <c r="X133" s="1">
        <v>0.592997271</v>
      </c>
      <c r="Y133" s="1">
        <v>0.159669164</v>
      </c>
      <c r="Z133" s="1">
        <v>0.32137972</v>
      </c>
      <c r="AA133" s="1">
        <v>96.18162575</v>
      </c>
      <c r="AB133" s="1">
        <v>0.074792695</v>
      </c>
      <c r="AC133" s="1">
        <v>0.386574587</v>
      </c>
      <c r="AF133" s="1">
        <v>2.993113062</v>
      </c>
      <c r="AG133" s="1">
        <v>1.573773957</v>
      </c>
      <c r="AH133" s="1">
        <v>2.257017308</v>
      </c>
      <c r="AK133" s="1">
        <v>0.195788239</v>
      </c>
      <c r="AL133" s="1">
        <v>1.005508821</v>
      </c>
      <c r="AM133" s="1">
        <v>-0.223049043</v>
      </c>
      <c r="AN133" s="1">
        <v>0.162541661</v>
      </c>
      <c r="AO133" s="1">
        <v>0.81792727</v>
      </c>
      <c r="AP133" s="1">
        <v>0.220233329</v>
      </c>
      <c r="AQ133" s="1">
        <v>0.443282372</v>
      </c>
    </row>
    <row r="134">
      <c r="A134" s="1">
        <v>277.0</v>
      </c>
      <c r="B134" s="1">
        <v>85.0</v>
      </c>
      <c r="C134" s="1" t="s">
        <v>44</v>
      </c>
      <c r="D134" s="1" t="s">
        <v>45</v>
      </c>
      <c r="E134" s="1">
        <v>72.5</v>
      </c>
      <c r="F134" s="1" t="s">
        <v>46</v>
      </c>
      <c r="G134" s="1" t="s">
        <v>47</v>
      </c>
      <c r="H134" s="2"/>
      <c r="I134" s="1" t="s">
        <v>48</v>
      </c>
      <c r="J134" s="1">
        <v>71.17793406</v>
      </c>
      <c r="K134" s="1">
        <v>0.038736516</v>
      </c>
      <c r="L134" s="1">
        <v>0.45100827</v>
      </c>
      <c r="O134" s="1">
        <v>2.179530723</v>
      </c>
      <c r="P134" s="1">
        <v>1.361269786</v>
      </c>
      <c r="Q134" s="1">
        <v>2.159488205</v>
      </c>
      <c r="T134" s="1">
        <v>0.184369295</v>
      </c>
      <c r="U134" s="1">
        <v>0.841811039</v>
      </c>
      <c r="V134" s="1">
        <v>-0.253051937</v>
      </c>
      <c r="W134" s="1">
        <v>0.19687581</v>
      </c>
      <c r="X134" s="1">
        <v>0.660651203</v>
      </c>
      <c r="Y134" s="1">
        <v>0.157328551</v>
      </c>
      <c r="Z134" s="1">
        <v>0.410380489</v>
      </c>
      <c r="AA134" s="1">
        <v>98.17646078</v>
      </c>
      <c r="AB134" s="1">
        <v>0.053429677</v>
      </c>
      <c r="AC134" s="1">
        <v>0.622080372</v>
      </c>
      <c r="AF134" s="1">
        <v>3.006249273</v>
      </c>
      <c r="AG134" s="1">
        <v>1.877613498</v>
      </c>
      <c r="AH134" s="1">
        <v>2.978604421</v>
      </c>
      <c r="AK134" s="1">
        <v>0.254302475</v>
      </c>
      <c r="AL134" s="1">
        <v>1.161118674</v>
      </c>
      <c r="AM134" s="1">
        <v>-0.349037155</v>
      </c>
      <c r="AN134" s="1">
        <v>0.271552841</v>
      </c>
      <c r="AO134" s="1">
        <v>0.911243039</v>
      </c>
      <c r="AP134" s="1">
        <v>0.217004899</v>
      </c>
      <c r="AQ134" s="1">
        <v>0.566042053</v>
      </c>
    </row>
    <row r="135">
      <c r="A135" s="1">
        <v>281.0</v>
      </c>
      <c r="B135" s="1">
        <v>85.0</v>
      </c>
      <c r="C135" s="1" t="s">
        <v>44</v>
      </c>
      <c r="D135" s="1" t="s">
        <v>45</v>
      </c>
      <c r="E135" s="1">
        <v>72.5</v>
      </c>
      <c r="F135" s="1" t="s">
        <v>46</v>
      </c>
      <c r="G135" s="1" t="s">
        <v>47</v>
      </c>
      <c r="H135" s="2"/>
      <c r="I135" s="1" t="s">
        <v>48</v>
      </c>
      <c r="J135" s="1">
        <v>77.49570593</v>
      </c>
      <c r="K135" s="1">
        <v>0.050308109</v>
      </c>
      <c r="L135" s="1">
        <v>0.483966661</v>
      </c>
      <c r="O135" s="1">
        <v>2.432416548</v>
      </c>
      <c r="P135" s="1">
        <v>2.04882396</v>
      </c>
      <c r="Q135" s="1">
        <v>2.414612232</v>
      </c>
      <c r="T135" s="1">
        <v>0.170987755</v>
      </c>
      <c r="U135" s="1">
        <v>0.859857992</v>
      </c>
      <c r="V135" s="1">
        <v>-0.262988151</v>
      </c>
      <c r="W135" s="1">
        <v>0.218738583</v>
      </c>
      <c r="X135" s="1">
        <v>0.705117989</v>
      </c>
      <c r="Y135" s="1">
        <v>0.131588885</v>
      </c>
      <c r="Z135" s="1">
        <v>0.394577036</v>
      </c>
      <c r="AA135" s="1">
        <v>106.8906289</v>
      </c>
      <c r="AB135" s="1">
        <v>0.069390495</v>
      </c>
      <c r="AC135" s="1">
        <v>0.667540222</v>
      </c>
      <c r="AF135" s="1">
        <v>3.355057308</v>
      </c>
      <c r="AG135" s="1">
        <v>2.825964083</v>
      </c>
      <c r="AH135" s="1">
        <v>3.33049963</v>
      </c>
      <c r="AK135" s="1">
        <v>0.23584518</v>
      </c>
      <c r="AL135" s="1">
        <v>1.186011024</v>
      </c>
      <c r="AM135" s="1">
        <v>-0.362742277</v>
      </c>
      <c r="AN135" s="1">
        <v>0.301708391</v>
      </c>
      <c r="AO135" s="1">
        <v>0.972576536</v>
      </c>
      <c r="AP135" s="1">
        <v>0.181501911</v>
      </c>
      <c r="AQ135" s="1">
        <v>0.544244187</v>
      </c>
    </row>
    <row r="136">
      <c r="A136" s="1">
        <v>282.0</v>
      </c>
      <c r="B136" s="1">
        <v>85.0</v>
      </c>
      <c r="C136" s="1" t="s">
        <v>44</v>
      </c>
      <c r="D136" s="1" t="s">
        <v>45</v>
      </c>
      <c r="E136" s="1">
        <v>72.5</v>
      </c>
      <c r="F136" s="1" t="s">
        <v>46</v>
      </c>
      <c r="G136" s="1" t="s">
        <v>47</v>
      </c>
      <c r="H136" s="2"/>
      <c r="I136" s="1" t="s">
        <v>48</v>
      </c>
      <c r="J136" s="1">
        <v>81.16841436</v>
      </c>
      <c r="K136" s="1">
        <v>0.063832038</v>
      </c>
      <c r="L136" s="1">
        <v>0.426210804</v>
      </c>
      <c r="O136" s="1">
        <v>2.16089964</v>
      </c>
      <c r="P136" s="1">
        <v>1.254532036</v>
      </c>
      <c r="Q136" s="1">
        <v>1.735962167</v>
      </c>
      <c r="T136" s="1">
        <v>0.096932117</v>
      </c>
      <c r="U136" s="1">
        <v>0.801541127</v>
      </c>
      <c r="V136" s="1">
        <v>-0.177674795</v>
      </c>
      <c r="W136" s="1">
        <v>0.245927769</v>
      </c>
      <c r="X136" s="1">
        <v>0.706558977</v>
      </c>
      <c r="Y136" s="1">
        <v>0.117494063</v>
      </c>
      <c r="Z136" s="1">
        <v>0.295168859</v>
      </c>
      <c r="AA136" s="1">
        <v>111.9564336</v>
      </c>
      <c r="AB136" s="1">
        <v>0.08804419</v>
      </c>
      <c r="AC136" s="1">
        <v>0.587876971</v>
      </c>
      <c r="AF136" s="1">
        <v>2.980551228</v>
      </c>
      <c r="AG136" s="1">
        <v>1.730389015</v>
      </c>
      <c r="AH136" s="1">
        <v>2.394430575</v>
      </c>
      <c r="AK136" s="1">
        <v>0.133699472</v>
      </c>
      <c r="AL136" s="1">
        <v>1.105573968</v>
      </c>
      <c r="AM136" s="1">
        <v>-0.245068683</v>
      </c>
      <c r="AN136" s="1">
        <v>0.339210716</v>
      </c>
      <c r="AO136" s="1">
        <v>0.974564107</v>
      </c>
      <c r="AP136" s="1">
        <v>0.162060777</v>
      </c>
      <c r="AQ136" s="1">
        <v>0.40712946</v>
      </c>
    </row>
    <row r="137">
      <c r="A137" s="1">
        <v>283.0</v>
      </c>
      <c r="B137" s="1">
        <v>85.0</v>
      </c>
      <c r="C137" s="1" t="s">
        <v>44</v>
      </c>
      <c r="D137" s="1" t="s">
        <v>45</v>
      </c>
      <c r="E137" s="1">
        <v>72.5</v>
      </c>
      <c r="F137" s="1" t="s">
        <v>46</v>
      </c>
      <c r="G137" s="1" t="s">
        <v>47</v>
      </c>
      <c r="H137" s="2"/>
      <c r="I137" s="1" t="s">
        <v>48</v>
      </c>
      <c r="J137" s="1">
        <v>83.86840074</v>
      </c>
      <c r="K137" s="1">
        <v>0.043040701</v>
      </c>
      <c r="L137" s="1">
        <v>0.432754719</v>
      </c>
      <c r="O137" s="1">
        <v>2.416202683</v>
      </c>
      <c r="P137" s="1">
        <v>1.172779108</v>
      </c>
      <c r="Q137" s="1">
        <v>2.190553534</v>
      </c>
      <c r="T137" s="1">
        <v>0.159882238</v>
      </c>
      <c r="U137" s="1">
        <v>0.894903306</v>
      </c>
      <c r="V137" s="1">
        <v>-0.235601596</v>
      </c>
      <c r="W137" s="1">
        <v>0.196570996</v>
      </c>
      <c r="X137" s="1">
        <v>0.738412933</v>
      </c>
      <c r="Y137" s="1">
        <v>0.164485105</v>
      </c>
      <c r="Z137" s="1">
        <v>0.4000867</v>
      </c>
      <c r="AA137" s="1">
        <v>115.6805527</v>
      </c>
      <c r="AB137" s="1">
        <v>0.059366484</v>
      </c>
      <c r="AC137" s="1">
        <v>0.59690306</v>
      </c>
      <c r="AF137" s="1">
        <v>3.332693356</v>
      </c>
      <c r="AG137" s="1">
        <v>1.617626356</v>
      </c>
      <c r="AH137" s="1">
        <v>3.02145315</v>
      </c>
      <c r="AK137" s="1">
        <v>0.220527226</v>
      </c>
      <c r="AL137" s="1">
        <v>1.234349387</v>
      </c>
      <c r="AM137" s="1">
        <v>-0.324967718</v>
      </c>
      <c r="AN137" s="1">
        <v>0.271132409</v>
      </c>
      <c r="AO137" s="1">
        <v>1.018500597</v>
      </c>
      <c r="AP137" s="1">
        <v>0.226876007</v>
      </c>
      <c r="AQ137" s="1">
        <v>0.551843725</v>
      </c>
    </row>
    <row r="138">
      <c r="A138" s="1">
        <v>289.0</v>
      </c>
      <c r="B138" s="1">
        <v>85.0</v>
      </c>
      <c r="C138" s="1" t="s">
        <v>44</v>
      </c>
      <c r="D138" s="1" t="s">
        <v>45</v>
      </c>
      <c r="E138" s="1">
        <v>72.5</v>
      </c>
      <c r="F138" s="1" t="s">
        <v>46</v>
      </c>
      <c r="G138" s="1" t="s">
        <v>47</v>
      </c>
      <c r="H138" s="2"/>
      <c r="I138" s="1" t="s">
        <v>48</v>
      </c>
      <c r="J138" s="1">
        <v>85.86743127</v>
      </c>
      <c r="K138" s="1">
        <v>0.055796302</v>
      </c>
      <c r="L138" s="1">
        <v>0.443655109</v>
      </c>
      <c r="O138" s="1">
        <v>3.077975737</v>
      </c>
      <c r="P138" s="1">
        <v>1.957345945</v>
      </c>
      <c r="Q138" s="1">
        <v>2.583977553</v>
      </c>
      <c r="T138" s="1">
        <v>0.050812976</v>
      </c>
      <c r="U138" s="1">
        <v>0.852113869</v>
      </c>
      <c r="V138" s="1">
        <v>-0.204517169</v>
      </c>
      <c r="W138" s="1">
        <v>0.237540952</v>
      </c>
      <c r="X138" s="1">
        <v>0.801253379</v>
      </c>
      <c r="Y138" s="1">
        <v>0.166649155</v>
      </c>
      <c r="Z138" s="1">
        <v>0.371166324</v>
      </c>
      <c r="AA138" s="1">
        <v>118.4378362</v>
      </c>
      <c r="AB138" s="1">
        <v>0.076960416</v>
      </c>
      <c r="AC138" s="1">
        <v>0.611938081</v>
      </c>
      <c r="AF138" s="1">
        <v>4.245483775</v>
      </c>
      <c r="AG138" s="1">
        <v>2.69978751</v>
      </c>
      <c r="AH138" s="1">
        <v>3.56410697</v>
      </c>
      <c r="AK138" s="1">
        <v>0.070086864</v>
      </c>
      <c r="AL138" s="1">
        <v>1.175329475</v>
      </c>
      <c r="AM138" s="1">
        <v>-0.282092647</v>
      </c>
      <c r="AN138" s="1">
        <v>0.327642693</v>
      </c>
      <c r="AO138" s="1">
        <v>1.105177075</v>
      </c>
      <c r="AP138" s="1">
        <v>0.229860903</v>
      </c>
      <c r="AQ138" s="1">
        <v>0.51195355</v>
      </c>
    </row>
    <row r="139">
      <c r="A139" s="1">
        <v>9.0</v>
      </c>
      <c r="B139" s="1" t="s">
        <v>49</v>
      </c>
      <c r="C139" s="1" t="s">
        <v>50</v>
      </c>
      <c r="D139" s="1" t="s">
        <v>51</v>
      </c>
      <c r="E139" s="1">
        <v>113.9</v>
      </c>
      <c r="F139" s="1" t="s">
        <v>52</v>
      </c>
      <c r="G139" s="1" t="s">
        <v>53</v>
      </c>
      <c r="H139" s="4">
        <v>29.5</v>
      </c>
      <c r="I139" s="1" t="s">
        <v>48</v>
      </c>
      <c r="J139" s="1">
        <v>54.7715469</v>
      </c>
      <c r="K139" s="1">
        <v>0.169706912</v>
      </c>
      <c r="L139" s="1">
        <v>0.223240497</v>
      </c>
      <c r="M139" s="1">
        <v>0.031245743</v>
      </c>
      <c r="N139" s="1">
        <v>0.121652823</v>
      </c>
      <c r="O139" s="1">
        <v>1.21962551</v>
      </c>
      <c r="P139" s="1">
        <v>0.187942095</v>
      </c>
      <c r="Q139" s="1">
        <v>1.11778269</v>
      </c>
      <c r="R139" s="1">
        <v>1.21962551</v>
      </c>
      <c r="S139" s="1">
        <v>0.626696247</v>
      </c>
      <c r="T139" s="1">
        <v>0.193276622</v>
      </c>
      <c r="U139" s="1">
        <v>0.345932749</v>
      </c>
      <c r="V139" s="1">
        <v>0.071585473</v>
      </c>
      <c r="W139" s="1">
        <v>0.193238296</v>
      </c>
      <c r="X139" s="1">
        <v>0.172755384</v>
      </c>
      <c r="Y139" s="1">
        <v>0.058571231</v>
      </c>
      <c r="Z139" s="1">
        <v>-0.012221172</v>
      </c>
      <c r="AA139" s="1">
        <v>48.08739851</v>
      </c>
      <c r="AB139" s="1">
        <v>0.148996411</v>
      </c>
      <c r="AC139" s="1">
        <v>0.195996924</v>
      </c>
      <c r="AD139" s="1">
        <v>0.02743261</v>
      </c>
      <c r="AE139" s="1">
        <v>0.106806692</v>
      </c>
      <c r="AF139" s="1">
        <v>1.070786225</v>
      </c>
      <c r="AG139" s="1">
        <v>0.165006229</v>
      </c>
      <c r="AH139" s="1">
        <v>0.981371984</v>
      </c>
      <c r="AI139" s="1">
        <v>1.070786225</v>
      </c>
      <c r="AJ139" s="1">
        <v>0.550216196</v>
      </c>
      <c r="AK139" s="1">
        <v>0.169689747</v>
      </c>
      <c r="AL139" s="1">
        <v>0.303716198</v>
      </c>
      <c r="AM139" s="1">
        <v>0.062849406</v>
      </c>
      <c r="AN139" s="1">
        <v>0.169656098</v>
      </c>
      <c r="AO139" s="1">
        <v>0.151672857</v>
      </c>
      <c r="AP139" s="1">
        <v>0.051423381</v>
      </c>
      <c r="AQ139" s="1">
        <v>-0.010729738</v>
      </c>
      <c r="AR139" s="5">
        <v>0.655730781</v>
      </c>
    </row>
    <row r="140">
      <c r="A140" s="1">
        <v>10.0</v>
      </c>
      <c r="B140" s="1" t="s">
        <v>49</v>
      </c>
      <c r="C140" s="1" t="s">
        <v>50</v>
      </c>
      <c r="D140" s="1" t="s">
        <v>51</v>
      </c>
      <c r="E140" s="1">
        <v>113.9</v>
      </c>
      <c r="F140" s="1" t="s">
        <v>52</v>
      </c>
      <c r="G140" s="1" t="s">
        <v>53</v>
      </c>
      <c r="H140" s="4">
        <v>29.5</v>
      </c>
      <c r="I140" s="1" t="s">
        <v>48</v>
      </c>
      <c r="J140" s="1">
        <v>49.37870835</v>
      </c>
      <c r="K140" s="1">
        <v>0.11954382</v>
      </c>
      <c r="L140" s="1">
        <v>0.094396626</v>
      </c>
      <c r="M140" s="1">
        <v>0.009973961</v>
      </c>
      <c r="N140" s="1">
        <v>0.009826521</v>
      </c>
      <c r="O140" s="1">
        <v>0.382191914</v>
      </c>
      <c r="P140" s="1">
        <v>0.130641504</v>
      </c>
      <c r="Q140" s="1">
        <v>0.299571871</v>
      </c>
      <c r="R140" s="1">
        <v>0.341505467</v>
      </c>
      <c r="S140" s="1">
        <v>0.206738643</v>
      </c>
      <c r="T140" s="1">
        <v>0.034341596</v>
      </c>
      <c r="U140" s="1">
        <v>0.08533101</v>
      </c>
      <c r="V140" s="1">
        <v>0.065950069</v>
      </c>
      <c r="W140" s="1">
        <v>0.066116318</v>
      </c>
      <c r="X140" s="1">
        <v>0.123699214</v>
      </c>
      <c r="Y140" s="1">
        <v>0.063095994</v>
      </c>
      <c r="Z140" s="1">
        <v>-0.002565708</v>
      </c>
      <c r="AA140" s="1">
        <v>43.35268512</v>
      </c>
      <c r="AB140" s="1">
        <v>0.104955066</v>
      </c>
      <c r="AC140" s="1">
        <v>0.082876757</v>
      </c>
      <c r="AD140" s="1">
        <v>0.00875677</v>
      </c>
      <c r="AE140" s="1">
        <v>0.008627323</v>
      </c>
      <c r="AF140" s="1">
        <v>0.335550407</v>
      </c>
      <c r="AG140" s="1">
        <v>0.114698423</v>
      </c>
      <c r="AH140" s="1">
        <v>0.263013056</v>
      </c>
      <c r="AI140" s="1">
        <v>0.299829207</v>
      </c>
      <c r="AJ140" s="1">
        <v>0.181508905</v>
      </c>
      <c r="AK140" s="1">
        <v>0.030150655</v>
      </c>
      <c r="AL140" s="1">
        <v>0.074917481</v>
      </c>
      <c r="AM140" s="1">
        <v>0.057901729</v>
      </c>
      <c r="AN140" s="1">
        <v>0.058047689</v>
      </c>
      <c r="AO140" s="1">
        <v>0.108603348</v>
      </c>
      <c r="AP140" s="1">
        <v>0.055395956</v>
      </c>
      <c r="AQ140" s="1">
        <v>-0.002252597</v>
      </c>
      <c r="AR140" s="5">
        <v>0.473910438</v>
      </c>
    </row>
    <row r="141">
      <c r="A141" s="1">
        <v>11.0</v>
      </c>
      <c r="B141" s="1" t="s">
        <v>49</v>
      </c>
      <c r="C141" s="1" t="s">
        <v>50</v>
      </c>
      <c r="D141" s="1" t="s">
        <v>51</v>
      </c>
      <c r="E141" s="1">
        <v>113.9</v>
      </c>
      <c r="F141" s="1" t="s">
        <v>52</v>
      </c>
      <c r="G141" s="1" t="s">
        <v>53</v>
      </c>
      <c r="H141" s="4">
        <v>29.9</v>
      </c>
      <c r="I141" s="1" t="s">
        <v>48</v>
      </c>
      <c r="J141" s="1">
        <v>51.76964065</v>
      </c>
      <c r="K141" s="1">
        <v>0.114994829</v>
      </c>
      <c r="L141" s="1">
        <v>0.068196472</v>
      </c>
      <c r="M141" s="1">
        <v>0.022300677</v>
      </c>
      <c r="N141" s="1">
        <v>0.036150315</v>
      </c>
      <c r="O141" s="1">
        <v>0.500434566</v>
      </c>
      <c r="P141" s="1">
        <v>0.147462712</v>
      </c>
      <c r="Q141" s="1">
        <v>0.498661502</v>
      </c>
      <c r="R141" s="1">
        <v>0.500434566</v>
      </c>
      <c r="S141" s="1">
        <v>0.226349881</v>
      </c>
      <c r="T141" s="1">
        <v>0.020065201</v>
      </c>
      <c r="U141" s="1">
        <v>0.124188815</v>
      </c>
      <c r="V141" s="1">
        <v>0.005552935</v>
      </c>
      <c r="W141" s="1">
        <v>0.028514515</v>
      </c>
      <c r="X141" s="1">
        <v>0.104207126</v>
      </c>
      <c r="Y141" s="1">
        <v>0.01263353</v>
      </c>
      <c r="Z141" s="1">
        <v>0.007382698</v>
      </c>
      <c r="AA141" s="1">
        <v>45.45183551</v>
      </c>
      <c r="AB141" s="1">
        <v>0.100961219</v>
      </c>
      <c r="AC141" s="1">
        <v>0.059873988</v>
      </c>
      <c r="AD141" s="1">
        <v>0.019579172</v>
      </c>
      <c r="AE141" s="1">
        <v>0.031738643</v>
      </c>
      <c r="AF141" s="1">
        <v>0.439363095</v>
      </c>
      <c r="AG141" s="1">
        <v>0.129466824</v>
      </c>
      <c r="AH141" s="1">
        <v>0.437806411</v>
      </c>
      <c r="AI141" s="1">
        <v>0.439363095</v>
      </c>
      <c r="AJ141" s="1">
        <v>0.198726849</v>
      </c>
      <c r="AK141" s="1">
        <v>0.017616506</v>
      </c>
      <c r="AL141" s="1">
        <v>0.1090332</v>
      </c>
      <c r="AM141" s="1">
        <v>0.004875272</v>
      </c>
      <c r="AN141" s="1">
        <v>0.025034693</v>
      </c>
      <c r="AO141" s="1">
        <v>0.091490014</v>
      </c>
      <c r="AP141" s="1">
        <v>0.011091773</v>
      </c>
      <c r="AQ141" s="1">
        <v>0.006481736</v>
      </c>
      <c r="AR141" s="5">
        <v>0.473293037</v>
      </c>
    </row>
    <row r="142">
      <c r="A142" s="1">
        <v>14.0</v>
      </c>
      <c r="B142" s="1" t="s">
        <v>49</v>
      </c>
      <c r="C142" s="1" t="s">
        <v>50</v>
      </c>
      <c r="D142" s="1" t="s">
        <v>51</v>
      </c>
      <c r="E142" s="1">
        <v>113.9</v>
      </c>
      <c r="F142" s="1" t="s">
        <v>52</v>
      </c>
      <c r="G142" s="1" t="s">
        <v>53</v>
      </c>
      <c r="H142" s="6">
        <v>30.7</v>
      </c>
      <c r="I142" s="1" t="s">
        <v>48</v>
      </c>
      <c r="J142" s="1">
        <v>54.74774819</v>
      </c>
      <c r="K142" s="1">
        <v>0.193219423</v>
      </c>
      <c r="L142" s="1">
        <v>0.179165877</v>
      </c>
      <c r="M142" s="1">
        <v>0.028897375</v>
      </c>
      <c r="N142" s="1">
        <v>0.047947927</v>
      </c>
      <c r="O142" s="1">
        <v>0.84609932</v>
      </c>
      <c r="P142" s="1">
        <v>0.123528717</v>
      </c>
      <c r="Q142" s="1">
        <v>0.707846815</v>
      </c>
      <c r="R142" s="1">
        <v>0.84609932</v>
      </c>
      <c r="S142" s="1">
        <v>0.34649693</v>
      </c>
      <c r="T142" s="1">
        <v>0.100436435</v>
      </c>
      <c r="U142" s="1">
        <v>0.222900091</v>
      </c>
      <c r="V142" s="1">
        <v>0.048883263</v>
      </c>
      <c r="W142" s="1">
        <v>0.088806984</v>
      </c>
      <c r="X142" s="1">
        <v>0.139785466</v>
      </c>
      <c r="Y142" s="1">
        <v>0.062202122</v>
      </c>
      <c r="Z142" s="1">
        <v>0.014216484</v>
      </c>
      <c r="AA142" s="1">
        <v>48.06650412</v>
      </c>
      <c r="AB142" s="1">
        <v>0.169639528</v>
      </c>
      <c r="AC142" s="1">
        <v>0.157301033</v>
      </c>
      <c r="AD142" s="1">
        <v>0.02537083</v>
      </c>
      <c r="AE142" s="1">
        <v>0.042096511</v>
      </c>
      <c r="AF142" s="1">
        <v>0.742844004</v>
      </c>
      <c r="AG142" s="1">
        <v>0.108453658</v>
      </c>
      <c r="AH142" s="1">
        <v>0.621463402</v>
      </c>
      <c r="AI142" s="1">
        <v>0.742844004</v>
      </c>
      <c r="AJ142" s="1">
        <v>0.304211527</v>
      </c>
      <c r="AK142" s="1">
        <v>0.088179486</v>
      </c>
      <c r="AL142" s="1">
        <v>0.195698061</v>
      </c>
      <c r="AM142" s="1">
        <v>0.042917702</v>
      </c>
      <c r="AN142" s="1">
        <v>0.077969257</v>
      </c>
      <c r="AO142" s="1">
        <v>0.122726485</v>
      </c>
      <c r="AP142" s="1">
        <v>0.05461117</v>
      </c>
      <c r="AQ142" s="1">
        <v>0.012481549</v>
      </c>
      <c r="AR142" s="5">
        <v>0.572701597</v>
      </c>
    </row>
    <row r="143">
      <c r="A143" s="1">
        <v>42.0</v>
      </c>
      <c r="B143" s="1" t="s">
        <v>54</v>
      </c>
      <c r="C143" s="1" t="s">
        <v>50</v>
      </c>
      <c r="D143" s="1" t="s">
        <v>51</v>
      </c>
      <c r="E143" s="1">
        <v>127.4433333</v>
      </c>
      <c r="F143" s="1" t="s">
        <v>52</v>
      </c>
      <c r="G143" s="1" t="s">
        <v>53</v>
      </c>
      <c r="H143" s="7">
        <v>32.0</v>
      </c>
      <c r="I143" s="1" t="s">
        <v>48</v>
      </c>
      <c r="J143" s="1">
        <v>54.57586303</v>
      </c>
      <c r="K143" s="1">
        <v>0.095338767</v>
      </c>
      <c r="L143" s="1">
        <v>0.11092101</v>
      </c>
      <c r="M143" s="1">
        <v>0.029265194</v>
      </c>
      <c r="N143" s="1">
        <v>0.038875761</v>
      </c>
      <c r="O143" s="1">
        <v>0.821008697</v>
      </c>
      <c r="P143" s="1">
        <v>0.188075589</v>
      </c>
      <c r="Q143" s="1">
        <v>0.818969423</v>
      </c>
      <c r="R143" s="1">
        <v>0.821008697</v>
      </c>
      <c r="S143" s="1">
        <v>0.505697603</v>
      </c>
      <c r="T143" s="1">
        <v>0.040689332</v>
      </c>
      <c r="U143" s="1">
        <v>0.160938731</v>
      </c>
      <c r="V143" s="1">
        <v>0.019790409</v>
      </c>
      <c r="W143" s="1">
        <v>0.058666171</v>
      </c>
      <c r="X143" s="1">
        <v>0.118007125</v>
      </c>
      <c r="Y143" s="1">
        <v>0.047811092</v>
      </c>
      <c r="Z143" s="1">
        <v>0.029892915</v>
      </c>
      <c r="AA143" s="1">
        <v>42.82363119</v>
      </c>
      <c r="AB143" s="1">
        <v>0.074808752</v>
      </c>
      <c r="AC143" s="1">
        <v>0.087035553</v>
      </c>
      <c r="AD143" s="1">
        <v>0.022963299</v>
      </c>
      <c r="AE143" s="1">
        <v>0.030504351</v>
      </c>
      <c r="AF143" s="1">
        <v>0.644214708</v>
      </c>
      <c r="AG143" s="1">
        <v>0.147575855</v>
      </c>
      <c r="AH143" s="1">
        <v>0.642614566</v>
      </c>
      <c r="AI143" s="1">
        <v>0.644214708</v>
      </c>
      <c r="AJ143" s="1">
        <v>0.396801928</v>
      </c>
      <c r="AK143" s="1">
        <v>0.031927392</v>
      </c>
      <c r="AL143" s="1">
        <v>0.126282581</v>
      </c>
      <c r="AM143" s="1">
        <v>0.015528791</v>
      </c>
      <c r="AN143" s="1">
        <v>0.046033142</v>
      </c>
      <c r="AO143" s="1">
        <v>0.092595762</v>
      </c>
      <c r="AP143" s="1">
        <v>0.037515569</v>
      </c>
      <c r="AQ143" s="1">
        <v>0.023455848</v>
      </c>
      <c r="AR143" s="5">
        <v>0.461547091</v>
      </c>
    </row>
    <row r="144">
      <c r="A144" s="1">
        <v>43.0</v>
      </c>
      <c r="B144" s="1" t="s">
        <v>54</v>
      </c>
      <c r="C144" s="1" t="s">
        <v>50</v>
      </c>
      <c r="D144" s="1" t="s">
        <v>51</v>
      </c>
      <c r="E144" s="1">
        <v>127.4433333</v>
      </c>
      <c r="F144" s="1" t="s">
        <v>52</v>
      </c>
      <c r="G144" s="1" t="s">
        <v>53</v>
      </c>
      <c r="H144" s="7">
        <v>31.5</v>
      </c>
      <c r="I144" s="1" t="s">
        <v>48</v>
      </c>
      <c r="J144" s="1">
        <v>54.439701</v>
      </c>
      <c r="K144" s="1">
        <v>0.108815568</v>
      </c>
      <c r="L144" s="1">
        <v>0.138461791</v>
      </c>
      <c r="M144" s="1">
        <v>0.040620023</v>
      </c>
      <c r="N144" s="1">
        <v>0.068739672</v>
      </c>
      <c r="O144" s="1">
        <v>1.235291088</v>
      </c>
      <c r="P144" s="1">
        <v>0.148909902</v>
      </c>
      <c r="Q144" s="1">
        <v>1.235291088</v>
      </c>
      <c r="R144" s="1">
        <v>1.235291088</v>
      </c>
      <c r="S144" s="1">
        <v>0.308306359</v>
      </c>
      <c r="T144" s="1">
        <v>0.045125487</v>
      </c>
      <c r="U144" s="1">
        <v>0.199756555</v>
      </c>
      <c r="V144" s="1">
        <v>0.019210823</v>
      </c>
      <c r="W144" s="1">
        <v>0.087950496</v>
      </c>
      <c r="X144" s="1">
        <v>0.153559059</v>
      </c>
      <c r="Y144" s="1">
        <v>0.061097652</v>
      </c>
      <c r="Z144" s="1">
        <v>0.042846057</v>
      </c>
      <c r="AA144" s="1">
        <v>42.71678995</v>
      </c>
      <c r="AB144" s="1">
        <v>0.085383492</v>
      </c>
      <c r="AC144" s="1">
        <v>0.10864577</v>
      </c>
      <c r="AD144" s="1">
        <v>0.031873007</v>
      </c>
      <c r="AE144" s="1">
        <v>0.053937441</v>
      </c>
      <c r="AF144" s="1">
        <v>0.96928655</v>
      </c>
      <c r="AG144" s="1">
        <v>0.11684401</v>
      </c>
      <c r="AH144" s="1">
        <v>0.96928655</v>
      </c>
      <c r="AI144" s="1">
        <v>0.96928655</v>
      </c>
      <c r="AJ144" s="1">
        <v>0.241916428</v>
      </c>
      <c r="AK144" s="1">
        <v>0.035408276</v>
      </c>
      <c r="AL144" s="1">
        <v>0.156741471</v>
      </c>
      <c r="AM144" s="1">
        <v>0.015074012</v>
      </c>
      <c r="AN144" s="1">
        <v>0.069011453</v>
      </c>
      <c r="AO144" s="1">
        <v>0.12049203</v>
      </c>
      <c r="AP144" s="1">
        <v>0.047941034</v>
      </c>
      <c r="AQ144" s="1">
        <v>0.033619692</v>
      </c>
      <c r="AR144" s="5">
        <v>0.46285422</v>
      </c>
    </row>
    <row r="145">
      <c r="A145" s="1">
        <v>44.0</v>
      </c>
      <c r="B145" s="1" t="s">
        <v>54</v>
      </c>
      <c r="C145" s="1" t="s">
        <v>50</v>
      </c>
      <c r="D145" s="1" t="s">
        <v>51</v>
      </c>
      <c r="E145" s="1">
        <v>127.4433333</v>
      </c>
      <c r="F145" s="1" t="s">
        <v>52</v>
      </c>
      <c r="G145" s="1" t="s">
        <v>53</v>
      </c>
      <c r="H145" s="7">
        <v>31.1</v>
      </c>
      <c r="I145" s="1" t="s">
        <v>48</v>
      </c>
      <c r="J145" s="1">
        <v>52.42217161</v>
      </c>
      <c r="K145" s="1">
        <v>0.092202475</v>
      </c>
      <c r="L145" s="1">
        <v>0.062267681</v>
      </c>
      <c r="M145" s="1">
        <v>0.005209463</v>
      </c>
      <c r="N145" s="1">
        <v>0.013839291</v>
      </c>
      <c r="O145" s="1">
        <v>0.423674453</v>
      </c>
      <c r="P145" s="1">
        <v>0.163956346</v>
      </c>
      <c r="Q145" s="1">
        <v>0.360600929</v>
      </c>
      <c r="R145" s="1">
        <v>0.423674453</v>
      </c>
      <c r="S145" s="1">
        <v>0.39958373</v>
      </c>
      <c r="T145" s="1">
        <v>0.007540691</v>
      </c>
      <c r="U145" s="1">
        <v>0.039240832</v>
      </c>
      <c r="V145" s="1">
        <v>0.006573793</v>
      </c>
      <c r="W145" s="1">
        <v>0.006573793</v>
      </c>
      <c r="X145" s="1">
        <v>0.042608234</v>
      </c>
      <c r="Y145" s="1">
        <v>0.068043336</v>
      </c>
      <c r="Z145" s="1">
        <v>0.059892096</v>
      </c>
      <c r="AA145" s="1">
        <v>41.13371037</v>
      </c>
      <c r="AB145" s="1">
        <v>0.072347821</v>
      </c>
      <c r="AC145" s="1">
        <v>0.048859112</v>
      </c>
      <c r="AD145" s="1">
        <v>0.00408767</v>
      </c>
      <c r="AE145" s="1">
        <v>0.010859173</v>
      </c>
      <c r="AF145" s="1">
        <v>0.332441441</v>
      </c>
      <c r="AG145" s="1">
        <v>0.128650391</v>
      </c>
      <c r="AH145" s="1">
        <v>0.282950013</v>
      </c>
      <c r="AI145" s="1">
        <v>0.332441441</v>
      </c>
      <c r="AJ145" s="1">
        <v>0.313538355</v>
      </c>
      <c r="AK145" s="1">
        <v>0.005916897</v>
      </c>
      <c r="AL145" s="1">
        <v>0.030790808</v>
      </c>
      <c r="AM145" s="1">
        <v>0.005158209</v>
      </c>
      <c r="AN145" s="1">
        <v>0.005158209</v>
      </c>
      <c r="AO145" s="1">
        <v>0.033433082</v>
      </c>
      <c r="AP145" s="1">
        <v>0.053391052</v>
      </c>
      <c r="AQ145" s="1">
        <v>0.04699508</v>
      </c>
      <c r="AR145" s="5">
        <v>0.417787743</v>
      </c>
    </row>
    <row r="146">
      <c r="A146" s="1">
        <v>45.0</v>
      </c>
      <c r="B146" s="1" t="s">
        <v>54</v>
      </c>
      <c r="C146" s="1" t="s">
        <v>50</v>
      </c>
      <c r="D146" s="1" t="s">
        <v>51</v>
      </c>
      <c r="E146" s="1">
        <v>127.4433333</v>
      </c>
      <c r="F146" s="1" t="s">
        <v>52</v>
      </c>
      <c r="G146" s="1" t="s">
        <v>53</v>
      </c>
      <c r="H146" s="7">
        <v>32.0</v>
      </c>
      <c r="I146" s="1" t="s">
        <v>48</v>
      </c>
      <c r="J146" s="1">
        <v>54.77917017</v>
      </c>
      <c r="K146" s="1">
        <v>0.097752254</v>
      </c>
      <c r="L146" s="1">
        <v>0.113761782</v>
      </c>
      <c r="M146" s="1">
        <v>0.019159243</v>
      </c>
      <c r="N146" s="1">
        <v>0.034349902</v>
      </c>
      <c r="O146" s="1">
        <v>0.820676346</v>
      </c>
      <c r="P146" s="1">
        <v>0.156271237</v>
      </c>
      <c r="Q146" s="1">
        <v>0.820676346</v>
      </c>
      <c r="R146" s="1">
        <v>0.820676346</v>
      </c>
      <c r="S146" s="1">
        <v>0.453573541</v>
      </c>
      <c r="T146" s="1">
        <v>0.018150673</v>
      </c>
      <c r="U146" s="1">
        <v>0.15703346</v>
      </c>
      <c r="V146" s="1">
        <v>0.009181623</v>
      </c>
      <c r="W146" s="1">
        <v>0.042298718</v>
      </c>
      <c r="X146" s="1">
        <v>0.139073811</v>
      </c>
      <c r="Y146" s="1">
        <v>0.034806915</v>
      </c>
      <c r="Z146" s="1">
        <v>0.028384982</v>
      </c>
      <c r="AA146" s="1">
        <v>42.98315867</v>
      </c>
      <c r="AB146" s="1">
        <v>0.076702524</v>
      </c>
      <c r="AC146" s="1">
        <v>0.0892646</v>
      </c>
      <c r="AD146" s="1">
        <v>0.015033539</v>
      </c>
      <c r="AE146" s="1">
        <v>0.026953079</v>
      </c>
      <c r="AF146" s="1">
        <v>0.643953925</v>
      </c>
      <c r="AG146" s="1">
        <v>0.122620174</v>
      </c>
      <c r="AH146" s="1">
        <v>0.643953925</v>
      </c>
      <c r="AI146" s="1">
        <v>0.643953925</v>
      </c>
      <c r="AJ146" s="1">
        <v>0.355902133</v>
      </c>
      <c r="AK146" s="1">
        <v>0.014242152</v>
      </c>
      <c r="AL146" s="1">
        <v>0.123218262</v>
      </c>
      <c r="AM146" s="1">
        <v>0.007204475</v>
      </c>
      <c r="AN146" s="1">
        <v>0.033190217</v>
      </c>
      <c r="AO146" s="1">
        <v>0.109125999</v>
      </c>
      <c r="AP146" s="1">
        <v>0.027311679</v>
      </c>
      <c r="AQ146" s="1">
        <v>0.02227263</v>
      </c>
      <c r="AR146" s="5">
        <v>0.444112359</v>
      </c>
    </row>
    <row r="147">
      <c r="A147" s="1">
        <v>52.0</v>
      </c>
      <c r="B147" s="1" t="s">
        <v>55</v>
      </c>
      <c r="C147" s="1" t="s">
        <v>50</v>
      </c>
      <c r="D147" s="1" t="s">
        <v>51</v>
      </c>
      <c r="E147" s="1">
        <v>88.97333333</v>
      </c>
      <c r="F147" s="1" t="s">
        <v>52</v>
      </c>
      <c r="G147" s="1" t="s">
        <v>53</v>
      </c>
      <c r="H147" s="6">
        <v>30.2</v>
      </c>
      <c r="I147" s="1" t="s">
        <v>48</v>
      </c>
      <c r="J147" s="1">
        <v>42.47607257</v>
      </c>
      <c r="K147" s="1">
        <v>0.019970566</v>
      </c>
      <c r="L147" s="1">
        <v>0.032860388</v>
      </c>
      <c r="M147" s="1">
        <v>0.008035426</v>
      </c>
      <c r="N147" s="1">
        <v>0.009145291</v>
      </c>
      <c r="O147" s="1">
        <v>0.408433327</v>
      </c>
      <c r="P147" s="1">
        <v>0.1137404</v>
      </c>
      <c r="Q147" s="1">
        <v>0.408433327</v>
      </c>
      <c r="R147" s="1">
        <v>0.408433327</v>
      </c>
      <c r="S147" s="1">
        <v>0.321305291</v>
      </c>
      <c r="T147" s="1">
        <v>0.026350335</v>
      </c>
      <c r="U147" s="1">
        <v>0.076058256</v>
      </c>
      <c r="V147" s="1">
        <v>0.014692558</v>
      </c>
      <c r="W147" s="1">
        <v>0.021546842</v>
      </c>
      <c r="X147" s="1">
        <v>0.050030087</v>
      </c>
      <c r="Y147" s="1">
        <v>0.040009194</v>
      </c>
      <c r="Z147" s="1">
        <v>0.026139538</v>
      </c>
      <c r="AA147" s="1">
        <v>47.74022842</v>
      </c>
      <c r="AB147" s="1">
        <v>0.022445564</v>
      </c>
      <c r="AC147" s="1">
        <v>0.036932851</v>
      </c>
      <c r="AD147" s="1">
        <v>0.009031275</v>
      </c>
      <c r="AE147" s="1">
        <v>0.010278688</v>
      </c>
      <c r="AF147" s="1">
        <v>0.459051394</v>
      </c>
      <c r="AG147" s="1">
        <v>0.127836506</v>
      </c>
      <c r="AH147" s="1">
        <v>0.459051394</v>
      </c>
      <c r="AI147" s="1">
        <v>0.459051394</v>
      </c>
      <c r="AJ147" s="1">
        <v>0.361125383</v>
      </c>
      <c r="AK147" s="1">
        <v>0.029615992</v>
      </c>
      <c r="AL147" s="1">
        <v>0.085484328</v>
      </c>
      <c r="AM147" s="1">
        <v>0.01651344</v>
      </c>
      <c r="AN147" s="1">
        <v>0.024217191</v>
      </c>
      <c r="AO147" s="1">
        <v>0.056230429</v>
      </c>
      <c r="AP147" s="1">
        <v>0.044967624</v>
      </c>
      <c r="AQ147" s="1">
        <v>0.02937907</v>
      </c>
      <c r="AR147" s="5">
        <v>0.507302951</v>
      </c>
    </row>
    <row r="148">
      <c r="A148" s="1">
        <v>56.0</v>
      </c>
      <c r="B148" s="1" t="s">
        <v>55</v>
      </c>
      <c r="C148" s="1" t="s">
        <v>50</v>
      </c>
      <c r="D148" s="1" t="s">
        <v>51</v>
      </c>
      <c r="E148" s="1">
        <v>88.97333333</v>
      </c>
      <c r="F148" s="1" t="s">
        <v>52</v>
      </c>
      <c r="G148" s="1" t="s">
        <v>53</v>
      </c>
      <c r="H148" s="6">
        <v>29.5</v>
      </c>
      <c r="I148" s="1" t="s">
        <v>48</v>
      </c>
      <c r="J148" s="1">
        <v>46.3046307</v>
      </c>
      <c r="K148" s="1">
        <v>0.025300034</v>
      </c>
      <c r="L148" s="1">
        <v>0.15521686</v>
      </c>
      <c r="O148" s="1">
        <v>1.529387065</v>
      </c>
      <c r="P148" s="1">
        <v>0.285720313</v>
      </c>
      <c r="Q148" s="1">
        <v>1.529387065</v>
      </c>
      <c r="T148" s="1">
        <v>0.053315406</v>
      </c>
      <c r="U148" s="1">
        <v>0.192165241</v>
      </c>
      <c r="V148" s="1">
        <v>-0.03874305</v>
      </c>
      <c r="W148" s="1">
        <v>0.050564253</v>
      </c>
      <c r="X148" s="1">
        <v>0.139376729</v>
      </c>
      <c r="Y148" s="1">
        <v>0.100632839</v>
      </c>
      <c r="Z148" s="1">
        <v>0.141901953</v>
      </c>
      <c r="AA148" s="1">
        <v>52.04326843</v>
      </c>
      <c r="AB148" s="1">
        <v>0.028435525</v>
      </c>
      <c r="AC148" s="1">
        <v>0.174453237</v>
      </c>
      <c r="AF148" s="1">
        <v>1.718927467</v>
      </c>
      <c r="AG148" s="1">
        <v>0.321130279</v>
      </c>
      <c r="AH148" s="1">
        <v>1.718927467</v>
      </c>
      <c r="AK148" s="1">
        <v>0.059922905</v>
      </c>
      <c r="AL148" s="1">
        <v>0.215980715</v>
      </c>
      <c r="AM148" s="1">
        <v>-0.043544564</v>
      </c>
      <c r="AN148" s="1">
        <v>0.056830796</v>
      </c>
      <c r="AO148" s="1">
        <v>0.156650003</v>
      </c>
      <c r="AP148" s="1">
        <v>0.113104495</v>
      </c>
      <c r="AQ148" s="1">
        <v>0.159488184</v>
      </c>
      <c r="AR148" s="5">
        <v>0.58119635</v>
      </c>
    </row>
    <row r="149">
      <c r="A149" s="1">
        <v>57.0</v>
      </c>
      <c r="B149" s="1" t="s">
        <v>55</v>
      </c>
      <c r="C149" s="1" t="s">
        <v>50</v>
      </c>
      <c r="D149" s="1" t="s">
        <v>51</v>
      </c>
      <c r="E149" s="1">
        <v>88.97333333</v>
      </c>
      <c r="F149" s="1" t="s">
        <v>52</v>
      </c>
      <c r="G149" s="1" t="s">
        <v>53</v>
      </c>
      <c r="H149" s="6">
        <v>29.3</v>
      </c>
      <c r="I149" s="1" t="s">
        <v>48</v>
      </c>
      <c r="J149" s="1">
        <v>44.39302921</v>
      </c>
      <c r="K149" s="1">
        <v>0.040860247</v>
      </c>
      <c r="L149" s="1">
        <v>0.05143485</v>
      </c>
      <c r="M149" s="1">
        <v>0.013352958</v>
      </c>
      <c r="N149" s="1">
        <v>0.022198989</v>
      </c>
      <c r="O149" s="1">
        <v>0.711053471</v>
      </c>
      <c r="P149" s="1">
        <v>0.127404868</v>
      </c>
      <c r="Q149" s="1">
        <v>0.710614772</v>
      </c>
      <c r="R149" s="1">
        <v>0.711053471</v>
      </c>
      <c r="S149" s="1">
        <v>0.301266293</v>
      </c>
      <c r="T149" s="1">
        <v>0.046204791</v>
      </c>
      <c r="U149" s="1">
        <v>0.150423998</v>
      </c>
      <c r="V149" s="1">
        <v>-0.002519586</v>
      </c>
      <c r="W149" s="1">
        <v>0.019679402</v>
      </c>
      <c r="X149" s="1">
        <v>0.10421161</v>
      </c>
      <c r="Y149" s="1">
        <v>0.029698156</v>
      </c>
      <c r="Z149" s="1">
        <v>0.032576477</v>
      </c>
      <c r="AA149" s="1">
        <v>49.89475784</v>
      </c>
      <c r="AB149" s="1">
        <v>0.04592415</v>
      </c>
      <c r="AC149" s="1">
        <v>0.057809288</v>
      </c>
      <c r="AD149" s="1">
        <v>0.015007821</v>
      </c>
      <c r="AE149" s="1">
        <v>0.02495016</v>
      </c>
      <c r="AF149" s="1">
        <v>0.799175937</v>
      </c>
      <c r="AG149" s="1">
        <v>0.143194442</v>
      </c>
      <c r="AH149" s="1">
        <v>0.79868287</v>
      </c>
      <c r="AI149" s="1">
        <v>0.799175937</v>
      </c>
      <c r="AJ149" s="1">
        <v>0.338602906</v>
      </c>
      <c r="AK149" s="1">
        <v>0.051931055</v>
      </c>
      <c r="AL149" s="1">
        <v>0.169066385</v>
      </c>
      <c r="AM149" s="1">
        <v>-0.002831844</v>
      </c>
      <c r="AN149" s="1">
        <v>0.022118315</v>
      </c>
      <c r="AO149" s="1">
        <v>0.117126791</v>
      </c>
      <c r="AP149" s="1">
        <v>0.033378716</v>
      </c>
      <c r="AQ149" s="1">
        <v>0.036613753</v>
      </c>
      <c r="AR149" s="5">
        <v>0.551213996</v>
      </c>
    </row>
    <row r="150">
      <c r="A150" s="1">
        <v>58.0</v>
      </c>
      <c r="B150" s="1" t="s">
        <v>55</v>
      </c>
      <c r="C150" s="1" t="s">
        <v>50</v>
      </c>
      <c r="D150" s="1" t="s">
        <v>51</v>
      </c>
      <c r="E150" s="1">
        <v>88.97333333</v>
      </c>
      <c r="F150" s="1" t="s">
        <v>52</v>
      </c>
      <c r="G150" s="1" t="s">
        <v>53</v>
      </c>
      <c r="H150" s="6">
        <v>29.0</v>
      </c>
      <c r="I150" s="1" t="s">
        <v>48</v>
      </c>
      <c r="J150" s="1">
        <v>40.08631</v>
      </c>
      <c r="K150" s="1">
        <v>0.073600131</v>
      </c>
      <c r="L150" s="1">
        <v>0.086543239</v>
      </c>
      <c r="M150" s="1">
        <v>0.021243716</v>
      </c>
      <c r="N150" s="1">
        <v>0.03163771</v>
      </c>
      <c r="O150" s="1">
        <v>0.457958557</v>
      </c>
      <c r="P150" s="1">
        <v>0.131013672</v>
      </c>
      <c r="Q150" s="1">
        <v>0.454709578</v>
      </c>
      <c r="R150" s="1">
        <v>0.457958557</v>
      </c>
      <c r="S150" s="1">
        <v>0.293484734</v>
      </c>
      <c r="T150" s="1">
        <v>0.039797196</v>
      </c>
      <c r="U150" s="1">
        <v>0.147633249</v>
      </c>
      <c r="V150" s="1">
        <v>-0.029586231</v>
      </c>
      <c r="W150" s="1">
        <v>0.002051479</v>
      </c>
      <c r="X150" s="1">
        <v>0.110618908</v>
      </c>
      <c r="Y150" s="1">
        <v>0.024280712</v>
      </c>
      <c r="Z150" s="1">
        <v>0.054286206</v>
      </c>
      <c r="AA150" s="1">
        <v>45.05429716</v>
      </c>
      <c r="AB150" s="1">
        <v>0.082721562</v>
      </c>
      <c r="AC150" s="1">
        <v>0.097268739</v>
      </c>
      <c r="AD150" s="1">
        <v>0.023876498</v>
      </c>
      <c r="AE150" s="1">
        <v>0.035558643</v>
      </c>
      <c r="AF150" s="1">
        <v>0.514714398</v>
      </c>
      <c r="AG150" s="1">
        <v>0.147250493</v>
      </c>
      <c r="AH150" s="1">
        <v>0.511062766</v>
      </c>
      <c r="AI150" s="1">
        <v>0.514714398</v>
      </c>
      <c r="AJ150" s="1">
        <v>0.329856962</v>
      </c>
      <c r="AK150" s="1">
        <v>0.044729353</v>
      </c>
      <c r="AL150" s="1">
        <v>0.165929772</v>
      </c>
      <c r="AM150" s="1">
        <v>-0.033252919</v>
      </c>
      <c r="AN150" s="1">
        <v>0.002305724</v>
      </c>
      <c r="AO150" s="1">
        <v>0.12432816</v>
      </c>
      <c r="AP150" s="1">
        <v>0.027289875</v>
      </c>
      <c r="AQ150" s="1">
        <v>0.061014019</v>
      </c>
      <c r="AR150" s="5">
        <v>0.495507157</v>
      </c>
    </row>
    <row r="151">
      <c r="A151" s="1">
        <v>59.0</v>
      </c>
      <c r="B151" s="1" t="s">
        <v>55</v>
      </c>
      <c r="C151" s="1" t="s">
        <v>50</v>
      </c>
      <c r="D151" s="1" t="s">
        <v>51</v>
      </c>
      <c r="E151" s="1">
        <v>88.97333333</v>
      </c>
      <c r="F151" s="1" t="s">
        <v>52</v>
      </c>
      <c r="G151" s="1" t="s">
        <v>53</v>
      </c>
      <c r="H151" s="7">
        <v>28.9</v>
      </c>
      <c r="I151" s="1" t="s">
        <v>48</v>
      </c>
      <c r="J151" s="1">
        <v>40.41410343</v>
      </c>
      <c r="K151" s="1">
        <v>0.051688408</v>
      </c>
      <c r="L151" s="1">
        <v>0.025077978</v>
      </c>
      <c r="M151" s="1">
        <v>0.010657748</v>
      </c>
      <c r="N151" s="1">
        <v>0.016071894</v>
      </c>
      <c r="O151" s="1">
        <v>0.479466673</v>
      </c>
      <c r="P151" s="1">
        <v>0.171952327</v>
      </c>
      <c r="Q151" s="1">
        <v>0.479466673</v>
      </c>
      <c r="R151" s="1">
        <v>0.479466673</v>
      </c>
      <c r="S151" s="1">
        <v>0.423910531</v>
      </c>
      <c r="T151" s="1">
        <v>0.039510819</v>
      </c>
      <c r="U151" s="1">
        <v>0.102646942</v>
      </c>
      <c r="V151" s="1">
        <v>0.003785537</v>
      </c>
      <c r="W151" s="1">
        <v>0.003785537</v>
      </c>
      <c r="X151" s="1">
        <v>0.064513284</v>
      </c>
      <c r="Y151" s="1">
        <v>0.021899673</v>
      </c>
      <c r="Z151" s="1">
        <v>0.017679212</v>
      </c>
      <c r="AA151" s="1">
        <v>45.42271478</v>
      </c>
      <c r="AB151" s="1">
        <v>0.05809427</v>
      </c>
      <c r="AC151" s="1">
        <v>0.028185949</v>
      </c>
      <c r="AD151" s="1">
        <v>0.011978586</v>
      </c>
      <c r="AE151" s="1">
        <v>0.018063721</v>
      </c>
      <c r="AF151" s="1">
        <v>0.538888064</v>
      </c>
      <c r="AG151" s="1">
        <v>0.193262768</v>
      </c>
      <c r="AH151" s="1">
        <v>0.538888064</v>
      </c>
      <c r="AI151" s="1">
        <v>0.538888064</v>
      </c>
      <c r="AJ151" s="1">
        <v>0.476446723</v>
      </c>
      <c r="AK151" s="1">
        <v>0.044407484</v>
      </c>
      <c r="AL151" s="1">
        <v>0.11536821</v>
      </c>
      <c r="AM151" s="1">
        <v>0.004254687</v>
      </c>
      <c r="AN151" s="1">
        <v>0.004254687</v>
      </c>
      <c r="AO151" s="1">
        <v>0.072508561</v>
      </c>
      <c r="AP151" s="1">
        <v>0.024613749</v>
      </c>
      <c r="AQ151" s="1">
        <v>0.019870237</v>
      </c>
      <c r="AR151" s="5">
        <v>0.498545657</v>
      </c>
    </row>
    <row r="152">
      <c r="A152" s="1">
        <v>60.0</v>
      </c>
      <c r="B152" s="1" t="s">
        <v>55</v>
      </c>
      <c r="C152" s="1" t="s">
        <v>50</v>
      </c>
      <c r="D152" s="1" t="s">
        <v>51</v>
      </c>
      <c r="E152" s="1">
        <v>88.97333333</v>
      </c>
      <c r="F152" s="1" t="s">
        <v>52</v>
      </c>
      <c r="G152" s="1" t="s">
        <v>53</v>
      </c>
      <c r="H152" s="7">
        <v>28.9</v>
      </c>
      <c r="I152" s="1" t="s">
        <v>48</v>
      </c>
      <c r="J152" s="1">
        <v>41.7812765</v>
      </c>
      <c r="K152" s="1">
        <v>0.066757332</v>
      </c>
      <c r="L152" s="1">
        <v>0.071456078</v>
      </c>
      <c r="M152" s="1">
        <v>0.022233723</v>
      </c>
      <c r="N152" s="1">
        <v>0.068353278</v>
      </c>
      <c r="O152" s="1">
        <v>1.442357674</v>
      </c>
      <c r="P152" s="1">
        <v>0.143308286</v>
      </c>
      <c r="Q152" s="1">
        <v>1.26934162</v>
      </c>
      <c r="R152" s="1">
        <v>1.442357674</v>
      </c>
      <c r="S152" s="1">
        <v>0.928418092</v>
      </c>
      <c r="T152" s="1">
        <v>0.132010145</v>
      </c>
      <c r="U152" s="1">
        <v>0.318345452</v>
      </c>
      <c r="V152" s="1">
        <v>-0.002814637</v>
      </c>
      <c r="W152" s="1">
        <v>0.065538641</v>
      </c>
      <c r="X152" s="1">
        <v>0.187282101</v>
      </c>
      <c r="Y152" s="1">
        <v>0.012150496</v>
      </c>
      <c r="Z152" s="1">
        <v>0.015834084</v>
      </c>
      <c r="AA152" s="1">
        <v>46.95932471</v>
      </c>
      <c r="AB152" s="1">
        <v>0.075030719</v>
      </c>
      <c r="AC152" s="1">
        <v>0.080311791</v>
      </c>
      <c r="AD152" s="1">
        <v>0.024989199</v>
      </c>
      <c r="AE152" s="1">
        <v>0.076824455</v>
      </c>
      <c r="AF152" s="1">
        <v>1.621112327</v>
      </c>
      <c r="AG152" s="1">
        <v>0.161068806</v>
      </c>
      <c r="AH152" s="1">
        <v>1.426654002</v>
      </c>
      <c r="AI152" s="1">
        <v>1.621112327</v>
      </c>
      <c r="AJ152" s="1">
        <v>1.043479049</v>
      </c>
      <c r="AK152" s="1">
        <v>0.148370461</v>
      </c>
      <c r="AL152" s="1">
        <v>0.357798724</v>
      </c>
      <c r="AM152" s="1">
        <v>-0.003163461</v>
      </c>
      <c r="AN152" s="1">
        <v>0.073660994</v>
      </c>
      <c r="AO152" s="1">
        <v>0.210492396</v>
      </c>
      <c r="AP152" s="1">
        <v>0.013656334</v>
      </c>
      <c r="AQ152" s="1">
        <v>0.017796438</v>
      </c>
      <c r="AR152" s="5">
        <v>0.617960022</v>
      </c>
    </row>
    <row r="153">
      <c r="A153" s="1">
        <v>61.0</v>
      </c>
      <c r="B153" s="1" t="s">
        <v>55</v>
      </c>
      <c r="C153" s="1" t="s">
        <v>50</v>
      </c>
      <c r="D153" s="1" t="s">
        <v>51</v>
      </c>
      <c r="E153" s="1">
        <v>88.97333333</v>
      </c>
      <c r="F153" s="1" t="s">
        <v>52</v>
      </c>
      <c r="G153" s="1" t="s">
        <v>53</v>
      </c>
      <c r="H153" s="7">
        <v>27.9</v>
      </c>
      <c r="I153" s="1" t="s">
        <v>48</v>
      </c>
      <c r="J153" s="1">
        <v>55.14428086</v>
      </c>
      <c r="K153" s="1">
        <v>0.184053519</v>
      </c>
      <c r="L153" s="1">
        <v>0.344716885</v>
      </c>
      <c r="M153" s="1">
        <v>0.134813975</v>
      </c>
      <c r="N153" s="1">
        <v>0.314836585</v>
      </c>
      <c r="O153" s="1">
        <v>2.114580346</v>
      </c>
      <c r="P153" s="1">
        <v>0.171035104</v>
      </c>
      <c r="Q153" s="1">
        <v>1.435550314</v>
      </c>
      <c r="R153" s="1">
        <v>2.114580346</v>
      </c>
      <c r="S153" s="1">
        <v>0.550522136</v>
      </c>
      <c r="T153" s="1">
        <v>0.125529231</v>
      </c>
      <c r="U153" s="1">
        <v>0.432363633</v>
      </c>
      <c r="V153" s="1">
        <v>0.022658194</v>
      </c>
      <c r="W153" s="1">
        <v>0.148797574</v>
      </c>
      <c r="X153" s="1">
        <v>0.305777387</v>
      </c>
      <c r="Y153" s="1">
        <v>0.064733875</v>
      </c>
      <c r="Z153" s="1">
        <v>0.043763924</v>
      </c>
      <c r="AA153" s="1">
        <v>61.97843646</v>
      </c>
      <c r="AB153" s="1">
        <v>0.206863688</v>
      </c>
      <c r="AC153" s="1">
        <v>0.387438429</v>
      </c>
      <c r="AD153" s="1">
        <v>0.151521776</v>
      </c>
      <c r="AE153" s="1">
        <v>0.353854996</v>
      </c>
      <c r="AF153" s="1">
        <v>2.376645077</v>
      </c>
      <c r="AG153" s="1">
        <v>0.192231872</v>
      </c>
      <c r="AH153" s="1">
        <v>1.613461315</v>
      </c>
      <c r="AI153" s="1">
        <v>2.376645077</v>
      </c>
      <c r="AJ153" s="1">
        <v>0.61874959</v>
      </c>
      <c r="AK153" s="1">
        <v>0.141086353</v>
      </c>
      <c r="AL153" s="1">
        <v>0.485947437</v>
      </c>
      <c r="AM153" s="1">
        <v>0.025466275</v>
      </c>
      <c r="AN153" s="1">
        <v>0.167238394</v>
      </c>
      <c r="AO153" s="1">
        <v>0.343673071</v>
      </c>
      <c r="AP153" s="1">
        <v>0.072756491</v>
      </c>
      <c r="AQ153" s="1">
        <v>0.049187687</v>
      </c>
      <c r="AR153" s="5">
        <v>0.761382448</v>
      </c>
    </row>
    <row r="154">
      <c r="A154" s="1">
        <v>62.0</v>
      </c>
      <c r="B154" s="1" t="s">
        <v>55</v>
      </c>
      <c r="C154" s="1" t="s">
        <v>50</v>
      </c>
      <c r="D154" s="1" t="s">
        <v>51</v>
      </c>
      <c r="E154" s="1">
        <v>88.97333333</v>
      </c>
      <c r="F154" s="1" t="s">
        <v>52</v>
      </c>
      <c r="G154" s="1" t="s">
        <v>53</v>
      </c>
      <c r="H154" s="7">
        <v>27.9</v>
      </c>
      <c r="I154" s="1" t="s">
        <v>48</v>
      </c>
      <c r="J154" s="1">
        <v>54.64501815</v>
      </c>
      <c r="K154" s="1">
        <v>0.148043839</v>
      </c>
      <c r="L154" s="1">
        <v>0.323643055</v>
      </c>
      <c r="M154" s="1">
        <v>0.134147232</v>
      </c>
      <c r="N154" s="1">
        <v>0.323643055</v>
      </c>
      <c r="O154" s="1">
        <v>1.766173666</v>
      </c>
      <c r="P154" s="1">
        <v>0.167841298</v>
      </c>
      <c r="Q154" s="1">
        <v>1.273121203</v>
      </c>
      <c r="R154" s="1">
        <v>1.766173666</v>
      </c>
      <c r="S154" s="1">
        <v>0.566103826</v>
      </c>
      <c r="T154" s="1">
        <v>0.108933399</v>
      </c>
      <c r="U154" s="1">
        <v>0.492381117</v>
      </c>
      <c r="V154" s="1">
        <v>-0.203396109</v>
      </c>
      <c r="W154" s="1">
        <v>0.117368223</v>
      </c>
      <c r="X154" s="1">
        <v>0.396444611</v>
      </c>
      <c r="Y154" s="1">
        <v>-2.34798E-4</v>
      </c>
      <c r="Z154" s="1">
        <v>0.205373734</v>
      </c>
      <c r="AA154" s="1">
        <v>61.41729898</v>
      </c>
      <c r="AB154" s="1">
        <v>0.166391247</v>
      </c>
      <c r="AC154" s="1">
        <v>0.363752872</v>
      </c>
      <c r="AD154" s="1">
        <v>0.150772402</v>
      </c>
      <c r="AE154" s="1">
        <v>0.363752872</v>
      </c>
      <c r="AF154" s="1">
        <v>1.985059568</v>
      </c>
      <c r="AG154" s="1">
        <v>0.18864225</v>
      </c>
      <c r="AH154" s="1">
        <v>1.430901996</v>
      </c>
      <c r="AI154" s="1">
        <v>1.985059568</v>
      </c>
      <c r="AJ154" s="1">
        <v>0.636262355</v>
      </c>
      <c r="AK154" s="1">
        <v>0.122433762</v>
      </c>
      <c r="AL154" s="1">
        <v>0.553403024</v>
      </c>
      <c r="AM154" s="1">
        <v>-0.228603449</v>
      </c>
      <c r="AN154" s="1">
        <v>0.131913932</v>
      </c>
      <c r="AO154" s="1">
        <v>0.44557689</v>
      </c>
      <c r="AP154" s="1">
        <v>-2.63897E-4</v>
      </c>
      <c r="AQ154" s="1">
        <v>0.230826166</v>
      </c>
      <c r="AR154" s="5">
        <v>0.740081105</v>
      </c>
    </row>
    <row r="155">
      <c r="A155" s="1">
        <v>63.0</v>
      </c>
      <c r="B155" s="1" t="s">
        <v>55</v>
      </c>
      <c r="C155" s="1" t="s">
        <v>50</v>
      </c>
      <c r="D155" s="1" t="s">
        <v>51</v>
      </c>
      <c r="E155" s="1">
        <v>88.97333333</v>
      </c>
      <c r="F155" s="1" t="s">
        <v>52</v>
      </c>
      <c r="G155" s="1" t="s">
        <v>53</v>
      </c>
      <c r="H155" s="7">
        <v>27.6</v>
      </c>
      <c r="I155" s="1" t="s">
        <v>48</v>
      </c>
      <c r="J155" s="1">
        <v>58.94940939</v>
      </c>
      <c r="K155" s="1">
        <v>0.176451036</v>
      </c>
      <c r="L155" s="1">
        <v>0.429004258</v>
      </c>
      <c r="M155" s="1">
        <v>0.176451036</v>
      </c>
      <c r="N155" s="1">
        <v>0.429004258</v>
      </c>
      <c r="O155" s="1">
        <v>2.257567366</v>
      </c>
      <c r="P155" s="1">
        <v>0.195546874</v>
      </c>
      <c r="Q155" s="1">
        <v>2.257567366</v>
      </c>
      <c r="R155" s="1">
        <v>2.257567366</v>
      </c>
      <c r="S155" s="1">
        <v>0.486268861</v>
      </c>
      <c r="T155" s="1">
        <v>0.112805376</v>
      </c>
      <c r="U155" s="1">
        <v>0.53140579</v>
      </c>
      <c r="V155" s="1">
        <v>-0.184139881</v>
      </c>
      <c r="W155" s="1">
        <v>0.199286239</v>
      </c>
      <c r="X155" s="1">
        <v>0.420454232</v>
      </c>
      <c r="Y155" s="1">
        <v>-2.25894E-4</v>
      </c>
      <c r="Z155" s="1">
        <v>0.1902956</v>
      </c>
      <c r="AA155" s="1">
        <v>66.25514318</v>
      </c>
      <c r="AB155" s="1">
        <v>0.198319013</v>
      </c>
      <c r="AC155" s="1">
        <v>0.482171727</v>
      </c>
      <c r="AD155" s="1">
        <v>0.198319013</v>
      </c>
      <c r="AE155" s="1">
        <v>0.482171727</v>
      </c>
      <c r="AF155" s="1">
        <v>2.537352802</v>
      </c>
      <c r="AG155" s="1">
        <v>0.219781441</v>
      </c>
      <c r="AH155" s="1">
        <v>2.537352802</v>
      </c>
      <c r="AI155" s="1">
        <v>2.537352802</v>
      </c>
      <c r="AJ155" s="1">
        <v>0.546533262</v>
      </c>
      <c r="AK155" s="1">
        <v>0.126785601</v>
      </c>
      <c r="AL155" s="1">
        <v>0.597264113</v>
      </c>
      <c r="AM155" s="1">
        <v>-0.206960754</v>
      </c>
      <c r="AN155" s="1">
        <v>0.223984234</v>
      </c>
      <c r="AO155" s="1">
        <v>0.472562077</v>
      </c>
      <c r="AP155" s="1">
        <v>-2.53889E-4</v>
      </c>
      <c r="AQ155" s="1">
        <v>0.213879365</v>
      </c>
      <c r="AR155" s="5">
        <v>0.792832652</v>
      </c>
    </row>
    <row r="156">
      <c r="A156" s="1">
        <v>66.0</v>
      </c>
      <c r="B156" s="1" t="s">
        <v>55</v>
      </c>
      <c r="C156" s="1" t="s">
        <v>50</v>
      </c>
      <c r="D156" s="1" t="s">
        <v>51</v>
      </c>
      <c r="E156" s="1">
        <v>88.97333333</v>
      </c>
      <c r="F156" s="1" t="s">
        <v>52</v>
      </c>
      <c r="G156" s="1" t="s">
        <v>53</v>
      </c>
      <c r="H156" s="7">
        <v>28.5</v>
      </c>
      <c r="I156" s="1" t="s">
        <v>48</v>
      </c>
      <c r="J156" s="1">
        <v>36.89961611</v>
      </c>
      <c r="K156" s="1">
        <v>0.080067655</v>
      </c>
      <c r="L156" s="1">
        <v>0.028224086</v>
      </c>
      <c r="M156" s="1">
        <v>0.023500151</v>
      </c>
      <c r="N156" s="1">
        <v>0.016738564</v>
      </c>
      <c r="O156" s="1">
        <v>0.591077687</v>
      </c>
      <c r="P156" s="1">
        <v>0.150487788</v>
      </c>
      <c r="Q156" s="1">
        <v>0.590863039</v>
      </c>
      <c r="R156" s="1">
        <v>0.591077687</v>
      </c>
      <c r="S156" s="1">
        <v>0.484479897</v>
      </c>
      <c r="T156" s="1">
        <v>0.049970904</v>
      </c>
      <c r="U156" s="1">
        <v>0.114794649</v>
      </c>
      <c r="V156" s="1">
        <v>0.005292492</v>
      </c>
      <c r="W156" s="1">
        <v>0.00979584</v>
      </c>
      <c r="X156" s="1">
        <v>0.06273788</v>
      </c>
      <c r="Y156" s="1">
        <v>0.025990038</v>
      </c>
      <c r="Z156" s="1">
        <v>0.021284992</v>
      </c>
      <c r="AA156" s="1">
        <v>41.47266909</v>
      </c>
      <c r="AB156" s="1">
        <v>0.089990621</v>
      </c>
      <c r="AC156" s="1">
        <v>0.031721961</v>
      </c>
      <c r="AD156" s="1">
        <v>0.026412578</v>
      </c>
      <c r="AE156" s="1">
        <v>0.018813012</v>
      </c>
      <c r="AF156" s="1">
        <v>0.664331283</v>
      </c>
      <c r="AG156" s="1">
        <v>0.16913808</v>
      </c>
      <c r="AH156" s="1">
        <v>0.664090033</v>
      </c>
      <c r="AI156" s="1">
        <v>0.664331283</v>
      </c>
      <c r="AJ156" s="1">
        <v>0.544522587</v>
      </c>
      <c r="AK156" s="1">
        <v>0.056163911</v>
      </c>
      <c r="AL156" s="1">
        <v>0.12902141</v>
      </c>
      <c r="AM156" s="1">
        <v>0.005948402</v>
      </c>
      <c r="AN156" s="1">
        <v>0.011009861</v>
      </c>
      <c r="AO156" s="1">
        <v>0.070513127</v>
      </c>
      <c r="AP156" s="1">
        <v>0.029211042</v>
      </c>
      <c r="AQ156" s="1">
        <v>0.02392289</v>
      </c>
      <c r="AR156" s="5">
        <v>0.4716849</v>
      </c>
    </row>
    <row r="157">
      <c r="A157" s="1">
        <v>67.0</v>
      </c>
      <c r="B157" s="1" t="s">
        <v>55</v>
      </c>
      <c r="C157" s="1" t="s">
        <v>50</v>
      </c>
      <c r="D157" s="1" t="s">
        <v>51</v>
      </c>
      <c r="E157" s="1">
        <v>88.97333333</v>
      </c>
      <c r="F157" s="1" t="s">
        <v>52</v>
      </c>
      <c r="G157" s="1" t="s">
        <v>53</v>
      </c>
      <c r="H157" s="7">
        <v>28.7</v>
      </c>
      <c r="I157" s="1" t="s">
        <v>48</v>
      </c>
      <c r="J157" s="1">
        <v>40.55309167</v>
      </c>
      <c r="K157" s="1">
        <v>0.048878254</v>
      </c>
      <c r="L157" s="1">
        <v>0.063534974</v>
      </c>
      <c r="M157" s="1">
        <v>0.036644758</v>
      </c>
      <c r="N157" s="1">
        <v>0.063149511</v>
      </c>
      <c r="O157" s="1">
        <v>1.245358998</v>
      </c>
      <c r="P157" s="1">
        <v>0.078877963</v>
      </c>
      <c r="Q157" s="1">
        <v>1.046249626</v>
      </c>
      <c r="R157" s="1">
        <v>1.245358998</v>
      </c>
      <c r="S157" s="1">
        <v>0.530884156</v>
      </c>
      <c r="T157" s="1">
        <v>0.124829149</v>
      </c>
      <c r="U157" s="1">
        <v>0.374546784</v>
      </c>
      <c r="V157" s="1">
        <v>0.023333792</v>
      </c>
      <c r="W157" s="1">
        <v>0.071108259</v>
      </c>
      <c r="X157" s="1">
        <v>0.250401639</v>
      </c>
      <c r="Y157" s="1">
        <v>0.026688967</v>
      </c>
      <c r="Z157" s="1">
        <v>0.002922143</v>
      </c>
      <c r="AA157" s="1">
        <v>45.57892815</v>
      </c>
      <c r="AB157" s="1">
        <v>0.054935847</v>
      </c>
      <c r="AC157" s="1">
        <v>0.071409007</v>
      </c>
      <c r="AD157" s="1">
        <v>0.041186226</v>
      </c>
      <c r="AE157" s="1">
        <v>0.070975772</v>
      </c>
      <c r="AF157" s="1">
        <v>1.399699159</v>
      </c>
      <c r="AG157" s="1">
        <v>0.088653487</v>
      </c>
      <c r="AH157" s="1">
        <v>1.175913712</v>
      </c>
      <c r="AI157" s="1">
        <v>1.399699159</v>
      </c>
      <c r="AJ157" s="1">
        <v>0.596677831</v>
      </c>
      <c r="AK157" s="1">
        <v>0.140299508</v>
      </c>
      <c r="AL157" s="1">
        <v>0.420965215</v>
      </c>
      <c r="AM157" s="1">
        <v>0.026225602</v>
      </c>
      <c r="AN157" s="1">
        <v>0.079920866</v>
      </c>
      <c r="AO157" s="1">
        <v>0.281434481</v>
      </c>
      <c r="AP157" s="1">
        <v>0.029996592</v>
      </c>
      <c r="AQ157" s="1">
        <v>0.00328429</v>
      </c>
      <c r="AR157" s="5">
        <v>0.596419444</v>
      </c>
    </row>
    <row r="158">
      <c r="A158" s="1">
        <v>69.0</v>
      </c>
      <c r="B158" s="1" t="s">
        <v>55</v>
      </c>
      <c r="C158" s="1" t="s">
        <v>50</v>
      </c>
      <c r="D158" s="1" t="s">
        <v>51</v>
      </c>
      <c r="E158" s="1">
        <v>88.97333333</v>
      </c>
      <c r="F158" s="1" t="s">
        <v>52</v>
      </c>
      <c r="G158" s="1" t="s">
        <v>53</v>
      </c>
      <c r="H158" s="6">
        <v>29.4</v>
      </c>
      <c r="I158" s="1" t="s">
        <v>48</v>
      </c>
      <c r="J158" s="1">
        <v>50.44218427</v>
      </c>
      <c r="K158" s="1">
        <v>0.083078339</v>
      </c>
      <c r="L158" s="1">
        <v>0.199687844</v>
      </c>
      <c r="O158" s="1">
        <v>1.141278825</v>
      </c>
      <c r="P158" s="1">
        <v>0.33901116</v>
      </c>
      <c r="Q158" s="1">
        <v>0.943857929</v>
      </c>
      <c r="T158" s="1">
        <v>0.065704002</v>
      </c>
      <c r="U158" s="1">
        <v>0.331525125</v>
      </c>
      <c r="V158" s="1">
        <v>-0.177388948</v>
      </c>
      <c r="W158" s="1">
        <v>0.0132479</v>
      </c>
      <c r="X158" s="1">
        <v>0.285256837</v>
      </c>
      <c r="Y158" s="1">
        <v>0.025988725</v>
      </c>
      <c r="Z158" s="1">
        <v>0.207950696</v>
      </c>
      <c r="AA158" s="1">
        <v>56.69359839</v>
      </c>
      <c r="AB158" s="1">
        <v>0.093374426</v>
      </c>
      <c r="AC158" s="1">
        <v>0.224435611</v>
      </c>
      <c r="AF158" s="1">
        <v>1.282720094</v>
      </c>
      <c r="AG158" s="1">
        <v>0.381025581</v>
      </c>
      <c r="AH158" s="1">
        <v>1.060832379</v>
      </c>
      <c r="AK158" s="1">
        <v>0.073846848</v>
      </c>
      <c r="AL158" s="1">
        <v>0.372611785</v>
      </c>
      <c r="AM158" s="1">
        <v>-0.199373162</v>
      </c>
      <c r="AN158" s="1">
        <v>0.014889742</v>
      </c>
      <c r="AO158" s="1">
        <v>0.320609362</v>
      </c>
      <c r="AP158" s="1">
        <v>0.029209567</v>
      </c>
      <c r="AQ158" s="1">
        <v>0.233722496</v>
      </c>
      <c r="AR158" s="5">
        <v>0.641735789</v>
      </c>
    </row>
    <row r="159">
      <c r="A159" s="1">
        <v>70.0</v>
      </c>
      <c r="B159" s="1" t="s">
        <v>55</v>
      </c>
      <c r="C159" s="1" t="s">
        <v>50</v>
      </c>
      <c r="D159" s="1" t="s">
        <v>51</v>
      </c>
      <c r="E159" s="1">
        <v>88.97333333</v>
      </c>
      <c r="F159" s="1" t="s">
        <v>52</v>
      </c>
      <c r="G159" s="1" t="s">
        <v>53</v>
      </c>
      <c r="H159" s="6">
        <v>29.7</v>
      </c>
      <c r="I159" s="1" t="s">
        <v>48</v>
      </c>
      <c r="J159" s="1">
        <v>61.74492266</v>
      </c>
      <c r="K159" s="1">
        <v>0.142367642</v>
      </c>
      <c r="L159" s="1">
        <v>0.378126445</v>
      </c>
      <c r="M159" s="1">
        <v>0.101069729</v>
      </c>
      <c r="N159" s="1">
        <v>0.378126445</v>
      </c>
      <c r="O159" s="1">
        <v>3.274833885</v>
      </c>
      <c r="P159" s="1">
        <v>0.231763783</v>
      </c>
      <c r="Q159" s="1">
        <v>0.948087504</v>
      </c>
      <c r="R159" s="1">
        <v>3.274833885</v>
      </c>
      <c r="S159" s="1">
        <v>0.40349639</v>
      </c>
      <c r="T159" s="1">
        <v>0.021999433</v>
      </c>
      <c r="U159" s="1">
        <v>0.476558785</v>
      </c>
      <c r="V159" s="1">
        <v>-0.175223812</v>
      </c>
      <c r="W159" s="1">
        <v>0.178656777</v>
      </c>
      <c r="X159" s="1">
        <v>0.450924453</v>
      </c>
      <c r="Y159" s="1">
        <v>-1.83595E-4</v>
      </c>
      <c r="Z159" s="1">
        <v>0.177244584</v>
      </c>
      <c r="AA159" s="1">
        <v>69.39711074</v>
      </c>
      <c r="AB159" s="1">
        <v>0.160011586</v>
      </c>
      <c r="AC159" s="1">
        <v>0.424988511</v>
      </c>
      <c r="AD159" s="1">
        <v>0.11359553</v>
      </c>
      <c r="AE159" s="1">
        <v>0.424988511</v>
      </c>
      <c r="AF159" s="1">
        <v>3.680691464</v>
      </c>
      <c r="AG159" s="1">
        <v>0.260486793</v>
      </c>
      <c r="AH159" s="1">
        <v>1.065586135</v>
      </c>
      <c r="AI159" s="1">
        <v>3.680691464</v>
      </c>
      <c r="AJ159" s="1">
        <v>0.453502611</v>
      </c>
      <c r="AK159" s="1">
        <v>0.024725873</v>
      </c>
      <c r="AL159" s="1">
        <v>0.535619795</v>
      </c>
      <c r="AM159" s="1">
        <v>-0.196939696</v>
      </c>
      <c r="AN159" s="1">
        <v>0.200798116</v>
      </c>
      <c r="AO159" s="1">
        <v>0.506808541</v>
      </c>
      <c r="AP159" s="1">
        <v>-2.06348E-4</v>
      </c>
      <c r="AQ159" s="1">
        <v>0.199210906</v>
      </c>
      <c r="AR159" s="5">
        <v>0.719846404</v>
      </c>
    </row>
    <row r="160">
      <c r="A160" s="1">
        <v>71.0</v>
      </c>
      <c r="B160" s="1" t="s">
        <v>55</v>
      </c>
      <c r="C160" s="1" t="s">
        <v>50</v>
      </c>
      <c r="D160" s="1" t="s">
        <v>51</v>
      </c>
      <c r="E160" s="1">
        <v>88.97333333</v>
      </c>
      <c r="F160" s="1" t="s">
        <v>52</v>
      </c>
      <c r="G160" s="1" t="s">
        <v>53</v>
      </c>
      <c r="H160" s="7">
        <v>29.9</v>
      </c>
      <c r="I160" s="1" t="s">
        <v>48</v>
      </c>
      <c r="J160" s="1">
        <v>63.10882827</v>
      </c>
      <c r="K160" s="1">
        <v>0.202519922</v>
      </c>
      <c r="L160" s="1">
        <v>0.435475549</v>
      </c>
      <c r="M160" s="1">
        <v>0.067671198</v>
      </c>
      <c r="N160" s="1">
        <v>0.354914558</v>
      </c>
      <c r="O160" s="1">
        <v>2.08249531</v>
      </c>
      <c r="P160" s="1">
        <v>0.21172795</v>
      </c>
      <c r="Q160" s="1">
        <v>1.290171952</v>
      </c>
      <c r="R160" s="1">
        <v>2.08249531</v>
      </c>
      <c r="S160" s="1">
        <v>0.762376852</v>
      </c>
      <c r="T160" s="1">
        <v>0.238974563</v>
      </c>
      <c r="U160" s="1">
        <v>0.610135852</v>
      </c>
      <c r="V160" s="1">
        <v>-0.107562715</v>
      </c>
      <c r="W160" s="1">
        <v>0.215408707</v>
      </c>
      <c r="X160" s="1">
        <v>0.372694966</v>
      </c>
      <c r="Y160" s="1">
        <v>-1.06073E-4</v>
      </c>
      <c r="Z160" s="1">
        <v>0.112091339</v>
      </c>
      <c r="AA160" s="1">
        <v>70.93004826</v>
      </c>
      <c r="AB160" s="1">
        <v>0.227618675</v>
      </c>
      <c r="AC160" s="1">
        <v>0.48944502</v>
      </c>
      <c r="AD160" s="1">
        <v>0.076057843</v>
      </c>
      <c r="AE160" s="1">
        <v>0.398899923</v>
      </c>
      <c r="AF160" s="1">
        <v>2.340583669</v>
      </c>
      <c r="AG160" s="1">
        <v>0.237967875</v>
      </c>
      <c r="AH160" s="1">
        <v>1.450065884</v>
      </c>
      <c r="AI160" s="1">
        <v>2.340583669</v>
      </c>
      <c r="AJ160" s="1">
        <v>0.856859942</v>
      </c>
      <c r="AK160" s="1">
        <v>0.268591222</v>
      </c>
      <c r="AL160" s="1">
        <v>0.68575137</v>
      </c>
      <c r="AM160" s="1">
        <v>-0.120893206</v>
      </c>
      <c r="AN160" s="1">
        <v>0.242104796</v>
      </c>
      <c r="AO160" s="1">
        <v>0.418883897</v>
      </c>
      <c r="AP160" s="1">
        <v>-1.19218E-4</v>
      </c>
      <c r="AQ160" s="1">
        <v>0.125983072</v>
      </c>
      <c r="AR160" s="5">
        <v>0.978308821</v>
      </c>
    </row>
    <row r="161">
      <c r="A161" s="1">
        <v>72.0</v>
      </c>
      <c r="B161" s="1" t="s">
        <v>55</v>
      </c>
      <c r="C161" s="1" t="s">
        <v>50</v>
      </c>
      <c r="D161" s="1" t="s">
        <v>51</v>
      </c>
      <c r="E161" s="1">
        <v>88.97333333</v>
      </c>
      <c r="F161" s="1" t="s">
        <v>52</v>
      </c>
      <c r="G161" s="1" t="s">
        <v>53</v>
      </c>
      <c r="H161" s="7">
        <v>30.0</v>
      </c>
      <c r="I161" s="1" t="s">
        <v>48</v>
      </c>
      <c r="J161" s="1">
        <v>65.62273237</v>
      </c>
      <c r="K161" s="1">
        <v>0.08531331</v>
      </c>
      <c r="L161" s="1">
        <v>0.343492982</v>
      </c>
      <c r="O161" s="1">
        <v>2.34534328</v>
      </c>
      <c r="P161" s="1">
        <v>0.331690915</v>
      </c>
      <c r="Q161" s="1">
        <v>1.603048831</v>
      </c>
      <c r="T161" s="1">
        <v>0.048331358</v>
      </c>
      <c r="U161" s="1">
        <v>0.578820354</v>
      </c>
      <c r="V161" s="1">
        <v>-0.171824477</v>
      </c>
      <c r="W161" s="1">
        <v>0.157751457</v>
      </c>
      <c r="X161" s="1">
        <v>0.533681311</v>
      </c>
      <c r="Y161" s="1">
        <v>-1.97863E-4</v>
      </c>
      <c r="Z161" s="1">
        <v>0.17374149</v>
      </c>
      <c r="AA161" s="1">
        <v>73.75550618</v>
      </c>
      <c r="AB161" s="1">
        <v>0.095886382</v>
      </c>
      <c r="AC161" s="1">
        <v>0.386062845</v>
      </c>
      <c r="AF161" s="1">
        <v>2.636006983</v>
      </c>
      <c r="AG161" s="1">
        <v>0.372798121</v>
      </c>
      <c r="AH161" s="1">
        <v>1.801718303</v>
      </c>
      <c r="AK161" s="1">
        <v>0.054321173</v>
      </c>
      <c r="AL161" s="1">
        <v>0.650554871</v>
      </c>
      <c r="AM161" s="1">
        <v>-0.193119074</v>
      </c>
      <c r="AN161" s="1">
        <v>0.177301952</v>
      </c>
      <c r="AO161" s="1">
        <v>0.599821644</v>
      </c>
      <c r="AP161" s="1">
        <v>-2.22385E-4</v>
      </c>
      <c r="AQ161" s="1">
        <v>0.195273666</v>
      </c>
      <c r="AR161" s="5">
        <v>0.79217256</v>
      </c>
    </row>
    <row r="162">
      <c r="A162" s="1">
        <v>80.0</v>
      </c>
      <c r="B162" s="1" t="s">
        <v>56</v>
      </c>
      <c r="C162" s="1" t="s">
        <v>50</v>
      </c>
      <c r="D162" s="1" t="str">
        <f>IFERROR(__xludf.DUMMYFUNCTION("if(regexmatch(B162,""DC""),""calligastra"",""punctulatus"")"),"calligastra")</f>
        <v>calligastra</v>
      </c>
      <c r="E162" s="1">
        <v>77.373</v>
      </c>
      <c r="F162" s="1" t="s">
        <v>52</v>
      </c>
      <c r="G162" s="1" t="s">
        <v>53</v>
      </c>
      <c r="H162" s="6">
        <v>33.1</v>
      </c>
      <c r="I162" s="1" t="s">
        <v>57</v>
      </c>
      <c r="J162" s="8">
        <v>26.1165914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8">
        <f t="shared" ref="AA162:AA163" si="1">J162/E162*100</f>
        <v>33.75414085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5">
        <f>0.32554396*100/E162</f>
        <v>0.4207462035</v>
      </c>
    </row>
    <row r="163">
      <c r="A163" s="1">
        <v>81.0</v>
      </c>
      <c r="B163" s="1" t="s">
        <v>56</v>
      </c>
      <c r="C163" s="1" t="s">
        <v>50</v>
      </c>
      <c r="D163" s="1" t="str">
        <f>IFERROR(__xludf.DUMMYFUNCTION("if(regexmatch(B163,""DC""),""calligastra"",""punctulatus"")"),"calligastra")</f>
        <v>calligastra</v>
      </c>
      <c r="E163" s="1">
        <v>77.373</v>
      </c>
      <c r="F163" s="1" t="s">
        <v>52</v>
      </c>
      <c r="G163" s="1" t="s">
        <v>53</v>
      </c>
      <c r="H163" s="6">
        <v>33.6</v>
      </c>
      <c r="I163" s="1" t="s">
        <v>57</v>
      </c>
      <c r="J163" s="8">
        <v>27.8003196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8">
        <f t="shared" si="1"/>
        <v>35.93025939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5">
        <f>0.43447395*100/E163</f>
        <v>0.5615317359</v>
      </c>
    </row>
    <row r="164">
      <c r="A164" s="1">
        <v>86.0</v>
      </c>
      <c r="B164" s="1" t="s">
        <v>56</v>
      </c>
      <c r="C164" s="1" t="s">
        <v>50</v>
      </c>
      <c r="D164" s="1" t="str">
        <f>IFERROR(__xludf.DUMMYFUNCTION("if(regexmatch(B164,""DC""),""calligastra"",""punctulatus"")"),"calligastra")</f>
        <v>calligastra</v>
      </c>
      <c r="E164" s="1">
        <v>77.373</v>
      </c>
      <c r="F164" s="1" t="s">
        <v>52</v>
      </c>
      <c r="G164" s="1" t="s">
        <v>53</v>
      </c>
      <c r="H164" s="6">
        <v>33.6</v>
      </c>
      <c r="I164" s="1" t="s">
        <v>48</v>
      </c>
      <c r="J164" s="1">
        <v>32.10935583</v>
      </c>
      <c r="K164" s="1">
        <v>0.073012831</v>
      </c>
      <c r="L164" s="1">
        <v>0.10106125</v>
      </c>
      <c r="M164" s="1">
        <v>0.057891568</v>
      </c>
      <c r="N164" s="1">
        <v>0.064744626</v>
      </c>
      <c r="O164" s="1">
        <v>1.054034151</v>
      </c>
      <c r="P164" s="1">
        <v>0.188840678</v>
      </c>
      <c r="Q164" s="1">
        <v>1.054034151</v>
      </c>
      <c r="R164" s="1">
        <v>1.054034151</v>
      </c>
      <c r="S164" s="1">
        <v>0.191060272</v>
      </c>
      <c r="T164" s="1">
        <v>0.02173161</v>
      </c>
      <c r="U164" s="1">
        <v>0.158708798</v>
      </c>
      <c r="V164" s="1">
        <v>-0.00491621</v>
      </c>
      <c r="W164" s="1">
        <v>0.024844079</v>
      </c>
      <c r="X164" s="1">
        <v>0.137726159</v>
      </c>
      <c r="Y164" s="1">
        <v>0.143038843</v>
      </c>
      <c r="Z164" s="1">
        <v>0.148659624</v>
      </c>
      <c r="AA164" s="1">
        <v>41.4994324</v>
      </c>
      <c r="AB164" s="1">
        <v>0.09436474</v>
      </c>
      <c r="AC164" s="1">
        <v>0.130615654</v>
      </c>
      <c r="AD164" s="1">
        <v>0.074821409</v>
      </c>
      <c r="AE164" s="1">
        <v>0.083678577</v>
      </c>
      <c r="AF164" s="1">
        <v>1.362276442</v>
      </c>
      <c r="AG164" s="1">
        <v>0.244065343</v>
      </c>
      <c r="AH164" s="1">
        <v>1.362276442</v>
      </c>
      <c r="AI164" s="1">
        <v>1.362276442</v>
      </c>
      <c r="AJ164" s="1">
        <v>0.246934037</v>
      </c>
      <c r="AK164" s="1">
        <v>0.028086814</v>
      </c>
      <c r="AL164" s="1">
        <v>0.205121681</v>
      </c>
      <c r="AM164" s="1">
        <v>-0.006353909</v>
      </c>
      <c r="AN164" s="1">
        <v>0.032109494</v>
      </c>
      <c r="AO164" s="1">
        <v>0.178002868</v>
      </c>
      <c r="AP164" s="1">
        <v>0.184869196</v>
      </c>
      <c r="AQ164" s="1">
        <v>0.19213372</v>
      </c>
      <c r="AR164" s="5">
        <v>0.443131022</v>
      </c>
    </row>
    <row r="165">
      <c r="A165" s="1">
        <v>89.0</v>
      </c>
      <c r="B165" s="1" t="s">
        <v>56</v>
      </c>
      <c r="C165" s="1" t="s">
        <v>50</v>
      </c>
      <c r="D165" s="1" t="str">
        <f>IFERROR(__xludf.DUMMYFUNCTION("if(regexmatch(B165,""DC""),""calligastra"",""punctulatus"")"),"calligastra")</f>
        <v>calligastra</v>
      </c>
      <c r="E165" s="1">
        <v>77.373</v>
      </c>
      <c r="F165" s="1" t="s">
        <v>52</v>
      </c>
      <c r="G165" s="1" t="s">
        <v>53</v>
      </c>
      <c r="H165" s="6">
        <v>32.7</v>
      </c>
      <c r="I165" s="1" t="s">
        <v>48</v>
      </c>
      <c r="J165" s="1">
        <v>31.51143621</v>
      </c>
      <c r="K165" s="1">
        <v>0.022151565</v>
      </c>
      <c r="L165" s="1">
        <v>0.032952177</v>
      </c>
      <c r="M165" s="1">
        <v>0.002755799</v>
      </c>
      <c r="N165" s="1">
        <v>0.011307165</v>
      </c>
      <c r="O165" s="1">
        <v>0.493912273</v>
      </c>
      <c r="P165" s="1">
        <v>0.296964714</v>
      </c>
      <c r="Q165" s="1">
        <v>0.314828005</v>
      </c>
      <c r="R165" s="1">
        <v>0.314828005</v>
      </c>
      <c r="S165" s="1">
        <v>0.284914965</v>
      </c>
      <c r="T165" s="1">
        <v>0.018697801</v>
      </c>
      <c r="U165" s="1">
        <v>0.028431145</v>
      </c>
      <c r="V165" s="1">
        <v>0.016636663</v>
      </c>
      <c r="W165" s="1">
        <v>0.016636663</v>
      </c>
      <c r="X165" s="1">
        <v>0.03162495</v>
      </c>
      <c r="Y165" s="1">
        <v>0.034528862</v>
      </c>
      <c r="Z165" s="1">
        <v>0.017065802</v>
      </c>
      <c r="AA165" s="1">
        <v>40.72665685</v>
      </c>
      <c r="AB165" s="1">
        <v>0.028629581</v>
      </c>
      <c r="AC165" s="1">
        <v>0.042588728</v>
      </c>
      <c r="AD165" s="1">
        <v>0.003561706</v>
      </c>
      <c r="AE165" s="1">
        <v>0.014613838</v>
      </c>
      <c r="AF165" s="1">
        <v>0.638352232</v>
      </c>
      <c r="AG165" s="1">
        <v>0.383809228</v>
      </c>
      <c r="AH165" s="1">
        <v>0.406896469</v>
      </c>
      <c r="AI165" s="1">
        <v>0.406896469</v>
      </c>
      <c r="AJ165" s="1">
        <v>0.368235644</v>
      </c>
      <c r="AK165" s="1">
        <v>0.024165796</v>
      </c>
      <c r="AL165" s="1">
        <v>0.036745564</v>
      </c>
      <c r="AM165" s="1">
        <v>0.021501897</v>
      </c>
      <c r="AN165" s="1">
        <v>0.021501897</v>
      </c>
      <c r="AO165" s="1">
        <v>0.040873367</v>
      </c>
      <c r="AP165" s="1">
        <v>0.044626501</v>
      </c>
      <c r="AQ165" s="1">
        <v>0.022056534</v>
      </c>
      <c r="AR165" s="5">
        <v>0.432907009</v>
      </c>
    </row>
    <row r="166">
      <c r="A166" s="1">
        <v>91.0</v>
      </c>
      <c r="B166" s="1" t="s">
        <v>56</v>
      </c>
      <c r="C166" s="1" t="s">
        <v>50</v>
      </c>
      <c r="D166" s="1" t="str">
        <f>IFERROR(__xludf.DUMMYFUNCTION("if(regexmatch(B166,""DC""),""calligastra"",""punctulatus"")"),"calligastra")</f>
        <v>calligastra</v>
      </c>
      <c r="E166" s="1">
        <v>77.373</v>
      </c>
      <c r="F166" s="1" t="s">
        <v>52</v>
      </c>
      <c r="G166" s="1" t="s">
        <v>53</v>
      </c>
      <c r="H166" s="7">
        <v>32.9</v>
      </c>
      <c r="I166" s="1" t="s">
        <v>48</v>
      </c>
      <c r="J166" s="1">
        <v>35.80722414</v>
      </c>
      <c r="K166" s="1">
        <v>0.032976439</v>
      </c>
      <c r="L166" s="1">
        <v>0.061957188</v>
      </c>
      <c r="M166" s="1">
        <v>0.02127369</v>
      </c>
      <c r="N166" s="1">
        <v>0.05151848</v>
      </c>
      <c r="O166" s="1">
        <v>0.846925011</v>
      </c>
      <c r="P166" s="1">
        <v>0.190934222</v>
      </c>
      <c r="Q166" s="1">
        <v>0.797606972</v>
      </c>
      <c r="R166" s="1">
        <v>0.846925011</v>
      </c>
      <c r="S166" s="1">
        <v>0.656771807</v>
      </c>
      <c r="T166" s="1">
        <v>0.043502746</v>
      </c>
      <c r="U166" s="1">
        <v>0.28642703</v>
      </c>
      <c r="V166" s="1">
        <v>-0.013545609</v>
      </c>
      <c r="W166" s="1">
        <v>0.037972871</v>
      </c>
      <c r="X166" s="1">
        <v>0.242632787</v>
      </c>
      <c r="Y166" s="1">
        <v>0.004249634</v>
      </c>
      <c r="Z166" s="1">
        <v>0.017970379</v>
      </c>
      <c r="AA166" s="1">
        <v>46.27870722</v>
      </c>
      <c r="AB166" s="1">
        <v>0.042620085</v>
      </c>
      <c r="AC166" s="1">
        <v>0.08007598</v>
      </c>
      <c r="AD166" s="1">
        <v>0.027494979</v>
      </c>
      <c r="AE166" s="1">
        <v>0.06658457</v>
      </c>
      <c r="AF166" s="1">
        <v>1.094600198</v>
      </c>
      <c r="AG166" s="1">
        <v>0.246771125</v>
      </c>
      <c r="AH166" s="1">
        <v>1.030859566</v>
      </c>
      <c r="AI166" s="1">
        <v>1.094600198</v>
      </c>
      <c r="AJ166" s="1">
        <v>0.848838492</v>
      </c>
      <c r="AK166" s="1">
        <v>0.056224712</v>
      </c>
      <c r="AL166" s="1">
        <v>0.370189899</v>
      </c>
      <c r="AM166" s="1">
        <v>-0.017506893</v>
      </c>
      <c r="AN166" s="1">
        <v>0.049077677</v>
      </c>
      <c r="AO166" s="1">
        <v>0.313588445</v>
      </c>
      <c r="AP166" s="1">
        <v>0.005492399</v>
      </c>
      <c r="AQ166" s="1">
        <v>0.023225646</v>
      </c>
      <c r="AR166" s="5">
        <v>0.52077936</v>
      </c>
    </row>
    <row r="167">
      <c r="A167" s="1">
        <v>92.0</v>
      </c>
      <c r="B167" s="1" t="s">
        <v>56</v>
      </c>
      <c r="C167" s="1" t="s">
        <v>50</v>
      </c>
      <c r="D167" s="1" t="str">
        <f>IFERROR(__xludf.DUMMYFUNCTION("if(regexmatch(B167,""DC""),""calligastra"",""punctulatus"")"),"calligastra")</f>
        <v>calligastra</v>
      </c>
      <c r="E167" s="1">
        <v>77.373</v>
      </c>
      <c r="F167" s="1" t="s">
        <v>52</v>
      </c>
      <c r="G167" s="1" t="s">
        <v>53</v>
      </c>
      <c r="H167" s="7">
        <v>33.0</v>
      </c>
      <c r="I167" s="1" t="s">
        <v>48</v>
      </c>
      <c r="J167" s="1">
        <v>35.00775508</v>
      </c>
      <c r="K167" s="1">
        <v>0.04883526</v>
      </c>
      <c r="L167" s="1">
        <v>0.03694345</v>
      </c>
      <c r="M167" s="1">
        <v>0.00319233</v>
      </c>
      <c r="N167" s="1">
        <v>0.00915574</v>
      </c>
      <c r="O167" s="1">
        <v>0.258587796</v>
      </c>
      <c r="P167" s="1">
        <v>0.13094202</v>
      </c>
      <c r="Q167" s="1">
        <v>0.258587796</v>
      </c>
      <c r="R167" s="1">
        <v>0.258587796</v>
      </c>
      <c r="S167" s="1">
        <v>0.141550152</v>
      </c>
      <c r="T167" s="1">
        <v>0.010837127</v>
      </c>
      <c r="U167" s="1">
        <v>0.032592067</v>
      </c>
      <c r="V167" s="1">
        <v>-0.013084911</v>
      </c>
      <c r="W167" s="1">
        <v>-0.012925859</v>
      </c>
      <c r="X167" s="1">
        <v>0.027872381</v>
      </c>
      <c r="Y167" s="1">
        <v>0.016406364</v>
      </c>
      <c r="Z167" s="1">
        <v>0.029106203</v>
      </c>
      <c r="AA167" s="1">
        <v>45.24544101</v>
      </c>
      <c r="AB167" s="1">
        <v>0.063116668</v>
      </c>
      <c r="AC167" s="1">
        <v>0.047747212</v>
      </c>
      <c r="AD167" s="1">
        <v>0.004125897</v>
      </c>
      <c r="AE167" s="1">
        <v>0.011833249</v>
      </c>
      <c r="AF167" s="1">
        <v>0.334209344</v>
      </c>
      <c r="AG167" s="1">
        <v>0.169234771</v>
      </c>
      <c r="AH167" s="1">
        <v>0.334209344</v>
      </c>
      <c r="AI167" s="1">
        <v>0.334209344</v>
      </c>
      <c r="AJ167" s="1">
        <v>0.182945152</v>
      </c>
      <c r="AK167" s="1">
        <v>0.014006342</v>
      </c>
      <c r="AL167" s="1">
        <v>0.042123308</v>
      </c>
      <c r="AM167" s="1">
        <v>-0.016911469</v>
      </c>
      <c r="AN167" s="1">
        <v>-0.016705904</v>
      </c>
      <c r="AO167" s="1">
        <v>0.036023395</v>
      </c>
      <c r="AP167" s="1">
        <v>0.021204249</v>
      </c>
      <c r="AQ167" s="1">
        <v>0.037618035</v>
      </c>
      <c r="AR167" s="5">
        <v>0.466623028</v>
      </c>
    </row>
    <row r="168">
      <c r="A168" s="1">
        <v>93.0</v>
      </c>
      <c r="B168" s="1" t="s">
        <v>56</v>
      </c>
      <c r="C168" s="1" t="s">
        <v>50</v>
      </c>
      <c r="D168" s="1" t="str">
        <f>IFERROR(__xludf.DUMMYFUNCTION("if(regexmatch(B168,""DC""),""calligastra"",""punctulatus"")"),"calligastra")</f>
        <v>calligastra</v>
      </c>
      <c r="E168" s="1">
        <v>77.373</v>
      </c>
      <c r="F168" s="1" t="s">
        <v>52</v>
      </c>
      <c r="G168" s="1" t="s">
        <v>53</v>
      </c>
      <c r="H168" s="7">
        <v>33.1</v>
      </c>
      <c r="I168" s="1" t="s">
        <v>48</v>
      </c>
      <c r="J168" s="1">
        <v>35.53833577</v>
      </c>
      <c r="K168" s="1">
        <v>0.025692924</v>
      </c>
      <c r="L168" s="1">
        <v>0.029077089</v>
      </c>
      <c r="M168" s="1">
        <v>0.008937665</v>
      </c>
      <c r="N168" s="1">
        <v>0.008400409</v>
      </c>
      <c r="O168" s="1">
        <v>0.439453535</v>
      </c>
      <c r="P168" s="1">
        <v>0.175399749</v>
      </c>
      <c r="Q168" s="1">
        <v>0.203641458</v>
      </c>
      <c r="R168" s="1">
        <v>0.435638254</v>
      </c>
      <c r="S168" s="1">
        <v>0.343190953</v>
      </c>
      <c r="T168" s="1">
        <v>0.028832676</v>
      </c>
      <c r="U168" s="1">
        <v>0.018042487</v>
      </c>
      <c r="V168" s="1">
        <v>-0.00488705</v>
      </c>
      <c r="W168" s="1">
        <v>-0.00488705</v>
      </c>
      <c r="X168" s="1">
        <v>0.022315355</v>
      </c>
      <c r="Y168" s="1">
        <v>0.047423085</v>
      </c>
      <c r="Z168" s="1">
        <v>0.03789147</v>
      </c>
      <c r="AA168" s="1">
        <v>45.931185</v>
      </c>
      <c r="AB168" s="1">
        <v>0.033206576</v>
      </c>
      <c r="AC168" s="1">
        <v>0.037580408</v>
      </c>
      <c r="AD168" s="1">
        <v>0.011551401</v>
      </c>
      <c r="AE168" s="1">
        <v>0.010857029</v>
      </c>
      <c r="AF168" s="1">
        <v>0.567967554</v>
      </c>
      <c r="AG168" s="1">
        <v>0.226693742</v>
      </c>
      <c r="AH168" s="1">
        <v>0.263194471</v>
      </c>
      <c r="AI168" s="1">
        <v>0.56303653</v>
      </c>
      <c r="AJ168" s="1">
        <v>0.443553892</v>
      </c>
      <c r="AK168" s="1">
        <v>0.037264518</v>
      </c>
      <c r="AL168" s="1">
        <v>0.023318841</v>
      </c>
      <c r="AM168" s="1">
        <v>-0.006316221</v>
      </c>
      <c r="AN168" s="1">
        <v>-0.006316221</v>
      </c>
      <c r="AO168" s="1">
        <v>0.028841269</v>
      </c>
      <c r="AP168" s="1">
        <v>0.061291516</v>
      </c>
      <c r="AQ168" s="1">
        <v>0.048972471</v>
      </c>
      <c r="AR168" s="5">
        <v>0.497564246</v>
      </c>
    </row>
    <row r="169">
      <c r="A169" s="1">
        <v>94.0</v>
      </c>
      <c r="B169" s="1" t="s">
        <v>56</v>
      </c>
      <c r="C169" s="1" t="s">
        <v>50</v>
      </c>
      <c r="D169" s="1" t="str">
        <f>IFERROR(__xludf.DUMMYFUNCTION("if(regexmatch(B169,""DC""),""calligastra"",""punctulatus"")"),"calligastra")</f>
        <v>calligastra</v>
      </c>
      <c r="E169" s="1">
        <v>77.373</v>
      </c>
      <c r="F169" s="1" t="s">
        <v>52</v>
      </c>
      <c r="G169" s="1" t="s">
        <v>53</v>
      </c>
      <c r="H169" s="7">
        <v>33.1</v>
      </c>
      <c r="I169" s="1" t="s">
        <v>48</v>
      </c>
      <c r="J169" s="1">
        <v>35.79310695</v>
      </c>
      <c r="K169" s="1">
        <v>0.084455194</v>
      </c>
      <c r="L169" s="1">
        <v>0.044819183</v>
      </c>
      <c r="M169" s="1">
        <v>0.002162713</v>
      </c>
      <c r="N169" s="1">
        <v>0.016921577</v>
      </c>
      <c r="O169" s="1">
        <v>0.306371987</v>
      </c>
      <c r="P169" s="1">
        <v>0.093042106</v>
      </c>
      <c r="Q169" s="1">
        <v>0.191699313</v>
      </c>
      <c r="R169" s="1">
        <v>0.306371987</v>
      </c>
      <c r="S169" s="1">
        <v>0.266099487</v>
      </c>
      <c r="T169" s="1">
        <v>0.025550835</v>
      </c>
      <c r="U169" s="1">
        <v>0.039241378</v>
      </c>
      <c r="V169" s="1">
        <v>-0.003190909</v>
      </c>
      <c r="W169" s="1">
        <v>-0.003190909</v>
      </c>
      <c r="X169" s="1">
        <v>0.029741845</v>
      </c>
      <c r="Y169" s="1">
        <v>0.022287475</v>
      </c>
      <c r="Z169" s="1">
        <v>0.02450601</v>
      </c>
      <c r="AA169" s="1">
        <v>46.26046159</v>
      </c>
      <c r="AB169" s="1">
        <v>0.109153314</v>
      </c>
      <c r="AC169" s="1">
        <v>0.057926128</v>
      </c>
      <c r="AD169" s="1">
        <v>0.002795177</v>
      </c>
      <c r="AE169" s="1">
        <v>0.021870131</v>
      </c>
      <c r="AF169" s="1">
        <v>0.395967569</v>
      </c>
      <c r="AG169" s="1">
        <v>0.120251387</v>
      </c>
      <c r="AH169" s="1">
        <v>0.247759958</v>
      </c>
      <c r="AI169" s="1">
        <v>0.395967569</v>
      </c>
      <c r="AJ169" s="1">
        <v>0.343917759</v>
      </c>
      <c r="AK169" s="1">
        <v>0.033022934</v>
      </c>
      <c r="AL169" s="1">
        <v>0.050717147</v>
      </c>
      <c r="AM169" s="1">
        <v>-0.00412406</v>
      </c>
      <c r="AN169" s="1">
        <v>-0.00412406</v>
      </c>
      <c r="AO169" s="1">
        <v>0.038439565</v>
      </c>
      <c r="AP169" s="1">
        <v>0.028805236</v>
      </c>
      <c r="AQ169" s="1">
        <v>0.03167256</v>
      </c>
      <c r="AR169" s="5">
        <v>0.496661083</v>
      </c>
    </row>
    <row r="170">
      <c r="A170" s="1">
        <v>95.0</v>
      </c>
      <c r="B170" s="1" t="s">
        <v>56</v>
      </c>
      <c r="C170" s="1" t="s">
        <v>50</v>
      </c>
      <c r="D170" s="1" t="str">
        <f>IFERROR(__xludf.DUMMYFUNCTION("if(regexmatch(B170,""DC""),""calligastra"",""punctulatus"")"),"calligastra")</f>
        <v>calligastra</v>
      </c>
      <c r="E170" s="1">
        <v>77.373</v>
      </c>
      <c r="F170" s="1" t="s">
        <v>52</v>
      </c>
      <c r="G170" s="1" t="s">
        <v>53</v>
      </c>
      <c r="H170" s="7">
        <v>33.0</v>
      </c>
      <c r="I170" s="1" t="s">
        <v>48</v>
      </c>
      <c r="J170" s="1">
        <v>37.63691357</v>
      </c>
      <c r="K170" s="1">
        <v>0.047715358</v>
      </c>
      <c r="L170" s="1">
        <v>0.048102312</v>
      </c>
      <c r="M170" s="1">
        <v>0.003087416</v>
      </c>
      <c r="N170" s="1">
        <v>0.012478332</v>
      </c>
      <c r="O170" s="1">
        <v>0.384158778</v>
      </c>
      <c r="P170" s="1">
        <v>0.125785265</v>
      </c>
      <c r="Q170" s="1">
        <v>0.384158778</v>
      </c>
      <c r="R170" s="1">
        <v>0.384158778</v>
      </c>
      <c r="S170" s="1">
        <v>0.314166258</v>
      </c>
      <c r="T170" s="1">
        <v>0.017465111</v>
      </c>
      <c r="U170" s="1">
        <v>0.036605956</v>
      </c>
      <c r="V170" s="1">
        <v>0.027699391</v>
      </c>
      <c r="W170" s="1">
        <v>0.027699391</v>
      </c>
      <c r="X170" s="1">
        <v>0.030445584</v>
      </c>
      <c r="Y170" s="1">
        <v>0.052934794</v>
      </c>
      <c r="Z170" s="1">
        <v>0.023864723</v>
      </c>
      <c r="AA170" s="1">
        <v>48.64347197</v>
      </c>
      <c r="AB170" s="1">
        <v>0.061669262</v>
      </c>
      <c r="AC170" s="1">
        <v>0.062169377</v>
      </c>
      <c r="AD170" s="1">
        <v>0.003990302</v>
      </c>
      <c r="AE170" s="1">
        <v>0.016127501</v>
      </c>
      <c r="AF170" s="1">
        <v>0.49650237</v>
      </c>
      <c r="AG170" s="1">
        <v>0.162569973</v>
      </c>
      <c r="AH170" s="1">
        <v>0.49650237</v>
      </c>
      <c r="AI170" s="1">
        <v>0.49650237</v>
      </c>
      <c r="AJ170" s="1">
        <v>0.4060412</v>
      </c>
      <c r="AK170" s="1">
        <v>0.022572618</v>
      </c>
      <c r="AL170" s="1">
        <v>0.047311021</v>
      </c>
      <c r="AM170" s="1">
        <v>0.035799816</v>
      </c>
      <c r="AN170" s="1">
        <v>0.035799816</v>
      </c>
      <c r="AO170" s="1">
        <v>0.039349107</v>
      </c>
      <c r="AP170" s="1">
        <v>0.068415072</v>
      </c>
      <c r="AQ170" s="1">
        <v>0.030843735</v>
      </c>
      <c r="AR170" s="5">
        <v>0.509765873</v>
      </c>
    </row>
    <row r="171">
      <c r="A171" s="1">
        <v>96.0</v>
      </c>
      <c r="B171" s="1" t="s">
        <v>56</v>
      </c>
      <c r="C171" s="1" t="s">
        <v>50</v>
      </c>
      <c r="D171" s="1" t="str">
        <f>IFERROR(__xludf.DUMMYFUNCTION("if(regexmatch(B171,""DC""),""calligastra"",""punctulatus"")"),"calligastra")</f>
        <v>calligastra</v>
      </c>
      <c r="E171" s="1">
        <v>77.373</v>
      </c>
      <c r="F171" s="1" t="s">
        <v>52</v>
      </c>
      <c r="G171" s="1" t="s">
        <v>53</v>
      </c>
      <c r="H171" s="7">
        <v>33.1</v>
      </c>
      <c r="I171" s="1" t="s">
        <v>48</v>
      </c>
      <c r="J171" s="1">
        <v>39.64354583</v>
      </c>
      <c r="K171" s="1">
        <v>0.056190893</v>
      </c>
      <c r="L171" s="1">
        <v>0.316738687</v>
      </c>
      <c r="M171" s="1">
        <v>0.052563146</v>
      </c>
      <c r="N171" s="1">
        <v>0.316738687</v>
      </c>
      <c r="O171" s="1">
        <v>1.739735558</v>
      </c>
      <c r="P171" s="1">
        <v>0.154136857</v>
      </c>
      <c r="Q171" s="1">
        <v>1.385158188</v>
      </c>
      <c r="R171" s="1">
        <v>1.739735558</v>
      </c>
      <c r="S171" s="1">
        <v>0.254237287</v>
      </c>
      <c r="T171" s="1">
        <v>0.241273637</v>
      </c>
      <c r="U171" s="1">
        <v>0.525824399</v>
      </c>
      <c r="V171" s="1">
        <v>-0.16846534</v>
      </c>
      <c r="W171" s="1">
        <v>0.10975529</v>
      </c>
      <c r="X171" s="1">
        <v>0.304279961</v>
      </c>
      <c r="Y171" s="1">
        <v>-2.59135E-4</v>
      </c>
      <c r="Z171" s="1">
        <v>0.172527226</v>
      </c>
      <c r="AA171" s="1">
        <v>51.23692481</v>
      </c>
      <c r="AB171" s="1">
        <v>0.072623386</v>
      </c>
      <c r="AC171" s="1">
        <v>0.409365912</v>
      </c>
      <c r="AD171" s="1">
        <v>0.06793474</v>
      </c>
      <c r="AE171" s="1">
        <v>0.409365912</v>
      </c>
      <c r="AF171" s="1">
        <v>2.248504721</v>
      </c>
      <c r="AG171" s="1">
        <v>0.199212719</v>
      </c>
      <c r="AH171" s="1">
        <v>1.790234562</v>
      </c>
      <c r="AI171" s="1">
        <v>2.248504721</v>
      </c>
      <c r="AJ171" s="1">
        <v>0.328586571</v>
      </c>
      <c r="AK171" s="1">
        <v>0.311831823</v>
      </c>
      <c r="AL171" s="1">
        <v>0.679596757</v>
      </c>
      <c r="AM171" s="1">
        <v>-0.217731432</v>
      </c>
      <c r="AN171" s="1">
        <v>0.141852184</v>
      </c>
      <c r="AO171" s="1">
        <v>0.39326375</v>
      </c>
      <c r="AP171" s="1">
        <v>-3.34916E-4</v>
      </c>
      <c r="AQ171" s="1">
        <v>0.222981177</v>
      </c>
      <c r="AR171" s="5">
        <v>0.824724656</v>
      </c>
    </row>
    <row r="172">
      <c r="A172" s="1">
        <v>97.0</v>
      </c>
      <c r="B172" s="1" t="s">
        <v>56</v>
      </c>
      <c r="C172" s="1" t="s">
        <v>50</v>
      </c>
      <c r="D172" s="1" t="str">
        <f>IFERROR(__xludf.DUMMYFUNCTION("if(regexmatch(B172,""DC""),""calligastra"",""punctulatus"")"),"calligastra")</f>
        <v>calligastra</v>
      </c>
      <c r="E172" s="1">
        <v>77.373</v>
      </c>
      <c r="F172" s="1" t="s">
        <v>52</v>
      </c>
      <c r="G172" s="1" t="s">
        <v>53</v>
      </c>
      <c r="H172" s="7">
        <v>32.7</v>
      </c>
      <c r="I172" s="1" t="s">
        <v>48</v>
      </c>
      <c r="J172" s="1">
        <v>39.50576238</v>
      </c>
      <c r="K172" s="1">
        <v>0.094824719</v>
      </c>
      <c r="L172" s="1">
        <v>0.067417189</v>
      </c>
      <c r="M172" s="1">
        <v>0.052597568</v>
      </c>
      <c r="N172" s="1">
        <v>0.036107699</v>
      </c>
      <c r="O172" s="1">
        <v>0.827820483</v>
      </c>
      <c r="P172" s="1">
        <v>0.127167736</v>
      </c>
      <c r="Q172" s="1">
        <v>0.827820483</v>
      </c>
      <c r="R172" s="1">
        <v>0.827820483</v>
      </c>
      <c r="S172" s="1">
        <v>0.304904935</v>
      </c>
      <c r="T172" s="1">
        <v>0.037708537</v>
      </c>
      <c r="U172" s="1">
        <v>0.159183922</v>
      </c>
      <c r="V172" s="1">
        <v>0.013830848</v>
      </c>
      <c r="W172" s="1">
        <v>0.029397132</v>
      </c>
      <c r="X172" s="1">
        <v>0.117018622</v>
      </c>
      <c r="Y172" s="1">
        <v>0.043221898</v>
      </c>
      <c r="Z172" s="1">
        <v>0.030714134</v>
      </c>
      <c r="AA172" s="1">
        <v>51.05884789</v>
      </c>
      <c r="AB172" s="1">
        <v>0.122555308</v>
      </c>
      <c r="AC172" s="1">
        <v>0.087132707</v>
      </c>
      <c r="AD172" s="1">
        <v>0.067979228</v>
      </c>
      <c r="AE172" s="1">
        <v>0.046667053</v>
      </c>
      <c r="AF172" s="1">
        <v>1.069908732</v>
      </c>
      <c r="AG172" s="1">
        <v>0.164356734</v>
      </c>
      <c r="AH172" s="1">
        <v>1.069908732</v>
      </c>
      <c r="AI172" s="1">
        <v>1.069908732</v>
      </c>
      <c r="AJ172" s="1">
        <v>0.394071492</v>
      </c>
      <c r="AK172" s="1">
        <v>0.048736041</v>
      </c>
      <c r="AL172" s="1">
        <v>0.20573575</v>
      </c>
      <c r="AM172" s="1">
        <v>0.017875548</v>
      </c>
      <c r="AN172" s="1">
        <v>0.037994044</v>
      </c>
      <c r="AO172" s="1">
        <v>0.151239608</v>
      </c>
      <c r="AP172" s="1">
        <v>0.055861733</v>
      </c>
      <c r="AQ172" s="1">
        <v>0.039696192</v>
      </c>
      <c r="AR172" s="5">
        <v>0.560357843</v>
      </c>
    </row>
    <row r="173">
      <c r="A173" s="1">
        <v>101.0</v>
      </c>
      <c r="B173" s="1" t="s">
        <v>56</v>
      </c>
      <c r="C173" s="1" t="s">
        <v>50</v>
      </c>
      <c r="D173" s="1" t="str">
        <f>IFERROR(__xludf.DUMMYFUNCTION("if(regexmatch(B173,""DC""),""calligastra"",""punctulatus"")"),"calligastra")</f>
        <v>calligastra</v>
      </c>
      <c r="E173" s="1">
        <v>77.373</v>
      </c>
      <c r="F173" s="1" t="s">
        <v>52</v>
      </c>
      <c r="G173" s="1" t="s">
        <v>53</v>
      </c>
      <c r="H173" s="6">
        <v>32.9</v>
      </c>
      <c r="I173" s="1" t="s">
        <v>48</v>
      </c>
      <c r="J173" s="1">
        <v>37.84436652</v>
      </c>
      <c r="K173" s="1">
        <v>0.053579275</v>
      </c>
      <c r="L173" s="1">
        <v>0.1619455</v>
      </c>
      <c r="M173" s="1">
        <v>0.053579275</v>
      </c>
      <c r="N173" s="1">
        <v>0.1619455</v>
      </c>
      <c r="O173" s="1">
        <v>1.575665512</v>
      </c>
      <c r="P173" s="1">
        <v>0.170639161</v>
      </c>
      <c r="Q173" s="1">
        <v>1.280218498</v>
      </c>
      <c r="R173" s="1">
        <v>1.575665512</v>
      </c>
      <c r="S173" s="1">
        <v>0.224072309</v>
      </c>
      <c r="T173" s="1">
        <v>0.142993821</v>
      </c>
      <c r="U173" s="1">
        <v>0.386157305</v>
      </c>
      <c r="V173" s="1">
        <v>-0.045455683</v>
      </c>
      <c r="W173" s="1">
        <v>0.100309076</v>
      </c>
      <c r="X173" s="1">
        <v>0.247581074</v>
      </c>
      <c r="Y173" s="1">
        <v>0.014032569</v>
      </c>
      <c r="Z173" s="1">
        <v>0.060089644</v>
      </c>
      <c r="AA173" s="1">
        <v>48.91159257</v>
      </c>
      <c r="AB173" s="1">
        <v>0.069248025</v>
      </c>
      <c r="AC173" s="1">
        <v>0.209304925</v>
      </c>
      <c r="AD173" s="1">
        <v>0.069248025</v>
      </c>
      <c r="AE173" s="1">
        <v>0.209304925</v>
      </c>
      <c r="AF173" s="1">
        <v>2.036453947</v>
      </c>
      <c r="AG173" s="1">
        <v>0.220540965</v>
      </c>
      <c r="AH173" s="1">
        <v>1.654606255</v>
      </c>
      <c r="AI173" s="1">
        <v>2.036453947</v>
      </c>
      <c r="AJ173" s="1">
        <v>0.289600131</v>
      </c>
      <c r="AK173" s="1">
        <v>0.184811008</v>
      </c>
      <c r="AL173" s="1">
        <v>0.499085346</v>
      </c>
      <c r="AM173" s="1">
        <v>-0.058748766</v>
      </c>
      <c r="AN173" s="1">
        <v>0.129643514</v>
      </c>
      <c r="AO173" s="1">
        <v>0.31998381</v>
      </c>
      <c r="AP173" s="1">
        <v>0.018136261</v>
      </c>
      <c r="AQ173" s="1">
        <v>0.07766229</v>
      </c>
      <c r="AR173" s="5">
        <v>0.6746271</v>
      </c>
    </row>
    <row r="174">
      <c r="A174" s="1">
        <v>102.0</v>
      </c>
      <c r="B174" s="1" t="s">
        <v>56</v>
      </c>
      <c r="C174" s="1" t="s">
        <v>50</v>
      </c>
      <c r="D174" s="1" t="str">
        <f>IFERROR(__xludf.DUMMYFUNCTION("if(regexmatch(B174,""DC""),""calligastra"",""punctulatus"")"),"calligastra")</f>
        <v>calligastra</v>
      </c>
      <c r="E174" s="1">
        <v>77.373</v>
      </c>
      <c r="F174" s="1" t="s">
        <v>52</v>
      </c>
      <c r="G174" s="1" t="s">
        <v>53</v>
      </c>
      <c r="H174" s="7">
        <v>32.9</v>
      </c>
      <c r="I174" s="1" t="s">
        <v>48</v>
      </c>
      <c r="J174" s="1">
        <v>38.23974627</v>
      </c>
      <c r="K174" s="1">
        <v>0.022828321</v>
      </c>
      <c r="L174" s="1">
        <v>0.193108834</v>
      </c>
      <c r="O174" s="1">
        <v>1.41467325</v>
      </c>
      <c r="P174" s="1">
        <v>0.2298739</v>
      </c>
      <c r="Q174" s="1">
        <v>1.37060029</v>
      </c>
      <c r="T174" s="1">
        <v>0.088856376</v>
      </c>
      <c r="U174" s="1">
        <v>0.292653378</v>
      </c>
      <c r="V174" s="1">
        <v>-0.004112963</v>
      </c>
      <c r="W174" s="1">
        <v>0.067986692</v>
      </c>
      <c r="X174" s="1">
        <v>0.204470455</v>
      </c>
      <c r="Y174" s="1">
        <v>0.104524682</v>
      </c>
      <c r="Z174" s="1">
        <v>0.110161383</v>
      </c>
      <c r="AA174" s="1">
        <v>49.42259738</v>
      </c>
      <c r="AB174" s="1">
        <v>0.029504247</v>
      </c>
      <c r="AC174" s="1">
        <v>0.24958168</v>
      </c>
      <c r="AF174" s="1">
        <v>1.828381025</v>
      </c>
      <c r="AG174" s="1">
        <v>0.297098341</v>
      </c>
      <c r="AH174" s="1">
        <v>1.771419345</v>
      </c>
      <c r="AK174" s="1">
        <v>0.114841581</v>
      </c>
      <c r="AL174" s="1">
        <v>0.378237082</v>
      </c>
      <c r="AM174" s="1">
        <v>-0.00531576</v>
      </c>
      <c r="AN174" s="1">
        <v>0.087868755</v>
      </c>
      <c r="AO174" s="1">
        <v>0.2642659</v>
      </c>
      <c r="AP174" s="1">
        <v>0.135091933</v>
      </c>
      <c r="AQ174" s="1">
        <v>0.142377035</v>
      </c>
      <c r="AR174" s="5">
        <v>0.610620051</v>
      </c>
    </row>
    <row r="175">
      <c r="A175" s="1">
        <v>103.0</v>
      </c>
      <c r="B175" s="1" t="s">
        <v>56</v>
      </c>
      <c r="C175" s="1" t="s">
        <v>50</v>
      </c>
      <c r="D175" s="1" t="str">
        <f>IFERROR(__xludf.DUMMYFUNCTION("if(regexmatch(B175,""DC""),""calligastra"",""punctulatus"")"),"calligastra")</f>
        <v>calligastra</v>
      </c>
      <c r="E175" s="1">
        <v>77.373</v>
      </c>
      <c r="F175" s="1" t="s">
        <v>52</v>
      </c>
      <c r="G175" s="1" t="s">
        <v>53</v>
      </c>
      <c r="H175" s="7">
        <v>32.3</v>
      </c>
      <c r="I175" s="1" t="s">
        <v>48</v>
      </c>
      <c r="J175" s="1">
        <v>41.46145114</v>
      </c>
      <c r="K175" s="1">
        <v>0.122955201</v>
      </c>
      <c r="L175" s="1">
        <v>0.124673056</v>
      </c>
      <c r="M175" s="1">
        <v>0.026860525</v>
      </c>
      <c r="N175" s="1">
        <v>0.109602844</v>
      </c>
      <c r="O175" s="1">
        <v>1.688392781</v>
      </c>
      <c r="P175" s="1">
        <v>0.148503108</v>
      </c>
      <c r="Q175" s="1">
        <v>1.664813251</v>
      </c>
      <c r="R175" s="1">
        <v>1.688392781</v>
      </c>
      <c r="S175" s="1">
        <v>1.041144322</v>
      </c>
      <c r="T175" s="1">
        <v>0.140724374</v>
      </c>
      <c r="U175" s="1">
        <v>0.397476567</v>
      </c>
      <c r="V175" s="1">
        <v>-0.039554085</v>
      </c>
      <c r="W175" s="1">
        <v>0.070048759</v>
      </c>
      <c r="X175" s="1">
        <v>0.259030148</v>
      </c>
      <c r="Y175" s="1">
        <v>0.007813537</v>
      </c>
      <c r="Z175" s="1">
        <v>0.048187</v>
      </c>
      <c r="AA175" s="1">
        <v>53.58645929</v>
      </c>
      <c r="AB175" s="1">
        <v>0.158912284</v>
      </c>
      <c r="AC175" s="1">
        <v>0.161132509</v>
      </c>
      <c r="AD175" s="1">
        <v>0.034715631</v>
      </c>
      <c r="AE175" s="1">
        <v>0.141655157</v>
      </c>
      <c r="AF175" s="1">
        <v>2.182147236</v>
      </c>
      <c r="AG175" s="1">
        <v>0.191931433</v>
      </c>
      <c r="AH175" s="1">
        <v>2.151672096</v>
      </c>
      <c r="AI175" s="1">
        <v>2.182147236</v>
      </c>
      <c r="AJ175" s="1">
        <v>1.345617105</v>
      </c>
      <c r="AK175" s="1">
        <v>0.181877882</v>
      </c>
      <c r="AL175" s="1">
        <v>0.513714819</v>
      </c>
      <c r="AM175" s="1">
        <v>-0.051121302</v>
      </c>
      <c r="AN175" s="1">
        <v>0.090533854</v>
      </c>
      <c r="AO175" s="1">
        <v>0.334781058</v>
      </c>
      <c r="AP175" s="1">
        <v>0.010098531</v>
      </c>
      <c r="AQ175" s="1">
        <v>0.062278831</v>
      </c>
      <c r="AR175" s="5">
        <v>0.718466448</v>
      </c>
    </row>
    <row r="176">
      <c r="A176" s="1">
        <v>116.0</v>
      </c>
      <c r="B176" s="1" t="s">
        <v>56</v>
      </c>
      <c r="C176" s="1" t="s">
        <v>50</v>
      </c>
      <c r="D176" s="1" t="str">
        <f>IFERROR(__xludf.DUMMYFUNCTION("if(regexmatch(B176,""DC""),""calligastra"",""punctulatus"")"),"calligastra")</f>
        <v>calligastra</v>
      </c>
      <c r="E176" s="1">
        <v>77.373</v>
      </c>
      <c r="F176" s="1" t="s">
        <v>52</v>
      </c>
      <c r="G176" s="1" t="s">
        <v>53</v>
      </c>
      <c r="H176" s="6">
        <v>30.7</v>
      </c>
      <c r="I176" s="1" t="s">
        <v>48</v>
      </c>
      <c r="J176" s="1">
        <v>35.1508985</v>
      </c>
      <c r="K176" s="1">
        <v>0.033789995</v>
      </c>
      <c r="L176" s="1">
        <v>0.034920144</v>
      </c>
      <c r="M176" s="1">
        <v>0.008920684</v>
      </c>
      <c r="N176" s="1">
        <v>0.023161733</v>
      </c>
      <c r="O176" s="1">
        <v>0.635390817</v>
      </c>
      <c r="P176" s="1">
        <v>0.195652447</v>
      </c>
      <c r="Q176" s="1">
        <v>0.626428542</v>
      </c>
      <c r="R176" s="1">
        <v>0.635390817</v>
      </c>
      <c r="S176" s="1">
        <v>0.588765088</v>
      </c>
      <c r="T176" s="1">
        <v>0.020400589</v>
      </c>
      <c r="U176" s="1">
        <v>0.170274392</v>
      </c>
      <c r="V176" s="1">
        <v>-0.003344753</v>
      </c>
      <c r="W176" s="1">
        <v>0.013905411</v>
      </c>
      <c r="X176" s="1">
        <v>0.153982061</v>
      </c>
      <c r="Y176" s="1">
        <v>0.018093131</v>
      </c>
      <c r="Z176" s="1">
        <v>0.022350889</v>
      </c>
      <c r="AA176" s="1">
        <v>45.43044537</v>
      </c>
      <c r="AB176" s="1">
        <v>0.043671559</v>
      </c>
      <c r="AC176" s="1">
        <v>0.045132208</v>
      </c>
      <c r="AD176" s="1">
        <v>0.011529453</v>
      </c>
      <c r="AE176" s="1">
        <v>0.029935163</v>
      </c>
      <c r="AF176" s="1">
        <v>0.821204834</v>
      </c>
      <c r="AG176" s="1">
        <v>0.25286915</v>
      </c>
      <c r="AH176" s="1">
        <v>0.809621627</v>
      </c>
      <c r="AI176" s="1">
        <v>0.821204834</v>
      </c>
      <c r="AJ176" s="1">
        <v>0.760943854</v>
      </c>
      <c r="AK176" s="1">
        <v>0.026366548</v>
      </c>
      <c r="AL176" s="1">
        <v>0.220069523</v>
      </c>
      <c r="AM176" s="1">
        <v>-0.004322894</v>
      </c>
      <c r="AN176" s="1">
        <v>0.017971916</v>
      </c>
      <c r="AO176" s="1">
        <v>0.199012654</v>
      </c>
      <c r="AP176" s="1">
        <v>0.023384296</v>
      </c>
      <c r="AQ176" s="1">
        <v>0.028887195</v>
      </c>
      <c r="AR176" s="5">
        <v>0.482159923</v>
      </c>
    </row>
    <row r="177">
      <c r="A177" s="1">
        <v>118.0</v>
      </c>
      <c r="B177" s="1" t="s">
        <v>58</v>
      </c>
      <c r="C177" s="1" t="s">
        <v>50</v>
      </c>
      <c r="D177" s="1" t="str">
        <f>IFERROR(__xludf.DUMMYFUNCTION("if(regexmatch(B177,""DC""),""calligastra"",""punctulatus"")"),"calligastra")</f>
        <v>calligastra</v>
      </c>
      <c r="E177" s="1">
        <v>84.25833333</v>
      </c>
      <c r="F177" s="1" t="s">
        <v>52</v>
      </c>
      <c r="G177" s="1" t="s">
        <v>53</v>
      </c>
      <c r="H177" s="9">
        <v>33.9</v>
      </c>
      <c r="I177" s="1" t="s">
        <v>57</v>
      </c>
      <c r="J177" s="1">
        <v>22.2357572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>
        <f>J177/E177*100</f>
        <v>26.38997986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5">
        <f>0.32392943*100/E177</f>
        <v>0.3844479438</v>
      </c>
    </row>
    <row r="178">
      <c r="A178" s="1">
        <v>127.0</v>
      </c>
      <c r="B178" s="1" t="s">
        <v>58</v>
      </c>
      <c r="C178" s="1" t="s">
        <v>50</v>
      </c>
      <c r="D178" s="1" t="str">
        <f>IFERROR(__xludf.DUMMYFUNCTION("if(regexmatch(B178,""DC""),""calligastra"",""punctulatus"")"),"calligastra")</f>
        <v>calligastra</v>
      </c>
      <c r="E178" s="1">
        <v>84.25833333</v>
      </c>
      <c r="F178" s="1" t="s">
        <v>52</v>
      </c>
      <c r="G178" s="1" t="s">
        <v>53</v>
      </c>
      <c r="H178" s="9">
        <v>36.6</v>
      </c>
      <c r="I178" s="1" t="s">
        <v>48</v>
      </c>
      <c r="J178" s="1">
        <v>43.28693473</v>
      </c>
      <c r="K178" s="1">
        <v>0.065531079</v>
      </c>
      <c r="L178" s="1">
        <v>0.042122673</v>
      </c>
      <c r="M178" s="1">
        <v>0.015413974</v>
      </c>
      <c r="N178" s="1">
        <v>0.020287435</v>
      </c>
      <c r="O178" s="1">
        <v>0.58661603</v>
      </c>
      <c r="P178" s="1">
        <v>0.155657968</v>
      </c>
      <c r="Q178" s="1">
        <v>0.58661603</v>
      </c>
      <c r="R178" s="1">
        <v>0.58661603</v>
      </c>
      <c r="S178" s="1">
        <v>0.317353537</v>
      </c>
      <c r="T178" s="1">
        <v>0.013386874</v>
      </c>
      <c r="U178" s="1">
        <v>0.104852271</v>
      </c>
      <c r="V178" s="1">
        <v>0.028506904</v>
      </c>
      <c r="W178" s="1">
        <v>0.032415509</v>
      </c>
      <c r="X178" s="1">
        <v>0.092110492</v>
      </c>
      <c r="Y178" s="1">
        <v>0.035504954</v>
      </c>
      <c r="Z178" s="1">
        <v>0.007548687</v>
      </c>
      <c r="AA178" s="1">
        <v>51.37406951</v>
      </c>
      <c r="AB178" s="1">
        <v>0.077774004</v>
      </c>
      <c r="AC178" s="1">
        <v>0.049992293</v>
      </c>
      <c r="AD178" s="1">
        <v>0.018293708</v>
      </c>
      <c r="AE178" s="1">
        <v>0.02407766</v>
      </c>
      <c r="AF178" s="1">
        <v>0.696211291</v>
      </c>
      <c r="AG178" s="1">
        <v>0.184738959</v>
      </c>
      <c r="AH178" s="1">
        <v>0.696211291</v>
      </c>
      <c r="AI178" s="1">
        <v>0.696211291</v>
      </c>
      <c r="AJ178" s="1">
        <v>0.376643502</v>
      </c>
      <c r="AK178" s="1">
        <v>0.015887893</v>
      </c>
      <c r="AL178" s="1">
        <v>0.124441425</v>
      </c>
      <c r="AM178" s="1">
        <v>0.033832741</v>
      </c>
      <c r="AN178" s="1">
        <v>0.038471577</v>
      </c>
      <c r="AO178" s="1">
        <v>0.109319148</v>
      </c>
      <c r="AP178" s="1">
        <v>0.042138211</v>
      </c>
      <c r="AQ178" s="1">
        <v>0.00895898</v>
      </c>
      <c r="AR178" s="5">
        <v>0.529865663</v>
      </c>
    </row>
    <row r="179">
      <c r="A179" s="1">
        <v>128.0</v>
      </c>
      <c r="B179" s="1" t="s">
        <v>58</v>
      </c>
      <c r="C179" s="1" t="s">
        <v>50</v>
      </c>
      <c r="D179" s="1" t="str">
        <f>IFERROR(__xludf.DUMMYFUNCTION("if(regexmatch(B179,""DC""),""calligastra"",""punctulatus"")"),"calligastra")</f>
        <v>calligastra</v>
      </c>
      <c r="E179" s="1">
        <v>84.25833333</v>
      </c>
      <c r="F179" s="1" t="s">
        <v>52</v>
      </c>
      <c r="G179" s="1" t="s">
        <v>53</v>
      </c>
      <c r="H179" s="7">
        <v>36.6</v>
      </c>
      <c r="I179" s="1" t="s">
        <v>48</v>
      </c>
      <c r="J179" s="1">
        <v>45.49485911</v>
      </c>
      <c r="K179" s="1">
        <v>0.038770311</v>
      </c>
      <c r="L179" s="1">
        <v>0.061849879</v>
      </c>
      <c r="M179" s="1">
        <v>0.013942863</v>
      </c>
      <c r="N179" s="1">
        <v>0.059506917</v>
      </c>
      <c r="O179" s="1">
        <v>1.025673204</v>
      </c>
      <c r="P179" s="1">
        <v>0.141682665</v>
      </c>
      <c r="Q179" s="1">
        <v>1.025673204</v>
      </c>
      <c r="R179" s="1">
        <v>1.025673204</v>
      </c>
      <c r="S179" s="1">
        <v>0.55031606</v>
      </c>
      <c r="T179" s="1">
        <v>0.046467465</v>
      </c>
      <c r="U179" s="1">
        <v>0.174893306</v>
      </c>
      <c r="V179" s="1">
        <v>0.041082143</v>
      </c>
      <c r="W179" s="1">
        <v>0.046202856</v>
      </c>
      <c r="X179" s="1">
        <v>0.130602828</v>
      </c>
      <c r="Y179" s="1">
        <v>0.070639448</v>
      </c>
      <c r="Z179" s="1">
        <v>0.030454528</v>
      </c>
      <c r="AA179" s="1">
        <v>53.99449207</v>
      </c>
      <c r="AB179" s="1">
        <v>0.046013622</v>
      </c>
      <c r="AC179" s="1">
        <v>0.073405059</v>
      </c>
      <c r="AD179" s="1">
        <v>0.016547756</v>
      </c>
      <c r="AE179" s="1">
        <v>0.07062437</v>
      </c>
      <c r="AF179" s="1">
        <v>1.217295861</v>
      </c>
      <c r="AG179" s="1">
        <v>0.168152703</v>
      </c>
      <c r="AH179" s="1">
        <v>1.217295861</v>
      </c>
      <c r="AI179" s="1">
        <v>1.217295861</v>
      </c>
      <c r="AJ179" s="1">
        <v>0.653129534</v>
      </c>
      <c r="AK179" s="1">
        <v>0.055148806</v>
      </c>
      <c r="AL179" s="1">
        <v>0.207567963</v>
      </c>
      <c r="AM179" s="1">
        <v>0.048757365</v>
      </c>
      <c r="AN179" s="1">
        <v>0.054834762</v>
      </c>
      <c r="AO179" s="1">
        <v>0.155002862</v>
      </c>
      <c r="AP179" s="1">
        <v>0.08383675</v>
      </c>
      <c r="AQ179" s="1">
        <v>0.036144233</v>
      </c>
      <c r="AR179" s="5">
        <v>0.595525983</v>
      </c>
    </row>
    <row r="180">
      <c r="A180" s="1">
        <v>129.0</v>
      </c>
      <c r="B180" s="1" t="s">
        <v>58</v>
      </c>
      <c r="C180" s="1" t="s">
        <v>50</v>
      </c>
      <c r="D180" s="1" t="str">
        <f>IFERROR(__xludf.DUMMYFUNCTION("if(regexmatch(B180,""DC""),""calligastra"",""punctulatus"")"),"calligastra")</f>
        <v>calligastra</v>
      </c>
      <c r="E180" s="1">
        <v>84.25833333</v>
      </c>
      <c r="F180" s="1" t="s">
        <v>52</v>
      </c>
      <c r="G180" s="1" t="s">
        <v>53</v>
      </c>
      <c r="H180" s="7">
        <v>32.7</v>
      </c>
      <c r="I180" s="1" t="s">
        <v>48</v>
      </c>
      <c r="J180" s="1">
        <v>48.49233776</v>
      </c>
      <c r="K180" s="1">
        <v>0.062571899</v>
      </c>
      <c r="L180" s="1">
        <v>0.052342016</v>
      </c>
      <c r="M180" s="1">
        <v>0.04157791</v>
      </c>
      <c r="N180" s="1">
        <v>0.038992116</v>
      </c>
      <c r="O180" s="1">
        <v>0.727333634</v>
      </c>
      <c r="P180" s="1">
        <v>0.181276559</v>
      </c>
      <c r="Q180" s="1">
        <v>0.727333634</v>
      </c>
      <c r="R180" s="1">
        <v>0.727333634</v>
      </c>
      <c r="S180" s="1">
        <v>0.233038445</v>
      </c>
      <c r="T180" s="1">
        <v>0.024451876</v>
      </c>
      <c r="U180" s="1">
        <v>0.178795897</v>
      </c>
      <c r="V180" s="1">
        <v>0.015716248</v>
      </c>
      <c r="W180" s="1">
        <v>0.037762688</v>
      </c>
      <c r="X180" s="1">
        <v>0.151375599</v>
      </c>
      <c r="Y180" s="1">
        <v>0.058582814</v>
      </c>
      <c r="Z180" s="1">
        <v>0.043373616</v>
      </c>
      <c r="AA180" s="1">
        <v>57.55197836</v>
      </c>
      <c r="AB180" s="1">
        <v>0.074261971</v>
      </c>
      <c r="AC180" s="1">
        <v>0.062120878</v>
      </c>
      <c r="AD180" s="1">
        <v>0.049345754</v>
      </c>
      <c r="AE180" s="1">
        <v>0.046276866</v>
      </c>
      <c r="AF180" s="1">
        <v>0.863218634</v>
      </c>
      <c r="AG180" s="1">
        <v>0.215143775</v>
      </c>
      <c r="AH180" s="1">
        <v>0.863218634</v>
      </c>
      <c r="AI180" s="1">
        <v>0.863218634</v>
      </c>
      <c r="AJ180" s="1">
        <v>0.276576139</v>
      </c>
      <c r="AK180" s="1">
        <v>0.029020128</v>
      </c>
      <c r="AL180" s="1">
        <v>0.21219966</v>
      </c>
      <c r="AM180" s="1">
        <v>0.018652456</v>
      </c>
      <c r="AN180" s="1">
        <v>0.044817749</v>
      </c>
      <c r="AO180" s="1">
        <v>0.179656532</v>
      </c>
      <c r="AP180" s="1">
        <v>0.069527621</v>
      </c>
      <c r="AQ180" s="1">
        <v>0.051476945</v>
      </c>
      <c r="AR180" s="5">
        <v>0.605849815</v>
      </c>
    </row>
    <row r="181">
      <c r="A181" s="1">
        <v>130.0</v>
      </c>
      <c r="B181" s="1" t="s">
        <v>58</v>
      </c>
      <c r="C181" s="1" t="s">
        <v>50</v>
      </c>
      <c r="D181" s="1" t="str">
        <f>IFERROR(__xludf.DUMMYFUNCTION("if(regexmatch(B181,""DC""),""calligastra"",""punctulatus"")"),"calligastra")</f>
        <v>calligastra</v>
      </c>
      <c r="E181" s="1">
        <v>84.25833333</v>
      </c>
      <c r="F181" s="1" t="s">
        <v>52</v>
      </c>
      <c r="G181" s="1" t="s">
        <v>53</v>
      </c>
      <c r="H181" s="7">
        <v>34.1</v>
      </c>
      <c r="I181" s="1" t="s">
        <v>48</v>
      </c>
      <c r="J181" s="1">
        <v>50.28828433</v>
      </c>
      <c r="K181" s="1">
        <v>0.075607411</v>
      </c>
      <c r="L181" s="1">
        <v>0.055737359</v>
      </c>
      <c r="M181" s="1">
        <v>0.025763303</v>
      </c>
      <c r="N181" s="1">
        <v>0.055737359</v>
      </c>
      <c r="O181" s="1">
        <v>1.049727439</v>
      </c>
      <c r="P181" s="1">
        <v>0.071592023</v>
      </c>
      <c r="Q181" s="1">
        <v>1.049727439</v>
      </c>
      <c r="R181" s="1">
        <v>1.049727439</v>
      </c>
      <c r="S181" s="1">
        <v>0.324605403</v>
      </c>
      <c r="T181" s="1">
        <v>0.033422885</v>
      </c>
      <c r="U181" s="1">
        <v>0.170617991</v>
      </c>
      <c r="V181" s="1">
        <v>0.025952562</v>
      </c>
      <c r="W181" s="1">
        <v>0.037476533</v>
      </c>
      <c r="X181" s="1">
        <v>0.136799629</v>
      </c>
      <c r="Y181" s="1">
        <v>0.051287392</v>
      </c>
      <c r="Z181" s="1">
        <v>0.025883147</v>
      </c>
      <c r="AA181" s="1">
        <v>59.68345485</v>
      </c>
      <c r="AB181" s="1">
        <v>0.089732858</v>
      </c>
      <c r="AC181" s="1">
        <v>0.06615056</v>
      </c>
      <c r="AD181" s="1">
        <v>0.030576564</v>
      </c>
      <c r="AE181" s="1">
        <v>0.06615056</v>
      </c>
      <c r="AF181" s="1">
        <v>1.245844058</v>
      </c>
      <c r="AG181" s="1">
        <v>0.084967291</v>
      </c>
      <c r="AH181" s="1">
        <v>1.245844058</v>
      </c>
      <c r="AI181" s="1">
        <v>1.245844058</v>
      </c>
      <c r="AJ181" s="1">
        <v>0.385250207</v>
      </c>
      <c r="AK181" s="1">
        <v>0.039667157</v>
      </c>
      <c r="AL181" s="1">
        <v>0.202493907</v>
      </c>
      <c r="AM181" s="1">
        <v>0.030801181</v>
      </c>
      <c r="AN181" s="1">
        <v>0.044478133</v>
      </c>
      <c r="AO181" s="1">
        <v>0.162357387</v>
      </c>
      <c r="AP181" s="1">
        <v>0.060869222</v>
      </c>
      <c r="AQ181" s="1">
        <v>0.030718798</v>
      </c>
      <c r="AR181" s="5">
        <v>0.637464688</v>
      </c>
    </row>
    <row r="182">
      <c r="A182" s="1">
        <v>131.0</v>
      </c>
      <c r="B182" s="1" t="s">
        <v>58</v>
      </c>
      <c r="C182" s="1" t="s">
        <v>50</v>
      </c>
      <c r="D182" s="1" t="str">
        <f>IFERROR(__xludf.DUMMYFUNCTION("if(regexmatch(B182,""DC""),""calligastra"",""punctulatus"")"),"calligastra")</f>
        <v>calligastra</v>
      </c>
      <c r="E182" s="1">
        <v>84.25833333</v>
      </c>
      <c r="F182" s="1" t="s">
        <v>52</v>
      </c>
      <c r="G182" s="1" t="s">
        <v>53</v>
      </c>
      <c r="H182" s="7">
        <v>34.4</v>
      </c>
      <c r="I182" s="1" t="s">
        <v>48</v>
      </c>
      <c r="J182" s="1">
        <v>52.36998895</v>
      </c>
      <c r="K182" s="1">
        <v>0.053985146</v>
      </c>
      <c r="L182" s="1">
        <v>0.101153289</v>
      </c>
      <c r="M182" s="1">
        <v>0.02110637</v>
      </c>
      <c r="N182" s="1">
        <v>0.101153289</v>
      </c>
      <c r="O182" s="1">
        <v>1.550148116</v>
      </c>
      <c r="P182" s="1">
        <v>0.100058153</v>
      </c>
      <c r="Q182" s="1">
        <v>1.418389148</v>
      </c>
      <c r="R182" s="1">
        <v>1.550148116</v>
      </c>
      <c r="S182" s="1">
        <v>0.708940347</v>
      </c>
      <c r="T182" s="1">
        <v>0.0971686</v>
      </c>
      <c r="U182" s="1">
        <v>0.319337703</v>
      </c>
      <c r="V182" s="1">
        <v>0.053408467</v>
      </c>
      <c r="W182" s="1">
        <v>0.086460167</v>
      </c>
      <c r="X182" s="1">
        <v>0.224660934</v>
      </c>
      <c r="Y182" s="1">
        <v>0.079919874</v>
      </c>
      <c r="Z182" s="1">
        <v>0.026726761</v>
      </c>
      <c r="AA182" s="1">
        <v>62.15407649</v>
      </c>
      <c r="AB182" s="1">
        <v>0.064070988</v>
      </c>
      <c r="AC182" s="1">
        <v>0.120051377</v>
      </c>
      <c r="AD182" s="1">
        <v>0.025049593</v>
      </c>
      <c r="AE182" s="1">
        <v>0.120051377</v>
      </c>
      <c r="AF182" s="1">
        <v>1.839756443</v>
      </c>
      <c r="AG182" s="1">
        <v>0.11875164</v>
      </c>
      <c r="AH182" s="1">
        <v>1.683381443</v>
      </c>
      <c r="AI182" s="1">
        <v>1.839756443</v>
      </c>
      <c r="AJ182" s="1">
        <v>0.841388998</v>
      </c>
      <c r="AK182" s="1">
        <v>0.115322243</v>
      </c>
      <c r="AL182" s="1">
        <v>0.378998362</v>
      </c>
      <c r="AM182" s="1">
        <v>0.063386569</v>
      </c>
      <c r="AN182" s="1">
        <v>0.102613193</v>
      </c>
      <c r="AO182" s="1">
        <v>0.266633489</v>
      </c>
      <c r="AP182" s="1">
        <v>0.094851003</v>
      </c>
      <c r="AQ182" s="1">
        <v>0.03172002</v>
      </c>
      <c r="AR182" s="5">
        <v>0.738306606</v>
      </c>
    </row>
    <row r="183">
      <c r="A183" s="1">
        <v>132.0</v>
      </c>
      <c r="B183" s="1" t="s">
        <v>58</v>
      </c>
      <c r="C183" s="1" t="s">
        <v>50</v>
      </c>
      <c r="D183" s="1" t="str">
        <f>IFERROR(__xludf.DUMMYFUNCTION("if(regexmatch(B183,""DC""),""calligastra"",""punctulatus"")"),"calligastra")</f>
        <v>calligastra</v>
      </c>
      <c r="E183" s="1">
        <v>84.25833333</v>
      </c>
      <c r="F183" s="1" t="s">
        <v>52</v>
      </c>
      <c r="G183" s="1" t="s">
        <v>53</v>
      </c>
      <c r="H183" s="7">
        <v>34.5</v>
      </c>
      <c r="I183" s="1" t="s">
        <v>48</v>
      </c>
      <c r="J183" s="1">
        <v>54.37217858</v>
      </c>
      <c r="K183" s="1">
        <v>0.138939024</v>
      </c>
      <c r="L183" s="1">
        <v>0.146208559</v>
      </c>
      <c r="M183" s="1">
        <v>0.132735817</v>
      </c>
      <c r="N183" s="1">
        <v>0.146208559</v>
      </c>
      <c r="O183" s="1">
        <v>1.574078765</v>
      </c>
      <c r="P183" s="1">
        <v>0.074313437</v>
      </c>
      <c r="Q183" s="1">
        <v>1.442508082</v>
      </c>
      <c r="R183" s="1">
        <v>1.574078765</v>
      </c>
      <c r="S183" s="1">
        <v>0.113443365</v>
      </c>
      <c r="T183" s="1">
        <v>0.094041605</v>
      </c>
      <c r="U183" s="1">
        <v>0.401141639</v>
      </c>
      <c r="V183" s="1">
        <v>-0.034251985</v>
      </c>
      <c r="W183" s="1">
        <v>0.10598092</v>
      </c>
      <c r="X183" s="1">
        <v>0.318791711</v>
      </c>
      <c r="Y183" s="1">
        <v>0.01496509</v>
      </c>
      <c r="Z183" s="1">
        <v>0.050841257</v>
      </c>
      <c r="AA183" s="1">
        <v>64.53032767</v>
      </c>
      <c r="AB183" s="1">
        <v>0.164896478</v>
      </c>
      <c r="AC183" s="1">
        <v>0.173524152</v>
      </c>
      <c r="AD183" s="1">
        <v>0.157534349</v>
      </c>
      <c r="AE183" s="1">
        <v>0.173524152</v>
      </c>
      <c r="AF183" s="1">
        <v>1.868157964</v>
      </c>
      <c r="AG183" s="1">
        <v>0.088197136</v>
      </c>
      <c r="AH183" s="1">
        <v>1.712006427</v>
      </c>
      <c r="AI183" s="1">
        <v>1.868157964</v>
      </c>
      <c r="AJ183" s="1">
        <v>0.134637561</v>
      </c>
      <c r="AK183" s="1">
        <v>0.111611044</v>
      </c>
      <c r="AL183" s="1">
        <v>0.476085419</v>
      </c>
      <c r="AM183" s="1">
        <v>-0.040651154</v>
      </c>
      <c r="AN183" s="1">
        <v>0.125780936</v>
      </c>
      <c r="AO183" s="1">
        <v>0.378350364</v>
      </c>
      <c r="AP183" s="1">
        <v>0.017760962</v>
      </c>
      <c r="AQ183" s="1">
        <v>0.060339737</v>
      </c>
      <c r="AR183" s="5">
        <v>0.76051698</v>
      </c>
    </row>
    <row r="184">
      <c r="A184" s="1">
        <v>133.0</v>
      </c>
      <c r="B184" s="1" t="s">
        <v>58</v>
      </c>
      <c r="C184" s="1" t="s">
        <v>50</v>
      </c>
      <c r="D184" s="1" t="str">
        <f>IFERROR(__xludf.DUMMYFUNCTION("if(regexmatch(B184,""DC""),""calligastra"",""punctulatus"")"),"calligastra")</f>
        <v>calligastra</v>
      </c>
      <c r="E184" s="1">
        <v>84.25833333</v>
      </c>
      <c r="F184" s="1" t="s">
        <v>52</v>
      </c>
      <c r="G184" s="1" t="s">
        <v>53</v>
      </c>
      <c r="H184" s="7">
        <v>34.2</v>
      </c>
      <c r="I184" s="1" t="s">
        <v>48</v>
      </c>
      <c r="J184" s="1">
        <v>56.21334745</v>
      </c>
      <c r="K184" s="1">
        <v>0.091473557</v>
      </c>
      <c r="L184" s="1">
        <v>0.189032346</v>
      </c>
      <c r="M184" s="1">
        <v>0.086900452</v>
      </c>
      <c r="N184" s="1">
        <v>0.189032346</v>
      </c>
      <c r="O184" s="1">
        <v>2.028163244</v>
      </c>
      <c r="P184" s="1">
        <v>0.183783723</v>
      </c>
      <c r="Q184" s="1">
        <v>2.028163244</v>
      </c>
      <c r="R184" s="1">
        <v>2.028163244</v>
      </c>
      <c r="S184" s="1">
        <v>0.731747641</v>
      </c>
      <c r="T184" s="1">
        <v>0.162028283</v>
      </c>
      <c r="U184" s="1">
        <v>0.504563449</v>
      </c>
      <c r="V184" s="1">
        <v>0.04542295</v>
      </c>
      <c r="W184" s="1">
        <v>0.149508688</v>
      </c>
      <c r="X184" s="1">
        <v>0.337177819</v>
      </c>
      <c r="Y184" s="1">
        <v>0.08438805</v>
      </c>
      <c r="Z184" s="1">
        <v>0.039574452</v>
      </c>
      <c r="AA184" s="1">
        <v>66.71547516</v>
      </c>
      <c r="AB184" s="1">
        <v>0.108563217</v>
      </c>
      <c r="AC184" s="1">
        <v>0.224348547</v>
      </c>
      <c r="AD184" s="1">
        <v>0.103135735</v>
      </c>
      <c r="AE184" s="1">
        <v>0.224348547</v>
      </c>
      <c r="AF184" s="1">
        <v>2.407077334</v>
      </c>
      <c r="AG184" s="1">
        <v>0.218119343</v>
      </c>
      <c r="AH184" s="1">
        <v>2.407077334</v>
      </c>
      <c r="AI184" s="1">
        <v>2.407077334</v>
      </c>
      <c r="AJ184" s="1">
        <v>0.868457293</v>
      </c>
      <c r="AK184" s="1">
        <v>0.192299416</v>
      </c>
      <c r="AL184" s="1">
        <v>0.598829136</v>
      </c>
      <c r="AM184" s="1">
        <v>0.053909149</v>
      </c>
      <c r="AN184" s="1">
        <v>0.177440832</v>
      </c>
      <c r="AO184" s="1">
        <v>0.40017148</v>
      </c>
      <c r="AP184" s="1">
        <v>0.100153951</v>
      </c>
      <c r="AQ184" s="1">
        <v>0.046967997</v>
      </c>
      <c r="AR184" s="5">
        <v>0.861806732</v>
      </c>
    </row>
    <row r="185">
      <c r="A185" s="1">
        <v>134.0</v>
      </c>
      <c r="B185" s="1" t="s">
        <v>58</v>
      </c>
      <c r="C185" s="1" t="s">
        <v>50</v>
      </c>
      <c r="D185" s="1" t="str">
        <f>IFERROR(__xludf.DUMMYFUNCTION("if(regexmatch(B185,""DC""),""calligastra"",""punctulatus"")"),"calligastra")</f>
        <v>calligastra</v>
      </c>
      <c r="E185" s="1">
        <v>84.25833333</v>
      </c>
      <c r="F185" s="1" t="s">
        <v>52</v>
      </c>
      <c r="G185" s="1" t="s">
        <v>53</v>
      </c>
      <c r="H185" s="7">
        <v>34.0</v>
      </c>
      <c r="I185" s="1" t="s">
        <v>48</v>
      </c>
      <c r="J185" s="1">
        <v>58.22641423</v>
      </c>
      <c r="K185" s="1">
        <v>0.104130217</v>
      </c>
      <c r="L185" s="1">
        <v>0.205242593</v>
      </c>
      <c r="M185" s="1">
        <v>0.104130217</v>
      </c>
      <c r="N185" s="1">
        <v>0.205242593</v>
      </c>
      <c r="O185" s="1">
        <v>2.062298102</v>
      </c>
      <c r="P185" s="1">
        <v>0.120767468</v>
      </c>
      <c r="Q185" s="1">
        <v>1.853997732</v>
      </c>
      <c r="R185" s="1">
        <v>2.062298102</v>
      </c>
      <c r="S185" s="1">
        <v>0.184431147</v>
      </c>
      <c r="T185" s="1">
        <v>0.219130786</v>
      </c>
      <c r="U185" s="1">
        <v>0.614926316</v>
      </c>
      <c r="V185" s="1">
        <v>0.033716669</v>
      </c>
      <c r="W185" s="1">
        <v>0.168691116</v>
      </c>
      <c r="X185" s="1">
        <v>0.388184708</v>
      </c>
      <c r="Y185" s="1">
        <v>0.10813277</v>
      </c>
      <c r="Z185" s="1">
        <v>0.07479164</v>
      </c>
      <c r="AA185" s="1">
        <v>69.10463562</v>
      </c>
      <c r="AB185" s="1">
        <v>0.123584473</v>
      </c>
      <c r="AC185" s="1">
        <v>0.243587292</v>
      </c>
      <c r="AD185" s="1">
        <v>0.123584473</v>
      </c>
      <c r="AE185" s="1">
        <v>0.243587292</v>
      </c>
      <c r="AF185" s="1">
        <v>2.447589479</v>
      </c>
      <c r="AG185" s="1">
        <v>0.143329999</v>
      </c>
      <c r="AH185" s="1">
        <v>2.200373136</v>
      </c>
      <c r="AI185" s="1">
        <v>2.447589479</v>
      </c>
      <c r="AJ185" s="1">
        <v>0.218887722</v>
      </c>
      <c r="AK185" s="1">
        <v>0.260070164</v>
      </c>
      <c r="AL185" s="1">
        <v>0.72981068</v>
      </c>
      <c r="AM185" s="1">
        <v>0.040015827</v>
      </c>
      <c r="AN185" s="1">
        <v>0.200207041</v>
      </c>
      <c r="AO185" s="1">
        <v>0.460707794</v>
      </c>
      <c r="AP185" s="1">
        <v>0.128334808</v>
      </c>
      <c r="AQ185" s="1">
        <v>0.08876468</v>
      </c>
      <c r="AR185" s="5">
        <v>0.956280201</v>
      </c>
    </row>
    <row r="186">
      <c r="A186" s="1">
        <v>140.0</v>
      </c>
      <c r="B186" s="1" t="s">
        <v>58</v>
      </c>
      <c r="C186" s="1" t="s">
        <v>50</v>
      </c>
      <c r="D186" s="1" t="str">
        <f>IFERROR(__xludf.DUMMYFUNCTION("if(regexmatch(B186,""DC""),""calligastra"",""punctulatus"")"),"calligastra")</f>
        <v>calligastra</v>
      </c>
      <c r="E186" s="1">
        <v>84.25833333</v>
      </c>
      <c r="F186" s="1" t="s">
        <v>52</v>
      </c>
      <c r="G186" s="1" t="s">
        <v>53</v>
      </c>
      <c r="H186" s="7">
        <v>27.0</v>
      </c>
      <c r="I186" s="1" t="s">
        <v>48</v>
      </c>
      <c r="J186" s="1">
        <v>41.26375772</v>
      </c>
      <c r="K186" s="1">
        <v>0.028396124</v>
      </c>
      <c r="L186" s="1">
        <v>0.027833451</v>
      </c>
      <c r="M186" s="1">
        <v>0.009660159</v>
      </c>
      <c r="N186" s="1">
        <v>0.020142434</v>
      </c>
      <c r="O186" s="1">
        <v>0.38454516</v>
      </c>
      <c r="P186" s="1">
        <v>0.143638574</v>
      </c>
      <c r="Q186" s="1">
        <v>0.38454516</v>
      </c>
      <c r="R186" s="1">
        <v>0.38454516</v>
      </c>
      <c r="S186" s="1">
        <v>0.238532025</v>
      </c>
      <c r="T186" s="1">
        <v>0.014248207</v>
      </c>
      <c r="U186" s="1">
        <v>0.071758328</v>
      </c>
      <c r="V186" s="1">
        <v>0.002205263</v>
      </c>
      <c r="W186" s="1">
        <v>0.002205263</v>
      </c>
      <c r="X186" s="1">
        <v>0.059770072</v>
      </c>
      <c r="Y186" s="1">
        <v>0.045008193</v>
      </c>
      <c r="Z186" s="1">
        <v>0.042721081</v>
      </c>
      <c r="AA186" s="1">
        <v>48.97290996</v>
      </c>
      <c r="AB186" s="1">
        <v>0.033701265</v>
      </c>
      <c r="AC186" s="1">
        <v>0.03303347</v>
      </c>
      <c r="AD186" s="1">
        <v>0.01146493</v>
      </c>
      <c r="AE186" s="1">
        <v>0.023905569</v>
      </c>
      <c r="AF186" s="1">
        <v>0.456388282</v>
      </c>
      <c r="AG186" s="1">
        <v>0.170474027</v>
      </c>
      <c r="AH186" s="1">
        <v>0.456388282</v>
      </c>
      <c r="AI186" s="1">
        <v>0.456388282</v>
      </c>
      <c r="AJ186" s="1">
        <v>0.283096063</v>
      </c>
      <c r="AK186" s="1">
        <v>0.016910146</v>
      </c>
      <c r="AL186" s="1">
        <v>0.085164666</v>
      </c>
      <c r="AM186" s="1">
        <v>0.002617264</v>
      </c>
      <c r="AN186" s="1">
        <v>0.002617264</v>
      </c>
      <c r="AO186" s="1">
        <v>0.070936689</v>
      </c>
      <c r="AP186" s="1">
        <v>0.053416904</v>
      </c>
      <c r="AQ186" s="1">
        <v>0.050702499</v>
      </c>
      <c r="AR186" s="5">
        <v>0.507339409</v>
      </c>
    </row>
    <row r="187">
      <c r="A187" s="1">
        <v>141.0</v>
      </c>
      <c r="B187" s="1" t="s">
        <v>58</v>
      </c>
      <c r="C187" s="1" t="s">
        <v>50</v>
      </c>
      <c r="D187" s="1" t="str">
        <f>IFERROR(__xludf.DUMMYFUNCTION("if(regexmatch(B187,""DC""),""calligastra"",""punctulatus"")"),"calligastra")</f>
        <v>calligastra</v>
      </c>
      <c r="E187" s="1">
        <v>84.25833333</v>
      </c>
      <c r="F187" s="1" t="s">
        <v>52</v>
      </c>
      <c r="G187" s="1" t="s">
        <v>53</v>
      </c>
      <c r="H187" s="7">
        <v>27.7</v>
      </c>
      <c r="I187" s="1" t="s">
        <v>48</v>
      </c>
      <c r="J187" s="1">
        <v>42.23596823</v>
      </c>
      <c r="K187" s="1">
        <v>0.056612494</v>
      </c>
      <c r="L187" s="1">
        <v>0.041197613</v>
      </c>
      <c r="M187" s="1">
        <v>0.036252072</v>
      </c>
      <c r="N187" s="1">
        <v>0.031033977</v>
      </c>
      <c r="O187" s="1">
        <v>0.504503919</v>
      </c>
      <c r="P187" s="1">
        <v>0.097002554</v>
      </c>
      <c r="Q187" s="1">
        <v>0.397992368</v>
      </c>
      <c r="R187" s="1">
        <v>0.504503919</v>
      </c>
      <c r="S187" s="1">
        <v>0.263509311</v>
      </c>
      <c r="T187" s="1">
        <v>0.031078715</v>
      </c>
      <c r="U187" s="1">
        <v>0.105069264</v>
      </c>
      <c r="V187" s="1">
        <v>0.007845448</v>
      </c>
      <c r="W187" s="1">
        <v>0.012917384</v>
      </c>
      <c r="X187" s="1">
        <v>0.078194203</v>
      </c>
      <c r="Y187" s="1">
        <v>0.020273272</v>
      </c>
      <c r="Z187" s="1">
        <v>0.013019995</v>
      </c>
      <c r="AA187" s="1">
        <v>50.12675489</v>
      </c>
      <c r="AB187" s="1">
        <v>0.067189192</v>
      </c>
      <c r="AC187" s="1">
        <v>0.048894407</v>
      </c>
      <c r="AD187" s="1">
        <v>0.04302491</v>
      </c>
      <c r="AE187" s="1">
        <v>0.036831938</v>
      </c>
      <c r="AF187" s="1">
        <v>0.598758484</v>
      </c>
      <c r="AG187" s="1">
        <v>0.115125175</v>
      </c>
      <c r="AH187" s="1">
        <v>0.472347781</v>
      </c>
      <c r="AI187" s="1">
        <v>0.598758484</v>
      </c>
      <c r="AJ187" s="1">
        <v>0.312739762</v>
      </c>
      <c r="AK187" s="1">
        <v>0.036885034</v>
      </c>
      <c r="AL187" s="1">
        <v>0.124698958</v>
      </c>
      <c r="AM187" s="1">
        <v>0.009311184</v>
      </c>
      <c r="AN187" s="1">
        <v>0.01533069</v>
      </c>
      <c r="AO187" s="1">
        <v>0.092802931</v>
      </c>
      <c r="AP187" s="1">
        <v>0.024060851</v>
      </c>
      <c r="AQ187" s="1">
        <v>0.015452471</v>
      </c>
      <c r="AR187" s="5">
        <v>0.537898928</v>
      </c>
    </row>
    <row r="188">
      <c r="A188" s="1">
        <v>142.0</v>
      </c>
      <c r="B188" s="1" t="s">
        <v>58</v>
      </c>
      <c r="C188" s="1" t="s">
        <v>50</v>
      </c>
      <c r="D188" s="1" t="str">
        <f>IFERROR(__xludf.DUMMYFUNCTION("if(regexmatch(B188,""DC""),""calligastra"",""punctulatus"")"),"calligastra")</f>
        <v>calligastra</v>
      </c>
      <c r="E188" s="1">
        <v>84.25833333</v>
      </c>
      <c r="F188" s="1" t="s">
        <v>52</v>
      </c>
      <c r="G188" s="1" t="s">
        <v>53</v>
      </c>
      <c r="H188" s="7">
        <v>28.4</v>
      </c>
      <c r="I188" s="1" t="s">
        <v>48</v>
      </c>
      <c r="J188" s="1">
        <v>43.07487012</v>
      </c>
      <c r="K188" s="1">
        <v>0.067131393</v>
      </c>
      <c r="L188" s="1">
        <v>0.036118562</v>
      </c>
      <c r="M188" s="1">
        <v>0.021042446</v>
      </c>
      <c r="N188" s="1">
        <v>0.020537782</v>
      </c>
      <c r="O188" s="1">
        <v>0.488682945</v>
      </c>
      <c r="P188" s="1">
        <v>0.095245656</v>
      </c>
      <c r="Q188" s="1">
        <v>0.390835131</v>
      </c>
      <c r="R188" s="1">
        <v>0.488682945</v>
      </c>
      <c r="S188" s="1">
        <v>0.227578589</v>
      </c>
      <c r="T188" s="1">
        <v>0.021083609</v>
      </c>
      <c r="U188" s="1">
        <v>0.122324492</v>
      </c>
      <c r="V188" s="1">
        <v>0.024421027</v>
      </c>
      <c r="W188" s="1">
        <v>0.031970309</v>
      </c>
      <c r="X188" s="1">
        <v>0.101023267</v>
      </c>
      <c r="Y188" s="1">
        <v>0.047412243</v>
      </c>
      <c r="Z188" s="1">
        <v>0.023187299</v>
      </c>
      <c r="AA188" s="1">
        <v>51.12238566</v>
      </c>
      <c r="AB188" s="1">
        <v>0.079673298</v>
      </c>
      <c r="AC188" s="1">
        <v>0.042866457</v>
      </c>
      <c r="AD188" s="1">
        <v>0.024973726</v>
      </c>
      <c r="AE188" s="1">
        <v>0.024374779</v>
      </c>
      <c r="AF188" s="1">
        <v>0.579981736</v>
      </c>
      <c r="AG188" s="1">
        <v>0.113040042</v>
      </c>
      <c r="AH188" s="1">
        <v>0.463853385</v>
      </c>
      <c r="AI188" s="1">
        <v>0.579981736</v>
      </c>
      <c r="AJ188" s="1">
        <v>0.270096239</v>
      </c>
      <c r="AK188" s="1">
        <v>0.025022581</v>
      </c>
      <c r="AL188" s="1">
        <v>0.145177916</v>
      </c>
      <c r="AM188" s="1">
        <v>0.028983515</v>
      </c>
      <c r="AN188" s="1">
        <v>0.037943201</v>
      </c>
      <c r="AO188" s="1">
        <v>0.119897063</v>
      </c>
      <c r="AP188" s="1">
        <v>0.056270093</v>
      </c>
      <c r="AQ188" s="1">
        <v>0.027519295</v>
      </c>
      <c r="AR188" s="5">
        <v>0.536395256</v>
      </c>
    </row>
    <row r="189">
      <c r="A189" s="1">
        <v>160.0</v>
      </c>
      <c r="B189" s="1" t="s">
        <v>59</v>
      </c>
      <c r="C189" s="1" t="s">
        <v>50</v>
      </c>
      <c r="D189" s="1" t="str">
        <f>IFERROR(__xludf.DUMMYFUNCTION("if(regexmatch(B189,""DC""),""calligastra"",""punctulatus"")"),"punctulatus")</f>
        <v>punctulatus</v>
      </c>
      <c r="E189" s="1">
        <v>124.3746667</v>
      </c>
      <c r="F189" s="1" t="s">
        <v>52</v>
      </c>
      <c r="G189" s="1" t="s">
        <v>53</v>
      </c>
      <c r="H189" s="6">
        <v>28.0</v>
      </c>
      <c r="I189" s="1" t="s">
        <v>48</v>
      </c>
      <c r="J189" s="1">
        <v>44.0429368</v>
      </c>
      <c r="K189" s="1">
        <v>0.04089924</v>
      </c>
      <c r="L189" s="1">
        <v>0.043527207</v>
      </c>
      <c r="M189" s="1">
        <v>0.009740515</v>
      </c>
      <c r="N189" s="1">
        <v>0.011811989</v>
      </c>
      <c r="O189" s="1">
        <v>0.695447522</v>
      </c>
      <c r="P189" s="1">
        <v>0.289114124</v>
      </c>
      <c r="Q189" s="1">
        <v>0.572275976</v>
      </c>
      <c r="R189" s="1">
        <v>0.695447522</v>
      </c>
      <c r="S189" s="1">
        <v>0.634828818</v>
      </c>
      <c r="T189" s="1">
        <v>0.029831491</v>
      </c>
      <c r="U189" s="1">
        <v>0.12474973</v>
      </c>
      <c r="V189" s="1">
        <v>-0.021513627</v>
      </c>
      <c r="W189" s="1">
        <v>-0.009701638</v>
      </c>
      <c r="X189" s="1">
        <v>0.095496456</v>
      </c>
      <c r="Y189" s="1">
        <v>0.0045051</v>
      </c>
      <c r="Z189" s="1">
        <v>0.02895852</v>
      </c>
      <c r="AA189" s="1">
        <v>35.41150137</v>
      </c>
      <c r="AB189" s="1">
        <v>0.032883899</v>
      </c>
      <c r="AC189" s="1">
        <v>0.034996843</v>
      </c>
      <c r="AD189" s="1">
        <v>0.00783159</v>
      </c>
      <c r="AE189" s="1">
        <v>0.009497102</v>
      </c>
      <c r="AF189" s="1">
        <v>0.559155285</v>
      </c>
      <c r="AG189" s="1">
        <v>0.23245419</v>
      </c>
      <c r="AH189" s="1">
        <v>0.460122621</v>
      </c>
      <c r="AI189" s="1">
        <v>0.559155285</v>
      </c>
      <c r="AJ189" s="1">
        <v>0.510416498</v>
      </c>
      <c r="AK189" s="1">
        <v>0.023985183</v>
      </c>
      <c r="AL189" s="1">
        <v>0.100301559</v>
      </c>
      <c r="AM189" s="1">
        <v>-0.017297435</v>
      </c>
      <c r="AN189" s="1">
        <v>-0.007800333</v>
      </c>
      <c r="AO189" s="1">
        <v>0.076781276</v>
      </c>
      <c r="AP189" s="1">
        <v>0.003622201</v>
      </c>
      <c r="AQ189" s="1">
        <v>0.023283295</v>
      </c>
      <c r="AR189" s="5">
        <v>0.377850392</v>
      </c>
    </row>
    <row r="190">
      <c r="A190" s="1">
        <v>163.0</v>
      </c>
      <c r="B190" s="1" t="s">
        <v>59</v>
      </c>
      <c r="C190" s="1" t="s">
        <v>50</v>
      </c>
      <c r="D190" s="1" t="str">
        <f>IFERROR(__xludf.DUMMYFUNCTION("if(regexmatch(B190,""DC""),""calligastra"",""punctulatus"")"),"punctulatus")</f>
        <v>punctulatus</v>
      </c>
      <c r="E190" s="1">
        <v>124.3746667</v>
      </c>
      <c r="F190" s="1" t="s">
        <v>52</v>
      </c>
      <c r="G190" s="1" t="s">
        <v>53</v>
      </c>
      <c r="H190" s="7">
        <v>28.5</v>
      </c>
      <c r="I190" s="1" t="s">
        <v>48</v>
      </c>
      <c r="J190" s="1">
        <v>47.98043989</v>
      </c>
      <c r="K190" s="1">
        <v>0.14524923</v>
      </c>
      <c r="L190" s="1">
        <v>0.082665774</v>
      </c>
      <c r="M190" s="1">
        <v>0.039882006</v>
      </c>
      <c r="N190" s="1">
        <v>0.048000435</v>
      </c>
      <c r="O190" s="1">
        <v>0.762941089</v>
      </c>
      <c r="P190" s="1">
        <v>0.182829831</v>
      </c>
      <c r="Q190" s="1">
        <v>0.762941089</v>
      </c>
      <c r="R190" s="1">
        <v>0.762941089</v>
      </c>
      <c r="S190" s="1">
        <v>0.534601924</v>
      </c>
      <c r="T190" s="1">
        <v>0.030329369</v>
      </c>
      <c r="U190" s="1">
        <v>0.249892694</v>
      </c>
      <c r="V190" s="1">
        <v>-0.005525472</v>
      </c>
      <c r="W190" s="1">
        <v>0.042474962</v>
      </c>
      <c r="X190" s="1">
        <v>0.218003531</v>
      </c>
      <c r="Y190" s="1">
        <v>0.028076693</v>
      </c>
      <c r="Z190" s="1">
        <v>0.035563572</v>
      </c>
      <c r="AA190" s="1">
        <v>38.57734148</v>
      </c>
      <c r="AB190" s="1">
        <v>0.116783613</v>
      </c>
      <c r="AC190" s="1">
        <v>0.066465122</v>
      </c>
      <c r="AD190" s="1">
        <v>0.03206602</v>
      </c>
      <c r="AE190" s="1">
        <v>0.038593418</v>
      </c>
      <c r="AF190" s="1">
        <v>0.613421615</v>
      </c>
      <c r="AG190" s="1">
        <v>0.146999253</v>
      </c>
      <c r="AH190" s="1">
        <v>0.613421615</v>
      </c>
      <c r="AI190" s="1">
        <v>0.613421615</v>
      </c>
      <c r="AJ190" s="1">
        <v>0.429831844</v>
      </c>
      <c r="AK190" s="1">
        <v>0.024385488</v>
      </c>
      <c r="AL190" s="1">
        <v>0.200919288</v>
      </c>
      <c r="AM190" s="1">
        <v>-0.004442603</v>
      </c>
      <c r="AN190" s="1">
        <v>0.034150815</v>
      </c>
      <c r="AO190" s="1">
        <v>0.175279691</v>
      </c>
      <c r="AP190" s="1">
        <v>0.022574286</v>
      </c>
      <c r="AQ190" s="1">
        <v>0.028593903</v>
      </c>
      <c r="AR190" s="5">
        <v>0.410350349</v>
      </c>
    </row>
    <row r="191">
      <c r="A191" s="1">
        <v>164.0</v>
      </c>
      <c r="B191" s="1" t="s">
        <v>59</v>
      </c>
      <c r="C191" s="1" t="s">
        <v>50</v>
      </c>
      <c r="D191" s="1" t="str">
        <f>IFERROR(__xludf.DUMMYFUNCTION("if(regexmatch(B191,""DC""),""calligastra"",""punctulatus"")"),"punctulatus")</f>
        <v>punctulatus</v>
      </c>
      <c r="E191" s="1">
        <v>124.3746667</v>
      </c>
      <c r="F191" s="1" t="s">
        <v>52</v>
      </c>
      <c r="G191" s="1" t="s">
        <v>53</v>
      </c>
      <c r="H191" s="7">
        <v>28.7</v>
      </c>
      <c r="I191" s="1" t="s">
        <v>48</v>
      </c>
      <c r="J191" s="1">
        <v>50.01632112</v>
      </c>
      <c r="K191" s="1">
        <v>0.175128408</v>
      </c>
      <c r="L191" s="1">
        <v>0.121110802</v>
      </c>
      <c r="M191" s="1">
        <v>0.012493767</v>
      </c>
      <c r="N191" s="1">
        <v>0.048057174</v>
      </c>
      <c r="O191" s="1">
        <v>0.80666283</v>
      </c>
      <c r="P191" s="1">
        <v>0.175512286</v>
      </c>
      <c r="Q191" s="1">
        <v>0.803441216</v>
      </c>
      <c r="R191" s="1">
        <v>0.80666283</v>
      </c>
      <c r="S191" s="1">
        <v>0.535442432</v>
      </c>
      <c r="T191" s="1">
        <v>0.027038616</v>
      </c>
      <c r="U191" s="1">
        <v>0.213325656</v>
      </c>
      <c r="V191" s="1">
        <v>0.019135829</v>
      </c>
      <c r="W191" s="1">
        <v>0.036765375</v>
      </c>
      <c r="X191" s="1">
        <v>0.188458911</v>
      </c>
      <c r="Y191" s="1">
        <v>0.045194155</v>
      </c>
      <c r="Z191" s="1">
        <v>0.027840869</v>
      </c>
      <c r="AA191" s="1">
        <v>40.2142353</v>
      </c>
      <c r="AB191" s="1">
        <v>0.140807138</v>
      </c>
      <c r="AC191" s="1">
        <v>0.09737578</v>
      </c>
      <c r="AD191" s="1">
        <v>0.010045266</v>
      </c>
      <c r="AE191" s="1">
        <v>0.038639038</v>
      </c>
      <c r="AF191" s="1">
        <v>0.648574868</v>
      </c>
      <c r="AG191" s="1">
        <v>0.141115784</v>
      </c>
      <c r="AH191" s="1">
        <v>0.645984618</v>
      </c>
      <c r="AI191" s="1">
        <v>0.648574868</v>
      </c>
      <c r="AJ191" s="1">
        <v>0.430507632</v>
      </c>
      <c r="AK191" s="1">
        <v>0.021739649</v>
      </c>
      <c r="AL191" s="1">
        <v>0.171518575</v>
      </c>
      <c r="AM191" s="1">
        <v>0.015385633</v>
      </c>
      <c r="AN191" s="1">
        <v>0.02956018</v>
      </c>
      <c r="AO191" s="1">
        <v>0.151525159</v>
      </c>
      <c r="AP191" s="1">
        <v>0.036337106</v>
      </c>
      <c r="AQ191" s="1">
        <v>0.022384678</v>
      </c>
      <c r="AR191" s="5">
        <v>0.423731734</v>
      </c>
    </row>
    <row r="192">
      <c r="A192" s="1">
        <v>166.0</v>
      </c>
      <c r="B192" s="1" t="s">
        <v>59</v>
      </c>
      <c r="C192" s="1" t="s">
        <v>50</v>
      </c>
      <c r="D192" s="1" t="str">
        <f>IFERROR(__xludf.DUMMYFUNCTION("if(regexmatch(B192,""DC""),""calligastra"",""punctulatus"")"),"punctulatus")</f>
        <v>punctulatus</v>
      </c>
      <c r="E192" s="1">
        <v>124.3746667</v>
      </c>
      <c r="F192" s="1" t="s">
        <v>52</v>
      </c>
      <c r="G192" s="1" t="s">
        <v>53</v>
      </c>
      <c r="H192" s="7">
        <v>28.6</v>
      </c>
      <c r="I192" s="1" t="s">
        <v>48</v>
      </c>
      <c r="J192" s="1">
        <v>51.4061855</v>
      </c>
      <c r="K192" s="1">
        <v>0.070446927</v>
      </c>
      <c r="L192" s="1">
        <v>0.090426089</v>
      </c>
      <c r="M192" s="1">
        <v>0.010823529</v>
      </c>
      <c r="N192" s="1">
        <v>0.017383771</v>
      </c>
      <c r="O192" s="1">
        <v>0.404229614</v>
      </c>
      <c r="P192" s="1">
        <v>0.15354016</v>
      </c>
      <c r="Q192" s="1">
        <v>0.404229614</v>
      </c>
      <c r="R192" s="1">
        <v>0.404229614</v>
      </c>
      <c r="S192" s="1">
        <v>0.285319494</v>
      </c>
      <c r="T192" s="1">
        <v>0.012602858</v>
      </c>
      <c r="U192" s="1">
        <v>0.150760511</v>
      </c>
      <c r="V192" s="1">
        <v>-0.01529365</v>
      </c>
      <c r="W192" s="1">
        <v>0.001833634</v>
      </c>
      <c r="X192" s="1">
        <v>0.138252638</v>
      </c>
      <c r="Y192" s="1">
        <v>0.007220257</v>
      </c>
      <c r="Z192" s="1">
        <v>0.023298373</v>
      </c>
      <c r="AA192" s="1">
        <v>41.3317172</v>
      </c>
      <c r="AB192" s="1">
        <v>0.056640897</v>
      </c>
      <c r="AC192" s="1">
        <v>0.072704588</v>
      </c>
      <c r="AD192" s="1">
        <v>0.008702358</v>
      </c>
      <c r="AE192" s="1">
        <v>0.013976939</v>
      </c>
      <c r="AF192" s="1">
        <v>0.325009606</v>
      </c>
      <c r="AG192" s="1">
        <v>0.123449705</v>
      </c>
      <c r="AH192" s="1">
        <v>0.325009606</v>
      </c>
      <c r="AI192" s="1">
        <v>0.325009606</v>
      </c>
      <c r="AJ192" s="1">
        <v>0.229403223</v>
      </c>
      <c r="AK192" s="1">
        <v>0.010132979</v>
      </c>
      <c r="AL192" s="1">
        <v>0.121214806</v>
      </c>
      <c r="AM192" s="1">
        <v>-0.012296435</v>
      </c>
      <c r="AN192" s="1">
        <v>0.001474282</v>
      </c>
      <c r="AO192" s="1">
        <v>0.111158197</v>
      </c>
      <c r="AP192" s="1">
        <v>0.005805248</v>
      </c>
      <c r="AQ192" s="1">
        <v>0.01873241</v>
      </c>
      <c r="AR192" s="5">
        <v>0.423304577</v>
      </c>
    </row>
    <row r="193">
      <c r="A193" s="1">
        <v>167.0</v>
      </c>
      <c r="B193" s="1" t="s">
        <v>59</v>
      </c>
      <c r="C193" s="1" t="s">
        <v>50</v>
      </c>
      <c r="D193" s="1" t="str">
        <f>IFERROR(__xludf.DUMMYFUNCTION("if(regexmatch(B193,""DC""),""calligastra"",""punctulatus"")"),"punctulatus")</f>
        <v>punctulatus</v>
      </c>
      <c r="E193" s="1">
        <v>124.3746667</v>
      </c>
      <c r="F193" s="1" t="s">
        <v>52</v>
      </c>
      <c r="G193" s="1" t="s">
        <v>53</v>
      </c>
      <c r="H193" s="7">
        <v>26.3</v>
      </c>
      <c r="I193" s="1" t="s">
        <v>48</v>
      </c>
      <c r="J193" s="1">
        <v>54.42360763</v>
      </c>
      <c r="K193" s="1">
        <v>0.071651537</v>
      </c>
      <c r="L193" s="1">
        <v>0.072294218</v>
      </c>
      <c r="M193" s="1">
        <v>0.014232541</v>
      </c>
      <c r="N193" s="1">
        <v>0.035985929</v>
      </c>
      <c r="O193" s="1">
        <v>0.818216913</v>
      </c>
      <c r="P193" s="1">
        <v>0.240318792</v>
      </c>
      <c r="Q193" s="1">
        <v>0.485260267</v>
      </c>
      <c r="R193" s="1">
        <v>0.818216913</v>
      </c>
      <c r="S193" s="1">
        <v>0.324963907</v>
      </c>
      <c r="T193" s="1">
        <v>0.016038434</v>
      </c>
      <c r="U193" s="1">
        <v>0.163075593</v>
      </c>
      <c r="V193" s="1">
        <v>0.00555602</v>
      </c>
      <c r="W193" s="1">
        <v>0.021197715</v>
      </c>
      <c r="X193" s="1">
        <v>0.147739178</v>
      </c>
      <c r="Y193" s="1">
        <v>0.031581396</v>
      </c>
      <c r="Z193" s="1">
        <v>0.027096055</v>
      </c>
      <c r="AA193" s="1">
        <v>43.75779174</v>
      </c>
      <c r="AB193" s="1">
        <v>0.057609431</v>
      </c>
      <c r="AC193" s="1">
        <v>0.058126161</v>
      </c>
      <c r="AD193" s="1">
        <v>0.01144328</v>
      </c>
      <c r="AE193" s="1">
        <v>0.028933488</v>
      </c>
      <c r="AF193" s="1">
        <v>0.657864608</v>
      </c>
      <c r="AG193" s="1">
        <v>0.193221657</v>
      </c>
      <c r="AH193" s="1">
        <v>0.390160054</v>
      </c>
      <c r="AI193" s="1">
        <v>0.657864608</v>
      </c>
      <c r="AJ193" s="1">
        <v>0.261278213</v>
      </c>
      <c r="AK193" s="1">
        <v>0.012895258</v>
      </c>
      <c r="AL193" s="1">
        <v>0.131116406</v>
      </c>
      <c r="AM193" s="1">
        <v>0.004467163</v>
      </c>
      <c r="AN193" s="1">
        <v>0.017043435</v>
      </c>
      <c r="AO193" s="1">
        <v>0.118785587</v>
      </c>
      <c r="AP193" s="1">
        <v>0.025392145</v>
      </c>
      <c r="AQ193" s="1">
        <v>0.021785831</v>
      </c>
      <c r="AR193" s="5">
        <v>0.450368728</v>
      </c>
    </row>
    <row r="194">
      <c r="A194" s="1">
        <v>168.0</v>
      </c>
      <c r="B194" s="1" t="s">
        <v>59</v>
      </c>
      <c r="C194" s="1" t="s">
        <v>50</v>
      </c>
      <c r="D194" s="1" t="str">
        <f>IFERROR(__xludf.DUMMYFUNCTION("if(regexmatch(B194,""DC""),""calligastra"",""punctulatus"")"),"punctulatus")</f>
        <v>punctulatus</v>
      </c>
      <c r="E194" s="1">
        <v>124.3746667</v>
      </c>
      <c r="F194" s="1" t="s">
        <v>52</v>
      </c>
      <c r="G194" s="1" t="s">
        <v>53</v>
      </c>
      <c r="H194" s="7">
        <v>28.6</v>
      </c>
      <c r="I194" s="1" t="s">
        <v>48</v>
      </c>
      <c r="J194" s="1">
        <v>55.55250201</v>
      </c>
      <c r="K194" s="1">
        <v>0.045812342</v>
      </c>
      <c r="L194" s="1">
        <v>0.090618637</v>
      </c>
      <c r="M194" s="1">
        <v>0.014481189</v>
      </c>
      <c r="N194" s="1">
        <v>0.090618637</v>
      </c>
      <c r="O194" s="1">
        <v>1.212040599</v>
      </c>
      <c r="P194" s="1">
        <v>0.339004237</v>
      </c>
      <c r="Q194" s="1">
        <v>1.18444122</v>
      </c>
      <c r="R194" s="1">
        <v>1.212040599</v>
      </c>
      <c r="S194" s="1">
        <v>0.564056134</v>
      </c>
      <c r="T194" s="1">
        <v>0.048199754</v>
      </c>
      <c r="U194" s="1">
        <v>0.269068535</v>
      </c>
      <c r="V194" s="1">
        <v>0.021653132</v>
      </c>
      <c r="W194" s="1">
        <v>0.058142552</v>
      </c>
      <c r="X194" s="1">
        <v>0.220837628</v>
      </c>
      <c r="Y194" s="1">
        <v>0.050463391</v>
      </c>
      <c r="Z194" s="1">
        <v>0.031440643</v>
      </c>
      <c r="AA194" s="1">
        <v>44.66544794</v>
      </c>
      <c r="AB194" s="1">
        <v>0.036834143</v>
      </c>
      <c r="AC194" s="1">
        <v>0.072859401</v>
      </c>
      <c r="AD194" s="1">
        <v>0.011643198</v>
      </c>
      <c r="AE194" s="1">
        <v>0.072859401</v>
      </c>
      <c r="AF194" s="1">
        <v>0.974507616</v>
      </c>
      <c r="AG194" s="1">
        <v>0.272566951</v>
      </c>
      <c r="AH194" s="1">
        <v>0.952317101</v>
      </c>
      <c r="AI194" s="1">
        <v>0.974507616</v>
      </c>
      <c r="AJ194" s="1">
        <v>0.453513685</v>
      </c>
      <c r="AK194" s="1">
        <v>0.038753675</v>
      </c>
      <c r="AL194" s="1">
        <v>0.21633709</v>
      </c>
      <c r="AM194" s="1">
        <v>0.0174096</v>
      </c>
      <c r="AN194" s="1">
        <v>0.046747905</v>
      </c>
      <c r="AO194" s="1">
        <v>0.177558368</v>
      </c>
      <c r="AP194" s="1">
        <v>0.04057369</v>
      </c>
      <c r="AQ194" s="1">
        <v>0.025278977</v>
      </c>
      <c r="AR194" s="5">
        <v>0.485740909</v>
      </c>
    </row>
    <row r="195">
      <c r="A195" s="1">
        <v>169.0</v>
      </c>
      <c r="B195" s="1" t="s">
        <v>59</v>
      </c>
      <c r="C195" s="1" t="s">
        <v>50</v>
      </c>
      <c r="D195" s="1" t="str">
        <f>IFERROR(__xludf.DUMMYFUNCTION("if(regexmatch(B195,""DC""),""calligastra"",""punctulatus"")"),"punctulatus")</f>
        <v>punctulatus</v>
      </c>
      <c r="E195" s="1">
        <v>124.3746667</v>
      </c>
      <c r="F195" s="1" t="s">
        <v>52</v>
      </c>
      <c r="G195" s="1" t="s">
        <v>53</v>
      </c>
      <c r="H195" s="7">
        <v>28.6</v>
      </c>
      <c r="I195" s="1" t="s">
        <v>48</v>
      </c>
      <c r="J195" s="1">
        <v>58.32876458</v>
      </c>
      <c r="K195" s="1">
        <v>0.074609056</v>
      </c>
      <c r="L195" s="1">
        <v>0.124271685</v>
      </c>
      <c r="M195" s="1">
        <v>0.046711651</v>
      </c>
      <c r="N195" s="1">
        <v>0.079662668</v>
      </c>
      <c r="O195" s="1">
        <v>1.384038135</v>
      </c>
      <c r="P195" s="1">
        <v>0.11206513</v>
      </c>
      <c r="Q195" s="1">
        <v>1.229965036</v>
      </c>
      <c r="R195" s="1">
        <v>1.384038135</v>
      </c>
      <c r="S195" s="1">
        <v>0.574120745</v>
      </c>
      <c r="T195" s="1">
        <v>0.054845884</v>
      </c>
      <c r="U195" s="1">
        <v>0.350617404</v>
      </c>
      <c r="V195" s="1">
        <v>0.017322273</v>
      </c>
      <c r="W195" s="1">
        <v>0.090661648</v>
      </c>
      <c r="X195" s="1">
        <v>0.293137713</v>
      </c>
      <c r="Y195" s="1">
        <v>0.029431374</v>
      </c>
      <c r="Z195" s="1">
        <v>0.012662348</v>
      </c>
      <c r="AA195" s="1">
        <v>46.89762484</v>
      </c>
      <c r="AB195" s="1">
        <v>0.059987341</v>
      </c>
      <c r="AC195" s="1">
        <v>0.099917201</v>
      </c>
      <c r="AD195" s="1">
        <v>0.037557207</v>
      </c>
      <c r="AE195" s="1">
        <v>0.064050558</v>
      </c>
      <c r="AF195" s="1">
        <v>1.112797463</v>
      </c>
      <c r="AG195" s="1">
        <v>0.090102859</v>
      </c>
      <c r="AH195" s="1">
        <v>0.988919262</v>
      </c>
      <c r="AI195" s="1">
        <v>1.112797463</v>
      </c>
      <c r="AJ195" s="1">
        <v>0.461605856</v>
      </c>
      <c r="AK195" s="1">
        <v>0.044097311</v>
      </c>
      <c r="AL195" s="1">
        <v>0.281904196</v>
      </c>
      <c r="AM195" s="1">
        <v>0.013927493</v>
      </c>
      <c r="AN195" s="1">
        <v>0.072893983</v>
      </c>
      <c r="AO195" s="1">
        <v>0.235689245</v>
      </c>
      <c r="AP195" s="1">
        <v>0.023663479</v>
      </c>
      <c r="AQ195" s="1">
        <v>0.01018081</v>
      </c>
      <c r="AR195" s="5">
        <v>0.5137245</v>
      </c>
    </row>
    <row r="196">
      <c r="A196" s="1">
        <v>170.0</v>
      </c>
      <c r="B196" s="1" t="s">
        <v>59</v>
      </c>
      <c r="C196" s="1" t="s">
        <v>50</v>
      </c>
      <c r="D196" s="1" t="str">
        <f>IFERROR(__xludf.DUMMYFUNCTION("if(regexmatch(B196,""DC""),""calligastra"",""punctulatus"")"),"punctulatus")</f>
        <v>punctulatus</v>
      </c>
      <c r="E196" s="1">
        <v>124.3746667</v>
      </c>
      <c r="F196" s="1" t="s">
        <v>52</v>
      </c>
      <c r="G196" s="1" t="s">
        <v>53</v>
      </c>
      <c r="H196" s="7">
        <v>28.6</v>
      </c>
      <c r="I196" s="1" t="s">
        <v>48</v>
      </c>
      <c r="J196" s="1">
        <v>59.14015815</v>
      </c>
      <c r="K196" s="1">
        <v>0.150829083</v>
      </c>
      <c r="L196" s="1">
        <v>0.093682008</v>
      </c>
      <c r="M196" s="1">
        <v>0.019717877</v>
      </c>
      <c r="N196" s="1">
        <v>0.050306475</v>
      </c>
      <c r="O196" s="1">
        <v>0.827246013</v>
      </c>
      <c r="P196" s="1">
        <v>0.194013506</v>
      </c>
      <c r="Q196" s="1">
        <v>0.822111349</v>
      </c>
      <c r="R196" s="1">
        <v>0.827246013</v>
      </c>
      <c r="S196" s="1">
        <v>0.415518185</v>
      </c>
      <c r="T196" s="1">
        <v>0.037550181</v>
      </c>
      <c r="U196" s="1">
        <v>0.251912882</v>
      </c>
      <c r="V196" s="1">
        <v>-0.002832696</v>
      </c>
      <c r="W196" s="1">
        <v>0.047473779</v>
      </c>
      <c r="X196" s="1">
        <v>0.213544219</v>
      </c>
      <c r="Y196" s="1">
        <v>0.029958661</v>
      </c>
      <c r="Z196" s="1">
        <v>0.034011506</v>
      </c>
      <c r="AA196" s="1">
        <v>47.55000332</v>
      </c>
      <c r="AB196" s="1">
        <v>0.12126994</v>
      </c>
      <c r="AC196" s="1">
        <v>0.07532242</v>
      </c>
      <c r="AD196" s="1">
        <v>0.015853612</v>
      </c>
      <c r="AE196" s="1">
        <v>0.040447525</v>
      </c>
      <c r="AF196" s="1">
        <v>0.665124205</v>
      </c>
      <c r="AG196" s="1">
        <v>0.155991176</v>
      </c>
      <c r="AH196" s="1">
        <v>0.660995821</v>
      </c>
      <c r="AI196" s="1">
        <v>0.665124205</v>
      </c>
      <c r="AJ196" s="1">
        <v>0.334085868</v>
      </c>
      <c r="AK196" s="1">
        <v>0.030191181</v>
      </c>
      <c r="AL196" s="1">
        <v>0.202543563</v>
      </c>
      <c r="AM196" s="1">
        <v>-0.00227755</v>
      </c>
      <c r="AN196" s="1">
        <v>0.038169975</v>
      </c>
      <c r="AO196" s="1">
        <v>0.171694305</v>
      </c>
      <c r="AP196" s="1">
        <v>0.024087431</v>
      </c>
      <c r="AQ196" s="1">
        <v>0.027346007</v>
      </c>
      <c r="AR196" s="5">
        <v>0.505896899</v>
      </c>
    </row>
    <row r="197">
      <c r="A197" s="1">
        <v>171.0</v>
      </c>
      <c r="B197" s="1" t="s">
        <v>59</v>
      </c>
      <c r="C197" s="1" t="s">
        <v>50</v>
      </c>
      <c r="D197" s="1" t="str">
        <f>IFERROR(__xludf.DUMMYFUNCTION("if(regexmatch(B197,""DC""),""calligastra"",""punctulatus"")"),"punctulatus")</f>
        <v>punctulatus</v>
      </c>
      <c r="E197" s="1">
        <v>124.3746667</v>
      </c>
      <c r="F197" s="1" t="s">
        <v>52</v>
      </c>
      <c r="G197" s="1" t="s">
        <v>53</v>
      </c>
      <c r="H197" s="7">
        <v>28.6</v>
      </c>
      <c r="I197" s="1" t="s">
        <v>48</v>
      </c>
      <c r="J197" s="1">
        <v>60.18754488</v>
      </c>
      <c r="K197" s="1">
        <v>0.105138714</v>
      </c>
      <c r="L197" s="1">
        <v>0.095062224</v>
      </c>
      <c r="M197" s="1">
        <v>0.01231909</v>
      </c>
      <c r="N197" s="1">
        <v>0.065630553</v>
      </c>
      <c r="O197" s="1">
        <v>1.068367503</v>
      </c>
      <c r="P197" s="1">
        <v>0.185376699</v>
      </c>
      <c r="Q197" s="1">
        <v>0.935877977</v>
      </c>
      <c r="R197" s="1">
        <v>1.068367503</v>
      </c>
      <c r="S197" s="1">
        <v>0.570836004</v>
      </c>
      <c r="T197" s="1">
        <v>0.052547533</v>
      </c>
      <c r="U197" s="1">
        <v>0.232640892</v>
      </c>
      <c r="V197" s="1">
        <v>0.009685941</v>
      </c>
      <c r="W197" s="1">
        <v>0.061337298</v>
      </c>
      <c r="X197" s="1">
        <v>0.181378655</v>
      </c>
      <c r="Y197" s="1">
        <v>0.038654159</v>
      </c>
      <c r="Z197" s="1">
        <v>0.030945019</v>
      </c>
      <c r="AA197" s="1">
        <v>48.39212556</v>
      </c>
      <c r="AB197" s="1">
        <v>0.084533866</v>
      </c>
      <c r="AC197" s="1">
        <v>0.076432143</v>
      </c>
      <c r="AD197" s="1">
        <v>0.009904822</v>
      </c>
      <c r="AE197" s="1">
        <v>0.052768426</v>
      </c>
      <c r="AF197" s="1">
        <v>0.858991249</v>
      </c>
      <c r="AG197" s="1">
        <v>0.149046992</v>
      </c>
      <c r="AH197" s="1">
        <v>0.752466721</v>
      </c>
      <c r="AI197" s="1">
        <v>0.858991249</v>
      </c>
      <c r="AJ197" s="1">
        <v>0.458964851</v>
      </c>
      <c r="AK197" s="1">
        <v>0.042249386</v>
      </c>
      <c r="AL197" s="1">
        <v>0.187048455</v>
      </c>
      <c r="AM197" s="1">
        <v>0.007787712</v>
      </c>
      <c r="AN197" s="1">
        <v>0.049316553</v>
      </c>
      <c r="AO197" s="1">
        <v>0.145832475</v>
      </c>
      <c r="AP197" s="1">
        <v>0.031078804</v>
      </c>
      <c r="AQ197" s="1">
        <v>0.024880484</v>
      </c>
      <c r="AR197" s="5">
        <v>0.526419296</v>
      </c>
    </row>
    <row r="198">
      <c r="A198" s="1">
        <v>172.0</v>
      </c>
      <c r="B198" s="1" t="s">
        <v>59</v>
      </c>
      <c r="C198" s="1" t="s">
        <v>50</v>
      </c>
      <c r="D198" s="1" t="str">
        <f>IFERROR(__xludf.DUMMYFUNCTION("if(regexmatch(B198,""DC""),""calligastra"",""punctulatus"")"),"punctulatus")</f>
        <v>punctulatus</v>
      </c>
      <c r="E198" s="1">
        <v>124.3746667</v>
      </c>
      <c r="F198" s="1" t="s">
        <v>52</v>
      </c>
      <c r="G198" s="1" t="s">
        <v>53</v>
      </c>
      <c r="H198" s="7">
        <v>28.7</v>
      </c>
      <c r="I198" s="1" t="s">
        <v>48</v>
      </c>
      <c r="J198" s="1">
        <v>62.00931544</v>
      </c>
      <c r="K198" s="1">
        <v>0.093403253</v>
      </c>
      <c r="L198" s="1">
        <v>0.206869592</v>
      </c>
      <c r="M198" s="1">
        <v>0.031704665</v>
      </c>
      <c r="N198" s="1">
        <v>0.099137931</v>
      </c>
      <c r="O198" s="1">
        <v>1.395285315</v>
      </c>
      <c r="P198" s="1">
        <v>0.252756427</v>
      </c>
      <c r="Q198" s="1">
        <v>1.383554237</v>
      </c>
      <c r="R198" s="1">
        <v>1.395285315</v>
      </c>
      <c r="S198" s="1">
        <v>0.759007088</v>
      </c>
      <c r="T198" s="1">
        <v>0.077932096</v>
      </c>
      <c r="U198" s="1">
        <v>0.333523745</v>
      </c>
      <c r="V198" s="1">
        <v>0.022087579</v>
      </c>
      <c r="W198" s="1">
        <v>0.096198118</v>
      </c>
      <c r="X198" s="1">
        <v>0.254101488</v>
      </c>
      <c r="Y198" s="1">
        <v>0.073028283</v>
      </c>
      <c r="Z198" s="1">
        <v>0.053049784</v>
      </c>
      <c r="AA198" s="1">
        <v>49.85686964</v>
      </c>
      <c r="AB198" s="1">
        <v>0.075098294</v>
      </c>
      <c r="AC198" s="1">
        <v>0.166327756</v>
      </c>
      <c r="AD198" s="1">
        <v>0.025491256</v>
      </c>
      <c r="AE198" s="1">
        <v>0.079709103</v>
      </c>
      <c r="AF198" s="1">
        <v>1.121840446</v>
      </c>
      <c r="AG198" s="1">
        <v>0.203221792</v>
      </c>
      <c r="AH198" s="1">
        <v>1.112408398</v>
      </c>
      <c r="AI198" s="1">
        <v>1.121840446</v>
      </c>
      <c r="AJ198" s="1">
        <v>0.610258591</v>
      </c>
      <c r="AK198" s="1">
        <v>0.06265914</v>
      </c>
      <c r="AL198" s="1">
        <v>0.268160513</v>
      </c>
      <c r="AM198" s="1">
        <v>0.017758905</v>
      </c>
      <c r="AN198" s="1">
        <v>0.077345427</v>
      </c>
      <c r="AO198" s="1">
        <v>0.204303251</v>
      </c>
      <c r="AP198" s="1">
        <v>0.058716365</v>
      </c>
      <c r="AQ198" s="1">
        <v>0.042653207</v>
      </c>
      <c r="AR198" s="5">
        <v>0.56161763</v>
      </c>
    </row>
    <row r="199">
      <c r="A199" s="1">
        <v>173.0</v>
      </c>
      <c r="B199" s="1" t="s">
        <v>59</v>
      </c>
      <c r="C199" s="1" t="s">
        <v>50</v>
      </c>
      <c r="D199" s="1" t="str">
        <f>IFERROR(__xludf.DUMMYFUNCTION("if(regexmatch(B199,""DC""),""calligastra"",""punctulatus"")"),"punctulatus")</f>
        <v>punctulatus</v>
      </c>
      <c r="E199" s="1">
        <v>124.3746667</v>
      </c>
      <c r="F199" s="1" t="s">
        <v>52</v>
      </c>
      <c r="G199" s="1" t="s">
        <v>53</v>
      </c>
      <c r="H199" s="7">
        <v>28.7</v>
      </c>
      <c r="I199" s="1" t="s">
        <v>48</v>
      </c>
      <c r="J199" s="1">
        <v>64.59422749</v>
      </c>
      <c r="K199" s="1">
        <v>0.058778036</v>
      </c>
      <c r="L199" s="1">
        <v>0.147186675</v>
      </c>
      <c r="M199" s="1">
        <v>0.056976489</v>
      </c>
      <c r="N199" s="1">
        <v>0.12178103</v>
      </c>
      <c r="O199" s="1">
        <v>1.703594354</v>
      </c>
      <c r="P199" s="1">
        <v>0.409702688</v>
      </c>
      <c r="Q199" s="1">
        <v>1.323991311</v>
      </c>
      <c r="R199" s="1">
        <v>1.703594354</v>
      </c>
      <c r="S199" s="1">
        <v>0.790113493</v>
      </c>
      <c r="T199" s="1">
        <v>0.076510207</v>
      </c>
      <c r="U199" s="1">
        <v>0.33321886</v>
      </c>
      <c r="V199" s="1">
        <v>0.021327723</v>
      </c>
      <c r="W199" s="1">
        <v>0.097493192</v>
      </c>
      <c r="X199" s="1">
        <v>0.251711521</v>
      </c>
      <c r="Y199" s="1">
        <v>0.094673284</v>
      </c>
      <c r="Z199" s="1">
        <v>0.074865099</v>
      </c>
      <c r="AA199" s="1">
        <v>51.93519645</v>
      </c>
      <c r="AB199" s="1">
        <v>0.047258849</v>
      </c>
      <c r="AC199" s="1">
        <v>0.118341363</v>
      </c>
      <c r="AD199" s="1">
        <v>0.045810366</v>
      </c>
      <c r="AE199" s="1">
        <v>0.097914658</v>
      </c>
      <c r="AF199" s="1">
        <v>1.369727774</v>
      </c>
      <c r="AG199" s="1">
        <v>0.32941008</v>
      </c>
      <c r="AH199" s="1">
        <v>1.06451848</v>
      </c>
      <c r="AI199" s="1">
        <v>1.369727774</v>
      </c>
      <c r="AJ199" s="1">
        <v>0.635268833</v>
      </c>
      <c r="AK199" s="1">
        <v>0.061515909</v>
      </c>
      <c r="AL199" s="1">
        <v>0.267915379</v>
      </c>
      <c r="AM199" s="1">
        <v>0.017147964</v>
      </c>
      <c r="AN199" s="1">
        <v>0.078386696</v>
      </c>
      <c r="AO199" s="1">
        <v>0.202381665</v>
      </c>
      <c r="AP199" s="1">
        <v>0.076119428</v>
      </c>
      <c r="AQ199" s="1">
        <v>0.060193206</v>
      </c>
      <c r="AR199" s="5">
        <v>0.581657001</v>
      </c>
    </row>
    <row r="200">
      <c r="A200" s="1">
        <v>189.0</v>
      </c>
      <c r="B200" s="1" t="s">
        <v>60</v>
      </c>
      <c r="C200" s="1" t="s">
        <v>50</v>
      </c>
      <c r="D200" s="1" t="str">
        <f>IFERROR(__xludf.DUMMYFUNCTION("if(regexmatch(B200,""DC""),""calligastra"",""punctulatus"")"),"calligastra")</f>
        <v>calligastra</v>
      </c>
      <c r="E200" s="1">
        <v>46.19933333</v>
      </c>
      <c r="F200" s="1" t="s">
        <v>52</v>
      </c>
      <c r="G200" s="1" t="s">
        <v>53</v>
      </c>
      <c r="H200" s="7">
        <v>32.1</v>
      </c>
      <c r="I200" s="1" t="s">
        <v>48</v>
      </c>
      <c r="J200" s="1">
        <v>25.91137584</v>
      </c>
      <c r="K200" s="1">
        <v>0.044290674</v>
      </c>
      <c r="L200" s="1">
        <v>0.047698272</v>
      </c>
      <c r="M200" s="1">
        <v>0.010932496</v>
      </c>
      <c r="N200" s="1">
        <v>0.008984609</v>
      </c>
      <c r="O200" s="1">
        <v>0.273890289</v>
      </c>
      <c r="P200" s="1">
        <v>0.062163438</v>
      </c>
      <c r="Q200" s="1">
        <v>0.273532977</v>
      </c>
      <c r="R200" s="1">
        <v>0.273890289</v>
      </c>
      <c r="S200" s="1">
        <v>0.206075508</v>
      </c>
      <c r="T200" s="1">
        <v>0.003112409</v>
      </c>
      <c r="U200" s="1">
        <v>0.031468541</v>
      </c>
      <c r="V200" s="1">
        <v>0.015944988</v>
      </c>
      <c r="W200" s="1">
        <v>0.015944988</v>
      </c>
      <c r="X200" s="1">
        <v>0.027788497</v>
      </c>
      <c r="Y200" s="1">
        <v>0.046672526</v>
      </c>
      <c r="Z200" s="1">
        <v>0.030200979</v>
      </c>
      <c r="AA200" s="1">
        <v>56.08603843</v>
      </c>
      <c r="AB200" s="1">
        <v>0.095868642</v>
      </c>
      <c r="AC200" s="1">
        <v>0.103244503</v>
      </c>
      <c r="AD200" s="1">
        <v>0.023663752</v>
      </c>
      <c r="AE200" s="1">
        <v>0.019447487</v>
      </c>
      <c r="AF200" s="1">
        <v>0.592844677</v>
      </c>
      <c r="AG200" s="1">
        <v>0.134554837</v>
      </c>
      <c r="AH200" s="1">
        <v>0.592071263</v>
      </c>
      <c r="AI200" s="1">
        <v>0.592844677</v>
      </c>
      <c r="AJ200" s="1">
        <v>0.446057319</v>
      </c>
      <c r="AK200" s="1">
        <v>0.006736913</v>
      </c>
      <c r="AL200" s="1">
        <v>0.068114707</v>
      </c>
      <c r="AM200" s="1">
        <v>0.034513459</v>
      </c>
      <c r="AN200" s="1">
        <v>0.034513459</v>
      </c>
      <c r="AO200" s="1">
        <v>0.06014913</v>
      </c>
      <c r="AP200" s="1">
        <v>0.101024241</v>
      </c>
      <c r="AQ200" s="1">
        <v>0.065371027</v>
      </c>
      <c r="AR200" s="5">
        <v>0.568280957</v>
      </c>
    </row>
    <row r="201">
      <c r="A201" s="1">
        <v>190.0</v>
      </c>
      <c r="B201" s="1" t="s">
        <v>60</v>
      </c>
      <c r="C201" s="1" t="s">
        <v>50</v>
      </c>
      <c r="D201" s="1" t="str">
        <f>IFERROR(__xludf.DUMMYFUNCTION("if(regexmatch(B201,""DC""),""calligastra"",""punctulatus"")"),"calligastra")</f>
        <v>calligastra</v>
      </c>
      <c r="E201" s="1">
        <v>46.19933333</v>
      </c>
      <c r="F201" s="1" t="s">
        <v>52</v>
      </c>
      <c r="G201" s="1" t="s">
        <v>53</v>
      </c>
      <c r="H201" s="7">
        <v>32.1</v>
      </c>
      <c r="I201" s="1" t="s">
        <v>48</v>
      </c>
      <c r="J201" s="1">
        <v>27.56938518</v>
      </c>
      <c r="K201" s="1">
        <v>0.027953588</v>
      </c>
      <c r="L201" s="1">
        <v>0.034825962</v>
      </c>
      <c r="M201" s="1">
        <v>0.012569277</v>
      </c>
      <c r="N201" s="1">
        <v>0.011151127</v>
      </c>
      <c r="O201" s="1">
        <v>0.394757967</v>
      </c>
      <c r="P201" s="1">
        <v>0.064924601</v>
      </c>
      <c r="Q201" s="1">
        <v>0.199332974</v>
      </c>
      <c r="R201" s="1">
        <v>0.394757967</v>
      </c>
      <c r="S201" s="1">
        <v>0.29919024</v>
      </c>
      <c r="T201" s="1">
        <v>0.0173842</v>
      </c>
      <c r="U201" s="1">
        <v>0.044365294</v>
      </c>
      <c r="V201" s="1">
        <v>0.023965076</v>
      </c>
      <c r="W201" s="1">
        <v>0.023965076</v>
      </c>
      <c r="X201" s="1">
        <v>0.029702237</v>
      </c>
      <c r="Y201" s="1">
        <v>0.039090636</v>
      </c>
      <c r="Z201" s="1">
        <v>0.014565447</v>
      </c>
      <c r="AA201" s="1">
        <v>59.67485501</v>
      </c>
      <c r="AB201" s="1">
        <v>0.060506474</v>
      </c>
      <c r="AC201" s="1">
        <v>0.075381958</v>
      </c>
      <c r="AD201" s="1">
        <v>0.02720662</v>
      </c>
      <c r="AE201" s="1">
        <v>0.024136987</v>
      </c>
      <c r="AF201" s="1">
        <v>0.854466804</v>
      </c>
      <c r="AG201" s="1">
        <v>0.140531467</v>
      </c>
      <c r="AH201" s="1">
        <v>0.431462879</v>
      </c>
      <c r="AI201" s="1">
        <v>0.854466804</v>
      </c>
      <c r="AJ201" s="1">
        <v>0.647607267</v>
      </c>
      <c r="AK201" s="1">
        <v>0.037628681</v>
      </c>
      <c r="AL201" s="1">
        <v>0.09603016</v>
      </c>
      <c r="AM201" s="1">
        <v>0.051873207</v>
      </c>
      <c r="AN201" s="1">
        <v>0.051873207</v>
      </c>
      <c r="AO201" s="1">
        <v>0.064291483</v>
      </c>
      <c r="AP201" s="1">
        <v>0.084612987</v>
      </c>
      <c r="AQ201" s="1">
        <v>0.031527396</v>
      </c>
      <c r="AR201" s="5">
        <v>0.636676943</v>
      </c>
    </row>
    <row r="202">
      <c r="A202" s="1">
        <v>191.0</v>
      </c>
      <c r="B202" s="1" t="s">
        <v>60</v>
      </c>
      <c r="C202" s="1" t="s">
        <v>50</v>
      </c>
      <c r="D202" s="1" t="str">
        <f>IFERROR(__xludf.DUMMYFUNCTION("if(regexmatch(B202,""DC""),""calligastra"",""punctulatus"")"),"calligastra")</f>
        <v>calligastra</v>
      </c>
      <c r="E202" s="1">
        <v>46.19933333</v>
      </c>
      <c r="F202" s="1" t="s">
        <v>52</v>
      </c>
      <c r="G202" s="1" t="s">
        <v>53</v>
      </c>
      <c r="H202" s="7">
        <v>31.9</v>
      </c>
      <c r="I202" s="1" t="s">
        <v>48</v>
      </c>
      <c r="J202" s="1">
        <v>28.79703518</v>
      </c>
      <c r="K202" s="1">
        <v>0.034784313</v>
      </c>
      <c r="L202" s="1">
        <v>0.068415871</v>
      </c>
      <c r="M202" s="1">
        <v>0.020993963</v>
      </c>
      <c r="N202" s="1">
        <v>0.052750225</v>
      </c>
      <c r="O202" s="1">
        <v>1.152025216</v>
      </c>
      <c r="P202" s="1">
        <v>0.192553321</v>
      </c>
      <c r="Q202" s="1">
        <v>1.152025216</v>
      </c>
      <c r="R202" s="1">
        <v>1.152025216</v>
      </c>
      <c r="S202" s="1">
        <v>0.475207028</v>
      </c>
      <c r="T202" s="1">
        <v>0.051506739</v>
      </c>
      <c r="U202" s="1">
        <v>0.165009854</v>
      </c>
      <c r="V202" s="1">
        <v>0.038974529</v>
      </c>
      <c r="W202" s="1">
        <v>0.058885589</v>
      </c>
      <c r="X202" s="1">
        <v>0.116334375</v>
      </c>
      <c r="Y202" s="1">
        <v>0.043063741</v>
      </c>
      <c r="Z202" s="1">
        <v>0.004173807</v>
      </c>
      <c r="AA202" s="1">
        <v>62.33214443</v>
      </c>
      <c r="AB202" s="1">
        <v>0.075291807</v>
      </c>
      <c r="AC202" s="1">
        <v>0.148088439</v>
      </c>
      <c r="AD202" s="1">
        <v>0.045442135</v>
      </c>
      <c r="AE202" s="1">
        <v>0.114179625</v>
      </c>
      <c r="AF202" s="1">
        <v>2.493597057</v>
      </c>
      <c r="AG202" s="1">
        <v>0.416788095</v>
      </c>
      <c r="AH202" s="1">
        <v>2.493597057</v>
      </c>
      <c r="AI202" s="1">
        <v>2.493597057</v>
      </c>
      <c r="AJ202" s="1">
        <v>1.028601483</v>
      </c>
      <c r="AK202" s="1">
        <v>0.111488056</v>
      </c>
      <c r="AL202" s="1">
        <v>0.35716934</v>
      </c>
      <c r="AM202" s="1">
        <v>0.08436167</v>
      </c>
      <c r="AN202" s="1">
        <v>0.127459823</v>
      </c>
      <c r="AO202" s="1">
        <v>0.251809641</v>
      </c>
      <c r="AP202" s="1">
        <v>0.093212906</v>
      </c>
      <c r="AQ202" s="1">
        <v>0.009034344</v>
      </c>
      <c r="AR202" s="5">
        <v>0.734959891</v>
      </c>
    </row>
    <row r="203">
      <c r="A203" s="1">
        <v>192.0</v>
      </c>
      <c r="B203" s="1" t="s">
        <v>60</v>
      </c>
      <c r="C203" s="1" t="s">
        <v>50</v>
      </c>
      <c r="D203" s="1" t="str">
        <f>IFERROR(__xludf.DUMMYFUNCTION("if(regexmatch(B203,""DC""),""calligastra"",""punctulatus"")"),"calligastra")</f>
        <v>calligastra</v>
      </c>
      <c r="E203" s="1">
        <v>46.19933333</v>
      </c>
      <c r="F203" s="1" t="s">
        <v>52</v>
      </c>
      <c r="G203" s="1" t="s">
        <v>53</v>
      </c>
      <c r="H203" s="7">
        <v>31.7</v>
      </c>
      <c r="I203" s="1" t="s">
        <v>48</v>
      </c>
      <c r="J203" s="1">
        <v>28.94343554</v>
      </c>
      <c r="K203" s="1">
        <v>0.055289535</v>
      </c>
      <c r="L203" s="1">
        <v>0.093634519</v>
      </c>
      <c r="M203" s="1">
        <v>0.006871475</v>
      </c>
      <c r="N203" s="1">
        <v>0.018576568</v>
      </c>
      <c r="O203" s="1">
        <v>0.494053408</v>
      </c>
      <c r="P203" s="1">
        <v>0.098264748</v>
      </c>
      <c r="Q203" s="1">
        <v>0.456499653</v>
      </c>
      <c r="R203" s="1">
        <v>0.494053408</v>
      </c>
      <c r="S203" s="1">
        <v>0.186438037</v>
      </c>
      <c r="T203" s="1">
        <v>0.001776191</v>
      </c>
      <c r="U203" s="1">
        <v>0.058924903</v>
      </c>
      <c r="V203" s="1">
        <v>0.023972432</v>
      </c>
      <c r="W203" s="1">
        <v>0.028317514</v>
      </c>
      <c r="X203" s="1">
        <v>0.060009981</v>
      </c>
      <c r="Y203" s="1">
        <v>0.046708211</v>
      </c>
      <c r="Z203" s="1">
        <v>0.023064566</v>
      </c>
      <c r="AA203" s="1">
        <v>62.6490329</v>
      </c>
      <c r="AB203" s="1">
        <v>0.119676044</v>
      </c>
      <c r="AC203" s="1">
        <v>0.202675043</v>
      </c>
      <c r="AD203" s="1">
        <v>0.014873537</v>
      </c>
      <c r="AE203" s="1">
        <v>0.040209603</v>
      </c>
      <c r="AF203" s="1">
        <v>1.069395102</v>
      </c>
      <c r="AG203" s="1">
        <v>0.212697329</v>
      </c>
      <c r="AH203" s="1">
        <v>0.988108745</v>
      </c>
      <c r="AI203" s="1">
        <v>1.069395102</v>
      </c>
      <c r="AJ203" s="1">
        <v>0.403551357</v>
      </c>
      <c r="AK203" s="1">
        <v>0.003844626</v>
      </c>
      <c r="AL203" s="1">
        <v>0.127544921</v>
      </c>
      <c r="AM203" s="1">
        <v>0.05188913</v>
      </c>
      <c r="AN203" s="1">
        <v>0.061294205</v>
      </c>
      <c r="AO203" s="1">
        <v>0.129893608</v>
      </c>
      <c r="AP203" s="1">
        <v>0.101101482</v>
      </c>
      <c r="AQ203" s="1">
        <v>0.049924023</v>
      </c>
      <c r="AR203" s="5">
        <v>0.630740767</v>
      </c>
    </row>
    <row r="204">
      <c r="A204" s="1">
        <v>193.0</v>
      </c>
      <c r="B204" s="1" t="s">
        <v>60</v>
      </c>
      <c r="C204" s="1" t="s">
        <v>50</v>
      </c>
      <c r="D204" s="1" t="str">
        <f>IFERROR(__xludf.DUMMYFUNCTION("if(regexmatch(B204,""DC""),""calligastra"",""punctulatus"")"),"calligastra")</f>
        <v>calligastra</v>
      </c>
      <c r="E204" s="1">
        <v>46.19933333</v>
      </c>
      <c r="F204" s="1" t="s">
        <v>52</v>
      </c>
      <c r="G204" s="1" t="s">
        <v>53</v>
      </c>
      <c r="H204" s="7">
        <v>31.1</v>
      </c>
      <c r="I204" s="1" t="s">
        <v>48</v>
      </c>
      <c r="J204" s="1">
        <v>31.06343015</v>
      </c>
      <c r="K204" s="1">
        <v>0.151764238</v>
      </c>
      <c r="L204" s="1">
        <v>0.175342942</v>
      </c>
      <c r="M204" s="1">
        <v>0.06111048</v>
      </c>
      <c r="N204" s="1">
        <v>0.172974444</v>
      </c>
      <c r="O204" s="1">
        <v>1.43892379</v>
      </c>
      <c r="P204" s="1">
        <v>0.128034045</v>
      </c>
      <c r="Q204" s="1">
        <v>1.078756848</v>
      </c>
      <c r="R204" s="1">
        <v>1.43892379</v>
      </c>
      <c r="S204" s="1">
        <v>0.21587758</v>
      </c>
      <c r="T204" s="1">
        <v>0.048144085</v>
      </c>
      <c r="U204" s="1">
        <v>0.259164035</v>
      </c>
      <c r="V204" s="1">
        <v>-0.103408231</v>
      </c>
      <c r="W204" s="1">
        <v>0.064096458</v>
      </c>
      <c r="X204" s="1">
        <v>0.214096546</v>
      </c>
      <c r="Y204" s="1">
        <v>-1.28034E-4</v>
      </c>
      <c r="Z204" s="1">
        <v>0.105021876</v>
      </c>
      <c r="AA204" s="1">
        <v>67.23783205</v>
      </c>
      <c r="AB204" s="1">
        <v>0.328498763</v>
      </c>
      <c r="AC204" s="1">
        <v>0.379535655</v>
      </c>
      <c r="AD204" s="1">
        <v>0.132275676</v>
      </c>
      <c r="AE204" s="1">
        <v>0.374408962</v>
      </c>
      <c r="AF204" s="1">
        <v>3.114598603</v>
      </c>
      <c r="AG204" s="1">
        <v>0.277133966</v>
      </c>
      <c r="AH204" s="1">
        <v>2.335005227</v>
      </c>
      <c r="AI204" s="1">
        <v>3.114598603</v>
      </c>
      <c r="AJ204" s="1">
        <v>0.467274233</v>
      </c>
      <c r="AK204" s="1">
        <v>0.104209481</v>
      </c>
      <c r="AL204" s="1">
        <v>0.560969209</v>
      </c>
      <c r="AM204" s="1">
        <v>-0.223830569</v>
      </c>
      <c r="AN204" s="1">
        <v>0.138738924</v>
      </c>
      <c r="AO204" s="1">
        <v>0.463419125</v>
      </c>
      <c r="AP204" s="1">
        <v>-2.77133E-4</v>
      </c>
      <c r="AQ204" s="1">
        <v>0.227323358</v>
      </c>
      <c r="AR204" s="5">
        <v>0.777006444</v>
      </c>
    </row>
    <row r="205">
      <c r="A205" s="1">
        <v>204.0</v>
      </c>
      <c r="B205" s="1" t="s">
        <v>60</v>
      </c>
      <c r="C205" s="1" t="s">
        <v>50</v>
      </c>
      <c r="D205" s="1" t="str">
        <f>IFERROR(__xludf.DUMMYFUNCTION("if(regexmatch(B205,""DC""),""calligastra"",""punctulatus"")"),"calligastra")</f>
        <v>calligastra</v>
      </c>
      <c r="E205" s="1">
        <v>46.19933333</v>
      </c>
      <c r="F205" s="1" t="s">
        <v>52</v>
      </c>
      <c r="G205" s="1" t="s">
        <v>53</v>
      </c>
      <c r="H205" s="7">
        <v>26.7</v>
      </c>
      <c r="I205" s="1" t="s">
        <v>48</v>
      </c>
      <c r="J205" s="1">
        <v>25.3022198</v>
      </c>
      <c r="K205" s="1">
        <v>0.023841488</v>
      </c>
      <c r="L205" s="1">
        <v>0.042478988</v>
      </c>
      <c r="M205" s="1">
        <v>5.84828E-4</v>
      </c>
      <c r="N205" s="1">
        <v>0.01086875</v>
      </c>
      <c r="O205" s="1">
        <v>0.377834113</v>
      </c>
      <c r="P205" s="1">
        <v>0.110819867</v>
      </c>
      <c r="Q205" s="1">
        <v>0.377834113</v>
      </c>
      <c r="R205" s="1">
        <v>0.377834113</v>
      </c>
      <c r="S205" s="1">
        <v>0.346247775</v>
      </c>
      <c r="T205" s="1">
        <v>0.013808168</v>
      </c>
      <c r="U205" s="1">
        <v>0.031927483</v>
      </c>
      <c r="V205" s="1">
        <v>0.019858455</v>
      </c>
      <c r="W205" s="1">
        <v>0.019858455</v>
      </c>
      <c r="X205" s="1">
        <v>0.022473066</v>
      </c>
      <c r="Y205" s="1">
        <v>0.041893274</v>
      </c>
      <c r="Z205" s="1">
        <v>0.021549164</v>
      </c>
      <c r="AA205" s="1">
        <v>54.76749983</v>
      </c>
      <c r="AB205" s="1">
        <v>0.051605696</v>
      </c>
      <c r="AC205" s="1">
        <v>0.091947189</v>
      </c>
      <c r="AD205" s="1">
        <v>0.00126588</v>
      </c>
      <c r="AE205" s="1">
        <v>0.023525773</v>
      </c>
      <c r="AF205" s="1">
        <v>0.817834556</v>
      </c>
      <c r="AG205" s="1">
        <v>0.239873303</v>
      </c>
      <c r="AH205" s="1">
        <v>0.817834556</v>
      </c>
      <c r="AI205" s="1">
        <v>0.817834556</v>
      </c>
      <c r="AJ205" s="1">
        <v>0.749464874</v>
      </c>
      <c r="AK205" s="1">
        <v>0.029888241</v>
      </c>
      <c r="AL205" s="1">
        <v>0.069108103</v>
      </c>
      <c r="AM205" s="1">
        <v>0.042984289</v>
      </c>
      <c r="AN205" s="1">
        <v>0.042984289</v>
      </c>
      <c r="AO205" s="1">
        <v>0.048643702</v>
      </c>
      <c r="AP205" s="1">
        <v>0.090679391</v>
      </c>
      <c r="AQ205" s="1">
        <v>0.046643884</v>
      </c>
      <c r="AR205" s="5">
        <v>0.577901028</v>
      </c>
    </row>
    <row r="206">
      <c r="A206" s="1">
        <v>205.0</v>
      </c>
      <c r="B206" s="1" t="s">
        <v>60</v>
      </c>
      <c r="C206" s="1" t="s">
        <v>50</v>
      </c>
      <c r="D206" s="1" t="str">
        <f>IFERROR(__xludf.DUMMYFUNCTION("if(regexmatch(B206,""DC""),""calligastra"",""punctulatus"")"),"calligastra")</f>
        <v>calligastra</v>
      </c>
      <c r="E206" s="1">
        <v>46.19933333</v>
      </c>
      <c r="F206" s="1" t="s">
        <v>52</v>
      </c>
      <c r="G206" s="1" t="s">
        <v>53</v>
      </c>
      <c r="H206" s="7">
        <v>26.6</v>
      </c>
      <c r="I206" s="1" t="s">
        <v>48</v>
      </c>
      <c r="J206" s="1">
        <v>25.94239419</v>
      </c>
      <c r="K206" s="1">
        <v>0.07074348</v>
      </c>
      <c r="L206" s="1">
        <v>0.056299031</v>
      </c>
      <c r="M206" s="1">
        <v>0.003761643</v>
      </c>
      <c r="N206" s="1">
        <v>0.010152791</v>
      </c>
      <c r="O206" s="1">
        <v>0.466180631</v>
      </c>
      <c r="P206" s="1">
        <v>0.069559809</v>
      </c>
      <c r="Q206" s="1">
        <v>0.307838406</v>
      </c>
      <c r="R206" s="1">
        <v>0.307838406</v>
      </c>
      <c r="S206" s="1">
        <v>0.251001005</v>
      </c>
      <c r="T206" s="1">
        <v>0.002344661</v>
      </c>
      <c r="U206" s="1">
        <v>0.021227882</v>
      </c>
      <c r="V206" s="1">
        <v>0.017775463</v>
      </c>
      <c r="W206" s="1">
        <v>0.017775463</v>
      </c>
      <c r="X206" s="1">
        <v>0.022638777</v>
      </c>
      <c r="Y206" s="1">
        <v>0.024037783</v>
      </c>
      <c r="Z206" s="1">
        <v>0.005560794</v>
      </c>
      <c r="AA206" s="1">
        <v>56.15317867</v>
      </c>
      <c r="AB206" s="1">
        <v>0.153126626</v>
      </c>
      <c r="AC206" s="1">
        <v>0.121861133</v>
      </c>
      <c r="AD206" s="1">
        <v>0.008142202</v>
      </c>
      <c r="AE206" s="1">
        <v>0.021976055</v>
      </c>
      <c r="AF206" s="1">
        <v>1.009063545</v>
      </c>
      <c r="AG206" s="1">
        <v>0.150564531</v>
      </c>
      <c r="AH206" s="1">
        <v>0.666326512</v>
      </c>
      <c r="AI206" s="1">
        <v>0.666326512</v>
      </c>
      <c r="AJ206" s="1">
        <v>0.543300059</v>
      </c>
      <c r="AK206" s="1">
        <v>0.005075097</v>
      </c>
      <c r="AL206" s="1">
        <v>0.04594846</v>
      </c>
      <c r="AM206" s="1">
        <v>0.038475582</v>
      </c>
      <c r="AN206" s="1">
        <v>0.038475582</v>
      </c>
      <c r="AO206" s="1">
        <v>0.04900239</v>
      </c>
      <c r="AP206" s="1">
        <v>0.052030583</v>
      </c>
      <c r="AQ206" s="1">
        <v>0.012036525</v>
      </c>
      <c r="AR206" s="5">
        <v>0.567185693</v>
      </c>
    </row>
    <row r="207">
      <c r="A207" s="1">
        <v>206.0</v>
      </c>
      <c r="B207" s="1" t="s">
        <v>60</v>
      </c>
      <c r="C207" s="1" t="s">
        <v>50</v>
      </c>
      <c r="D207" s="1" t="str">
        <f>IFERROR(__xludf.DUMMYFUNCTION("if(regexmatch(B207,""DC""),""calligastra"",""punctulatus"")"),"calligastra")</f>
        <v>calligastra</v>
      </c>
      <c r="E207" s="1">
        <v>46.19933333</v>
      </c>
      <c r="F207" s="1" t="s">
        <v>52</v>
      </c>
      <c r="G207" s="1" t="s">
        <v>53</v>
      </c>
      <c r="H207" s="7">
        <v>26.5</v>
      </c>
      <c r="I207" s="1" t="s">
        <v>48</v>
      </c>
      <c r="J207" s="1">
        <v>26.92926606</v>
      </c>
      <c r="K207" s="1">
        <v>0.028144679</v>
      </c>
      <c r="L207" s="1">
        <v>0.039109003</v>
      </c>
      <c r="M207" s="1">
        <v>0.023940506</v>
      </c>
      <c r="N207" s="1">
        <v>0.011137045</v>
      </c>
      <c r="O207" s="1">
        <v>0.39127687</v>
      </c>
      <c r="P207" s="1">
        <v>0.109421661</v>
      </c>
      <c r="Q207" s="1">
        <v>0.39127687</v>
      </c>
      <c r="R207" s="1">
        <v>0.39127687</v>
      </c>
      <c r="S207" s="1">
        <v>0.178871713</v>
      </c>
      <c r="T207" s="1">
        <v>0.003259107</v>
      </c>
      <c r="U207" s="1">
        <v>0.047662547</v>
      </c>
      <c r="V207" s="1">
        <v>0.017258811</v>
      </c>
      <c r="W207" s="1">
        <v>0.02398254</v>
      </c>
      <c r="X207" s="1">
        <v>0.041228497</v>
      </c>
      <c r="Y207" s="1">
        <v>0.029596105</v>
      </c>
      <c r="Z207" s="1">
        <v>0.013025806</v>
      </c>
      <c r="AA207" s="1">
        <v>58.28929579</v>
      </c>
      <c r="AB207" s="1">
        <v>0.060920097</v>
      </c>
      <c r="AC207" s="1">
        <v>0.084652742</v>
      </c>
      <c r="AD207" s="1">
        <v>0.051820024</v>
      </c>
      <c r="AE207" s="1">
        <v>0.024106506</v>
      </c>
      <c r="AF207" s="1">
        <v>0.846931853</v>
      </c>
      <c r="AG207" s="1">
        <v>0.23684684</v>
      </c>
      <c r="AH207" s="1">
        <v>0.846931853</v>
      </c>
      <c r="AI207" s="1">
        <v>0.846931853</v>
      </c>
      <c r="AJ207" s="1">
        <v>0.387173797</v>
      </c>
      <c r="AK207" s="1">
        <v>0.007054446</v>
      </c>
      <c r="AL207" s="1">
        <v>0.103167176</v>
      </c>
      <c r="AM207" s="1">
        <v>0.037357272</v>
      </c>
      <c r="AN207" s="1">
        <v>0.051911009</v>
      </c>
      <c r="AO207" s="1">
        <v>0.089240459</v>
      </c>
      <c r="AP207" s="1">
        <v>0.064061758</v>
      </c>
      <c r="AQ207" s="1">
        <v>0.028194793</v>
      </c>
      <c r="AR207" s="5">
        <v>0.59083381</v>
      </c>
    </row>
    <row r="208">
      <c r="A208" s="1">
        <v>207.0</v>
      </c>
      <c r="B208" s="1" t="s">
        <v>60</v>
      </c>
      <c r="C208" s="1" t="s">
        <v>50</v>
      </c>
      <c r="D208" s="1" t="str">
        <f>IFERROR(__xludf.DUMMYFUNCTION("if(regexmatch(B208,""DC""),""calligastra"",""punctulatus"")"),"calligastra")</f>
        <v>calligastra</v>
      </c>
      <c r="E208" s="1">
        <v>46.19933333</v>
      </c>
      <c r="F208" s="1" t="s">
        <v>52</v>
      </c>
      <c r="G208" s="1" t="s">
        <v>53</v>
      </c>
      <c r="H208" s="7">
        <v>26.7</v>
      </c>
      <c r="I208" s="1" t="s">
        <v>48</v>
      </c>
      <c r="J208" s="1">
        <v>27.96347659</v>
      </c>
      <c r="K208" s="1">
        <v>0.06647417</v>
      </c>
      <c r="L208" s="1">
        <v>0.135409531</v>
      </c>
      <c r="M208" s="1">
        <v>0.008357526</v>
      </c>
      <c r="N208" s="1">
        <v>0.019479695</v>
      </c>
      <c r="O208" s="1">
        <v>0.618483728</v>
      </c>
      <c r="P208" s="1">
        <v>0.112704043</v>
      </c>
      <c r="Q208" s="1">
        <v>0.458264585</v>
      </c>
      <c r="R208" s="1">
        <v>0.618483728</v>
      </c>
      <c r="S208" s="1">
        <v>0.356468174</v>
      </c>
      <c r="T208" s="1">
        <v>0.017459863</v>
      </c>
      <c r="U208" s="1">
        <v>0.073496767</v>
      </c>
      <c r="V208" s="1">
        <v>0.022598081</v>
      </c>
      <c r="W208" s="1">
        <v>0.024531177</v>
      </c>
      <c r="X208" s="1">
        <v>0.05845093</v>
      </c>
      <c r="Y208" s="1">
        <v>0.038906677</v>
      </c>
      <c r="Z208" s="1">
        <v>0.016666787</v>
      </c>
      <c r="AA208" s="1">
        <v>60.52787902</v>
      </c>
      <c r="AB208" s="1">
        <v>0.143885561</v>
      </c>
      <c r="AC208" s="1">
        <v>0.293098452</v>
      </c>
      <c r="AD208" s="1">
        <v>0.018090144</v>
      </c>
      <c r="AE208" s="1">
        <v>0.042164451</v>
      </c>
      <c r="AF208" s="1">
        <v>1.338728687</v>
      </c>
      <c r="AG208" s="1">
        <v>0.243951665</v>
      </c>
      <c r="AH208" s="1">
        <v>0.991928999</v>
      </c>
      <c r="AI208" s="1">
        <v>1.338728687</v>
      </c>
      <c r="AJ208" s="1">
        <v>0.771587269</v>
      </c>
      <c r="AK208" s="1">
        <v>0.037792456</v>
      </c>
      <c r="AL208" s="1">
        <v>0.159086207</v>
      </c>
      <c r="AM208" s="1">
        <v>0.048914301</v>
      </c>
      <c r="AN208" s="1">
        <v>0.053098551</v>
      </c>
      <c r="AO208" s="1">
        <v>0.12651899</v>
      </c>
      <c r="AP208" s="1">
        <v>0.084214802</v>
      </c>
      <c r="AQ208" s="1">
        <v>0.036075817</v>
      </c>
      <c r="AR208" s="5">
        <v>0.645214243</v>
      </c>
    </row>
    <row r="209">
      <c r="A209" s="1">
        <v>211.0</v>
      </c>
      <c r="B209" s="1" t="s">
        <v>61</v>
      </c>
      <c r="C209" s="1" t="s">
        <v>50</v>
      </c>
      <c r="D209" s="1" t="str">
        <f>IFERROR(__xludf.DUMMYFUNCTION("if(regexmatch(B209,""DC""),""calligastra"",""punctulatus"")"),"punctulatus")</f>
        <v>punctulatus</v>
      </c>
      <c r="E209" s="1">
        <v>119.094</v>
      </c>
      <c r="F209" s="1" t="s">
        <v>52</v>
      </c>
      <c r="G209" s="1" t="s">
        <v>53</v>
      </c>
      <c r="H209" s="10">
        <v>27.6</v>
      </c>
      <c r="I209" s="1" t="s">
        <v>48</v>
      </c>
      <c r="J209" s="1">
        <v>39.69271424</v>
      </c>
      <c r="K209" s="1">
        <v>0.179875638</v>
      </c>
      <c r="L209" s="1">
        <v>0.114987743</v>
      </c>
      <c r="M209" s="1">
        <v>0.044999317</v>
      </c>
      <c r="N209" s="1">
        <v>0.114987743</v>
      </c>
      <c r="O209" s="1">
        <v>1.281228986</v>
      </c>
      <c r="P209" s="1">
        <v>0.110978077</v>
      </c>
      <c r="Q209" s="1">
        <v>1.281228986</v>
      </c>
      <c r="R209" s="1">
        <v>1.281228986</v>
      </c>
      <c r="S209" s="1">
        <v>0.575309536</v>
      </c>
      <c r="T209" s="1">
        <v>0.067724989</v>
      </c>
      <c r="U209" s="1">
        <v>0.234679323</v>
      </c>
      <c r="V209" s="1">
        <v>0.048251956</v>
      </c>
      <c r="W209" s="1">
        <v>0.090049093</v>
      </c>
      <c r="X209" s="1">
        <v>0.164552371</v>
      </c>
      <c r="Y209" s="1">
        <v>0.035571195</v>
      </c>
      <c r="Z209" s="1">
        <v>-0.011576273</v>
      </c>
      <c r="AA209" s="1">
        <v>33.32889503</v>
      </c>
      <c r="AB209" s="1">
        <v>0.151036692</v>
      </c>
      <c r="AC209" s="1">
        <v>0.096552088</v>
      </c>
      <c r="AD209" s="1">
        <v>0.037784706</v>
      </c>
      <c r="AE209" s="1">
        <v>0.096552088</v>
      </c>
      <c r="AF209" s="1">
        <v>1.075813211</v>
      </c>
      <c r="AG209" s="1">
        <v>0.09318528</v>
      </c>
      <c r="AH209" s="1">
        <v>1.075813211</v>
      </c>
      <c r="AI209" s="1">
        <v>1.075813211</v>
      </c>
      <c r="AJ209" s="1">
        <v>0.483071805</v>
      </c>
      <c r="AK209" s="1">
        <v>0.056866835</v>
      </c>
      <c r="AL209" s="1">
        <v>0.197053859</v>
      </c>
      <c r="AM209" s="1">
        <v>0.040515858</v>
      </c>
      <c r="AN209" s="1">
        <v>0.07561178</v>
      </c>
      <c r="AO209" s="1">
        <v>0.13817016</v>
      </c>
      <c r="AP209" s="1">
        <v>0.029868167</v>
      </c>
      <c r="AQ209" s="1">
        <v>-0.009720283</v>
      </c>
      <c r="AR209" s="5">
        <v>0.39183583</v>
      </c>
    </row>
    <row r="210">
      <c r="A210" s="1">
        <v>216.0</v>
      </c>
      <c r="B210" s="1" t="s">
        <v>61</v>
      </c>
      <c r="C210" s="1" t="s">
        <v>50</v>
      </c>
      <c r="D210" s="1" t="str">
        <f>IFERROR(__xludf.DUMMYFUNCTION("if(regexmatch(B210,""DC""),""calligastra"",""punctulatus"")"),"punctulatus")</f>
        <v>punctulatus</v>
      </c>
      <c r="E210" s="1">
        <v>119.094</v>
      </c>
      <c r="F210" s="1" t="s">
        <v>52</v>
      </c>
      <c r="G210" s="1" t="s">
        <v>53</v>
      </c>
      <c r="H210" s="7">
        <v>28.4</v>
      </c>
      <c r="I210" s="1" t="s">
        <v>48</v>
      </c>
      <c r="J210" s="1">
        <v>51.96319545</v>
      </c>
      <c r="K210" s="1">
        <v>0.049226424</v>
      </c>
      <c r="L210" s="1">
        <v>0.024747401</v>
      </c>
      <c r="M210" s="1">
        <v>0.01046449</v>
      </c>
      <c r="N210" s="1">
        <v>0.015085112</v>
      </c>
      <c r="O210" s="1">
        <v>0.467339219</v>
      </c>
      <c r="P210" s="1">
        <v>0.105091595</v>
      </c>
      <c r="Q210" s="1">
        <v>0.424006471</v>
      </c>
      <c r="R210" s="1">
        <v>0.467339219</v>
      </c>
      <c r="S210" s="1">
        <v>0.389491585</v>
      </c>
      <c r="T210" s="1">
        <v>0.026381956</v>
      </c>
      <c r="U210" s="1">
        <v>0.106700929</v>
      </c>
      <c r="V210" s="1">
        <v>0.014986144</v>
      </c>
      <c r="W210" s="1">
        <v>0.021550482</v>
      </c>
      <c r="X210" s="1">
        <v>0.081690269</v>
      </c>
      <c r="Y210" s="1">
        <v>0.049237269</v>
      </c>
      <c r="Z210" s="1">
        <v>0.035245314</v>
      </c>
      <c r="AA210" s="1">
        <v>43.63208512</v>
      </c>
      <c r="AB210" s="1">
        <v>0.041334092</v>
      </c>
      <c r="AC210" s="1">
        <v>0.020779721</v>
      </c>
      <c r="AD210" s="1">
        <v>0.008786748</v>
      </c>
      <c r="AE210" s="1">
        <v>0.012666559</v>
      </c>
      <c r="AF210" s="1">
        <v>0.39241206</v>
      </c>
      <c r="AG210" s="1">
        <v>0.08824256</v>
      </c>
      <c r="AH210" s="1">
        <v>0.356026728</v>
      </c>
      <c r="AI210" s="1">
        <v>0.39241206</v>
      </c>
      <c r="AJ210" s="1">
        <v>0.327045514</v>
      </c>
      <c r="AK210" s="1">
        <v>0.022152212</v>
      </c>
      <c r="AL210" s="1">
        <v>0.089593875</v>
      </c>
      <c r="AM210" s="1">
        <v>0.012583458</v>
      </c>
      <c r="AN210" s="1">
        <v>0.018095355</v>
      </c>
      <c r="AO210" s="1">
        <v>0.068593102</v>
      </c>
      <c r="AP210" s="1">
        <v>0.041343199</v>
      </c>
      <c r="AQ210" s="1">
        <v>0.029594534</v>
      </c>
      <c r="AR210" s="5">
        <v>0.458620793</v>
      </c>
    </row>
    <row r="211">
      <c r="A211" s="1">
        <v>217.0</v>
      </c>
      <c r="B211" s="1" t="s">
        <v>61</v>
      </c>
      <c r="C211" s="1" t="s">
        <v>50</v>
      </c>
      <c r="D211" s="1" t="str">
        <f>IFERROR(__xludf.DUMMYFUNCTION("if(regexmatch(B211,""DC""),""calligastra"",""punctulatus"")"),"punctulatus")</f>
        <v>punctulatus</v>
      </c>
      <c r="E211" s="1">
        <v>119.094</v>
      </c>
      <c r="F211" s="1" t="s">
        <v>52</v>
      </c>
      <c r="G211" s="1" t="s">
        <v>53</v>
      </c>
      <c r="H211" s="7">
        <v>29.1</v>
      </c>
      <c r="I211" s="1" t="s">
        <v>48</v>
      </c>
      <c r="J211" s="1">
        <v>55.16973964</v>
      </c>
      <c r="K211" s="1">
        <v>0.156499134</v>
      </c>
      <c r="L211" s="1">
        <v>0.074134602</v>
      </c>
      <c r="M211" s="1">
        <v>0.014764367</v>
      </c>
      <c r="N211" s="1">
        <v>0.069106797</v>
      </c>
      <c r="O211" s="1">
        <v>1.12291515</v>
      </c>
      <c r="P211" s="1">
        <v>0.107042404</v>
      </c>
      <c r="Q211" s="1">
        <v>1.12291515</v>
      </c>
      <c r="R211" s="1">
        <v>1.12291515</v>
      </c>
      <c r="S211" s="1">
        <v>0.579579242</v>
      </c>
      <c r="T211" s="1">
        <v>0.043060172</v>
      </c>
      <c r="U211" s="1">
        <v>0.173753235</v>
      </c>
      <c r="V211" s="1">
        <v>0.031542554</v>
      </c>
      <c r="W211" s="1">
        <v>0.05489803</v>
      </c>
      <c r="X211" s="1">
        <v>0.134128221</v>
      </c>
      <c r="Y211" s="1">
        <v>0.060495433</v>
      </c>
      <c r="Z211" s="1">
        <v>0.021703379</v>
      </c>
      <c r="AA211" s="1">
        <v>46.32453326</v>
      </c>
      <c r="AB211" s="1">
        <v>0.131408076</v>
      </c>
      <c r="AC211" s="1">
        <v>0.062248814</v>
      </c>
      <c r="AD211" s="1">
        <v>0.012397239</v>
      </c>
      <c r="AE211" s="1">
        <v>0.058027102</v>
      </c>
      <c r="AF211" s="1">
        <v>0.942881379</v>
      </c>
      <c r="AG211" s="1">
        <v>0.089880602</v>
      </c>
      <c r="AH211" s="1">
        <v>0.942881379</v>
      </c>
      <c r="AI211" s="1">
        <v>0.942881379</v>
      </c>
      <c r="AJ211" s="1">
        <v>0.486656962</v>
      </c>
      <c r="AK211" s="1">
        <v>0.036156458</v>
      </c>
      <c r="AL211" s="1">
        <v>0.145895876</v>
      </c>
      <c r="AM211" s="1">
        <v>0.026485427</v>
      </c>
      <c r="AN211" s="1">
        <v>0.046096386</v>
      </c>
      <c r="AO211" s="1">
        <v>0.112623827</v>
      </c>
      <c r="AP211" s="1">
        <v>0.050796374</v>
      </c>
      <c r="AQ211" s="1">
        <v>0.018223738</v>
      </c>
      <c r="AR211" s="5">
        <v>0.499721897</v>
      </c>
    </row>
    <row r="212">
      <c r="A212" s="1">
        <v>218.0</v>
      </c>
      <c r="B212" s="1" t="s">
        <v>61</v>
      </c>
      <c r="C212" s="1" t="s">
        <v>50</v>
      </c>
      <c r="D212" s="1" t="str">
        <f>IFERROR(__xludf.DUMMYFUNCTION("if(regexmatch(B212,""DC""),""calligastra"",""punctulatus"")"),"punctulatus")</f>
        <v>punctulatus</v>
      </c>
      <c r="E212" s="1">
        <v>119.094</v>
      </c>
      <c r="F212" s="1" t="s">
        <v>52</v>
      </c>
      <c r="G212" s="1" t="s">
        <v>53</v>
      </c>
      <c r="H212" s="7">
        <v>29.2</v>
      </c>
      <c r="I212" s="1" t="s">
        <v>48</v>
      </c>
      <c r="J212" s="1">
        <v>58.11429281</v>
      </c>
      <c r="K212" s="1">
        <v>0.056661941</v>
      </c>
      <c r="L212" s="1">
        <v>0.09580664</v>
      </c>
      <c r="M212" s="1">
        <v>0.021516811</v>
      </c>
      <c r="N212" s="1">
        <v>0.081386332</v>
      </c>
      <c r="O212" s="1">
        <v>1.129991134</v>
      </c>
      <c r="P212" s="1">
        <v>0.076246681</v>
      </c>
      <c r="Q212" s="1">
        <v>1.097237776</v>
      </c>
      <c r="R212" s="1">
        <v>1.129991134</v>
      </c>
      <c r="S212" s="1">
        <v>0.500809188</v>
      </c>
      <c r="T212" s="1">
        <v>0.052855792</v>
      </c>
      <c r="U212" s="1">
        <v>0.197766436</v>
      </c>
      <c r="V212" s="1">
        <v>0.05929862</v>
      </c>
      <c r="W212" s="1">
        <v>0.090126484</v>
      </c>
      <c r="X212" s="1">
        <v>0.145236607</v>
      </c>
      <c r="Y212" s="1">
        <v>0.078631854</v>
      </c>
      <c r="Z212" s="1">
        <v>0.020022073</v>
      </c>
      <c r="AA212" s="1">
        <v>48.79699465</v>
      </c>
      <c r="AB212" s="1">
        <v>0.047577494</v>
      </c>
      <c r="AC212" s="1">
        <v>0.080446236</v>
      </c>
      <c r="AD212" s="1">
        <v>0.018067082</v>
      </c>
      <c r="AE212" s="1">
        <v>0.068337894</v>
      </c>
      <c r="AF212" s="1">
        <v>0.948822891</v>
      </c>
      <c r="AG212" s="1">
        <v>0.064022269</v>
      </c>
      <c r="AH212" s="1">
        <v>0.921320785</v>
      </c>
      <c r="AI212" s="1">
        <v>0.948822891</v>
      </c>
      <c r="AJ212" s="1">
        <v>0.420515885</v>
      </c>
      <c r="AK212" s="1">
        <v>0.044381575</v>
      </c>
      <c r="AL212" s="1">
        <v>0.16605911</v>
      </c>
      <c r="AM212" s="1">
        <v>0.049791442</v>
      </c>
      <c r="AN212" s="1">
        <v>0.075676763</v>
      </c>
      <c r="AO212" s="1">
        <v>0.121951238</v>
      </c>
      <c r="AP212" s="1">
        <v>0.066025034</v>
      </c>
      <c r="AQ212" s="1">
        <v>0.016811991</v>
      </c>
      <c r="AR212" s="5">
        <v>0.532851192</v>
      </c>
    </row>
    <row r="213">
      <c r="A213" s="1">
        <v>219.0</v>
      </c>
      <c r="B213" s="1" t="s">
        <v>61</v>
      </c>
      <c r="C213" s="1" t="s">
        <v>50</v>
      </c>
      <c r="D213" s="1" t="str">
        <f>IFERROR(__xludf.DUMMYFUNCTION("if(regexmatch(B213,""DC""),""calligastra"",""punctulatus"")"),"punctulatus")</f>
        <v>punctulatus</v>
      </c>
      <c r="E213" s="1">
        <v>119.094</v>
      </c>
      <c r="F213" s="1" t="s">
        <v>52</v>
      </c>
      <c r="G213" s="1" t="s">
        <v>53</v>
      </c>
      <c r="H213" s="7">
        <v>29.6</v>
      </c>
      <c r="I213" s="1" t="s">
        <v>48</v>
      </c>
      <c r="J213" s="1">
        <v>62.00934962</v>
      </c>
      <c r="K213" s="1">
        <v>0.058257161</v>
      </c>
      <c r="L213" s="1">
        <v>0.074348263</v>
      </c>
      <c r="M213" s="1">
        <v>0.025286988</v>
      </c>
      <c r="N213" s="1">
        <v>0.059321172</v>
      </c>
      <c r="O213" s="1">
        <v>1.243919123</v>
      </c>
      <c r="P213" s="1">
        <v>0.191113162</v>
      </c>
      <c r="Q213" s="1">
        <v>1.243919123</v>
      </c>
      <c r="R213" s="1">
        <v>1.243919123</v>
      </c>
      <c r="S213" s="1">
        <v>0.43324609</v>
      </c>
      <c r="T213" s="1">
        <v>0.050715786</v>
      </c>
      <c r="U213" s="1">
        <v>0.247461689</v>
      </c>
      <c r="V213" s="1">
        <v>0.02605981</v>
      </c>
      <c r="W213" s="1">
        <v>0.070810422</v>
      </c>
      <c r="X213" s="1">
        <v>0.196458079</v>
      </c>
      <c r="Y213" s="1">
        <v>0.052743365</v>
      </c>
      <c r="Z213" s="1">
        <v>0.027124461</v>
      </c>
      <c r="AA213" s="1">
        <v>52.06756815</v>
      </c>
      <c r="AB213" s="1">
        <v>0.048916957</v>
      </c>
      <c r="AC213" s="1">
        <v>0.062428219</v>
      </c>
      <c r="AD213" s="1">
        <v>0.021232797</v>
      </c>
      <c r="AE213" s="1">
        <v>0.049810378</v>
      </c>
      <c r="AF213" s="1">
        <v>1.044485132</v>
      </c>
      <c r="AG213" s="1">
        <v>0.160472536</v>
      </c>
      <c r="AH213" s="1">
        <v>1.044485132</v>
      </c>
      <c r="AI213" s="1">
        <v>1.044485132</v>
      </c>
      <c r="AJ213" s="1">
        <v>0.363784985</v>
      </c>
      <c r="AK213" s="1">
        <v>0.042584669</v>
      </c>
      <c r="AL213" s="1">
        <v>0.207786865</v>
      </c>
      <c r="AM213" s="1">
        <v>0.021881716</v>
      </c>
      <c r="AN213" s="1">
        <v>0.05945759</v>
      </c>
      <c r="AO213" s="1">
        <v>0.164960518</v>
      </c>
      <c r="AP213" s="1">
        <v>0.044287172</v>
      </c>
      <c r="AQ213" s="1">
        <v>0.022775674</v>
      </c>
      <c r="AR213" s="5">
        <v>0.563661014</v>
      </c>
    </row>
    <row r="214">
      <c r="A214" s="1">
        <v>221.0</v>
      </c>
      <c r="B214" s="1" t="s">
        <v>61</v>
      </c>
      <c r="C214" s="1" t="s">
        <v>50</v>
      </c>
      <c r="D214" s="1" t="str">
        <f>IFERROR(__xludf.DUMMYFUNCTION("if(regexmatch(B214,""DC""),""calligastra"",""punctulatus"")"),"punctulatus")</f>
        <v>punctulatus</v>
      </c>
      <c r="E214" s="1">
        <v>119.094</v>
      </c>
      <c r="F214" s="1" t="s">
        <v>52</v>
      </c>
      <c r="G214" s="1" t="s">
        <v>53</v>
      </c>
      <c r="H214" s="7">
        <v>29.6</v>
      </c>
      <c r="I214" s="1" t="s">
        <v>48</v>
      </c>
      <c r="J214" s="1">
        <v>51.73776936</v>
      </c>
      <c r="K214" s="1">
        <v>0.039243614</v>
      </c>
      <c r="L214" s="1">
        <v>0.062265485</v>
      </c>
      <c r="M214" s="1">
        <v>0.035495059</v>
      </c>
      <c r="N214" s="1">
        <v>0.062265485</v>
      </c>
      <c r="O214" s="1">
        <v>0.771508154</v>
      </c>
      <c r="P214" s="1">
        <v>0.190629</v>
      </c>
      <c r="Q214" s="1">
        <v>0.771508154</v>
      </c>
      <c r="R214" s="1">
        <v>0.771508154</v>
      </c>
      <c r="S214" s="1">
        <v>0.392892001</v>
      </c>
      <c r="T214" s="1">
        <v>0.035894492</v>
      </c>
      <c r="U214" s="1">
        <v>0.182218063</v>
      </c>
      <c r="V214" s="1">
        <v>0.038915486</v>
      </c>
      <c r="W214" s="1">
        <v>0.049585521</v>
      </c>
      <c r="X214" s="1">
        <v>0.146539231</v>
      </c>
      <c r="Y214" s="1">
        <v>0.061303188</v>
      </c>
      <c r="Z214" s="1">
        <v>0.022509124</v>
      </c>
      <c r="AA214" s="1">
        <v>43.44280094</v>
      </c>
      <c r="AB214" s="1">
        <v>0.032951798</v>
      </c>
      <c r="AC214" s="1">
        <v>0.052282638</v>
      </c>
      <c r="AD214" s="1">
        <v>0.029804238</v>
      </c>
      <c r="AE214" s="1">
        <v>0.052282638</v>
      </c>
      <c r="AF214" s="1">
        <v>0.647814461</v>
      </c>
      <c r="AG214" s="1">
        <v>0.160065998</v>
      </c>
      <c r="AH214" s="1">
        <v>0.647814461</v>
      </c>
      <c r="AI214" s="1">
        <v>0.647814461</v>
      </c>
      <c r="AJ214" s="1">
        <v>0.329900751</v>
      </c>
      <c r="AK214" s="1">
        <v>0.030139631</v>
      </c>
      <c r="AL214" s="1">
        <v>0.153003562</v>
      </c>
      <c r="AM214" s="1">
        <v>0.032676278</v>
      </c>
      <c r="AN214" s="1">
        <v>0.041635616</v>
      </c>
      <c r="AO214" s="1">
        <v>0.123045016</v>
      </c>
      <c r="AP214" s="1">
        <v>0.051474623</v>
      </c>
      <c r="AQ214" s="1">
        <v>0.018900301</v>
      </c>
      <c r="AR214" s="5">
        <v>0.464990199</v>
      </c>
    </row>
    <row r="215">
      <c r="A215" s="1">
        <v>222.0</v>
      </c>
      <c r="B215" s="1" t="s">
        <v>61</v>
      </c>
      <c r="C215" s="1" t="s">
        <v>50</v>
      </c>
      <c r="D215" s="1" t="str">
        <f>IFERROR(__xludf.DUMMYFUNCTION("if(regexmatch(B215,""DC""),""calligastra"",""punctulatus"")"),"punctulatus")</f>
        <v>punctulatus</v>
      </c>
      <c r="E215" s="1">
        <v>119.094</v>
      </c>
      <c r="F215" s="1" t="s">
        <v>52</v>
      </c>
      <c r="G215" s="1" t="s">
        <v>53</v>
      </c>
      <c r="H215" s="7">
        <v>29.6</v>
      </c>
      <c r="I215" s="1" t="s">
        <v>48</v>
      </c>
      <c r="J215" s="1">
        <v>50.93604117</v>
      </c>
      <c r="K215" s="1">
        <v>0.04798111</v>
      </c>
      <c r="L215" s="1">
        <v>0.049279379</v>
      </c>
      <c r="M215" s="1">
        <v>0.024539778</v>
      </c>
      <c r="N215" s="1">
        <v>0.049279379</v>
      </c>
      <c r="O215" s="1">
        <v>0.742735288</v>
      </c>
      <c r="P215" s="1">
        <v>0.127420278</v>
      </c>
      <c r="Q215" s="1">
        <v>0.727787489</v>
      </c>
      <c r="R215" s="1">
        <v>0.742735288</v>
      </c>
      <c r="S215" s="1">
        <v>0.449828097</v>
      </c>
      <c r="T215" s="1">
        <v>0.039197904</v>
      </c>
      <c r="U215" s="1">
        <v>0.141424091</v>
      </c>
      <c r="V215" s="1">
        <v>0.03984885</v>
      </c>
      <c r="W215" s="1">
        <v>0.04452296</v>
      </c>
      <c r="X215" s="1">
        <v>0.105074172</v>
      </c>
      <c r="Y215" s="1">
        <v>0.054647872</v>
      </c>
      <c r="Z215" s="1">
        <v>0.015345337</v>
      </c>
      <c r="AA215" s="1">
        <v>42.76961154</v>
      </c>
      <c r="AB215" s="1">
        <v>0.040288436</v>
      </c>
      <c r="AC215" s="1">
        <v>0.041378558</v>
      </c>
      <c r="AD215" s="1">
        <v>0.020605385</v>
      </c>
      <c r="AE215" s="1">
        <v>0.041378558</v>
      </c>
      <c r="AF215" s="1">
        <v>0.623654666</v>
      </c>
      <c r="AG215" s="1">
        <v>0.106991349</v>
      </c>
      <c r="AH215" s="1">
        <v>0.611103405</v>
      </c>
      <c r="AI215" s="1">
        <v>0.623654666</v>
      </c>
      <c r="AJ215" s="1">
        <v>0.377708447</v>
      </c>
      <c r="AK215" s="1">
        <v>0.032913416</v>
      </c>
      <c r="AL215" s="1">
        <v>0.118749971</v>
      </c>
      <c r="AM215" s="1">
        <v>0.033459998</v>
      </c>
      <c r="AN215" s="1">
        <v>0.037384721</v>
      </c>
      <c r="AO215" s="1">
        <v>0.088227931</v>
      </c>
      <c r="AP215" s="1">
        <v>0.045886335</v>
      </c>
      <c r="AQ215" s="1">
        <v>0.012885063</v>
      </c>
      <c r="AR215" s="5">
        <v>0.460734832</v>
      </c>
    </row>
    <row r="216">
      <c r="A216" s="1">
        <v>223.0</v>
      </c>
      <c r="B216" s="1" t="s">
        <v>61</v>
      </c>
      <c r="C216" s="1" t="s">
        <v>50</v>
      </c>
      <c r="D216" s="1" t="str">
        <f>IFERROR(__xludf.DUMMYFUNCTION("if(regexmatch(B216,""DC""),""calligastra"",""punctulatus"")"),"punctulatus")</f>
        <v>punctulatus</v>
      </c>
      <c r="E216" s="1">
        <v>119.094</v>
      </c>
      <c r="F216" s="1" t="s">
        <v>52</v>
      </c>
      <c r="G216" s="1" t="s">
        <v>53</v>
      </c>
      <c r="H216" s="7">
        <v>29.9</v>
      </c>
      <c r="I216" s="1" t="s">
        <v>48</v>
      </c>
      <c r="J216" s="1">
        <v>48.72452295</v>
      </c>
      <c r="K216" s="1">
        <v>0.054371</v>
      </c>
      <c r="L216" s="1">
        <v>0.048677013</v>
      </c>
      <c r="M216" s="1">
        <v>0.022410983</v>
      </c>
      <c r="N216" s="1">
        <v>0.04274041</v>
      </c>
      <c r="O216" s="1">
        <v>0.449190318</v>
      </c>
      <c r="P216" s="1">
        <v>0.113771858</v>
      </c>
      <c r="Q216" s="1">
        <v>0.449190318</v>
      </c>
      <c r="R216" s="1">
        <v>0.449190318</v>
      </c>
      <c r="S216" s="1">
        <v>0.343670183</v>
      </c>
      <c r="T216" s="1">
        <v>0.025450943</v>
      </c>
      <c r="U216" s="1">
        <v>0.123327954</v>
      </c>
      <c r="V216" s="1">
        <v>-0.00219653</v>
      </c>
      <c r="W216" s="1">
        <v>-0.00101707</v>
      </c>
      <c r="X216" s="1">
        <v>0.097474893</v>
      </c>
      <c r="Y216" s="1">
        <v>0.009704346</v>
      </c>
      <c r="Z216" s="1">
        <v>0.011768854</v>
      </c>
      <c r="AA216" s="1">
        <v>40.9126597</v>
      </c>
      <c r="AB216" s="1">
        <v>0.045653853</v>
      </c>
      <c r="AC216" s="1">
        <v>0.040872767</v>
      </c>
      <c r="AD216" s="1">
        <v>0.018817895</v>
      </c>
      <c r="AE216" s="1">
        <v>0.035887962</v>
      </c>
      <c r="AF216" s="1">
        <v>0.377172921</v>
      </c>
      <c r="AG216" s="1">
        <v>0.095531142</v>
      </c>
      <c r="AH216" s="1">
        <v>0.377172921</v>
      </c>
      <c r="AI216" s="1">
        <v>0.377172921</v>
      </c>
      <c r="AJ216" s="1">
        <v>0.288570526</v>
      </c>
      <c r="AK216" s="1">
        <v>0.021370466</v>
      </c>
      <c r="AL216" s="1">
        <v>0.103555137</v>
      </c>
      <c r="AM216" s="1">
        <v>-0.001844367</v>
      </c>
      <c r="AN216" s="1">
        <v>-8.54006E-4</v>
      </c>
      <c r="AO216" s="1">
        <v>0.081847023</v>
      </c>
      <c r="AP216" s="1">
        <v>0.008148476</v>
      </c>
      <c r="AQ216" s="1">
        <v>0.009881987</v>
      </c>
      <c r="AR216" s="5">
        <v>0.43082265</v>
      </c>
    </row>
    <row r="217">
      <c r="A217" s="1">
        <v>224.0</v>
      </c>
      <c r="B217" s="1" t="s">
        <v>61</v>
      </c>
      <c r="C217" s="1" t="s">
        <v>50</v>
      </c>
      <c r="D217" s="1" t="str">
        <f>IFERROR(__xludf.DUMMYFUNCTION("if(regexmatch(B217,""DC""),""calligastra"",""punctulatus"")"),"punctulatus")</f>
        <v>punctulatus</v>
      </c>
      <c r="E217" s="1">
        <v>119.094</v>
      </c>
      <c r="F217" s="1" t="s">
        <v>52</v>
      </c>
      <c r="G217" s="1" t="s">
        <v>53</v>
      </c>
      <c r="H217" s="7">
        <v>30.0</v>
      </c>
      <c r="I217" s="1" t="s">
        <v>48</v>
      </c>
      <c r="J217" s="1">
        <v>48.85826141</v>
      </c>
      <c r="K217" s="1">
        <v>0.00892341</v>
      </c>
      <c r="L217" s="1">
        <v>0.024472724</v>
      </c>
      <c r="M217" s="1">
        <v>0.00892341</v>
      </c>
      <c r="N217" s="1">
        <v>0.024472724</v>
      </c>
      <c r="O217" s="1">
        <v>0.446981565</v>
      </c>
      <c r="P217" s="1">
        <v>0.12932034</v>
      </c>
      <c r="Q217" s="1">
        <v>0.415857072</v>
      </c>
      <c r="R217" s="1">
        <v>0.446981565</v>
      </c>
      <c r="S217" s="1">
        <v>0.310170715</v>
      </c>
      <c r="T217" s="1">
        <v>0.017713281</v>
      </c>
      <c r="U217" s="1">
        <v>0.097368991</v>
      </c>
      <c r="V217" s="1">
        <v>0.039499507</v>
      </c>
      <c r="W217" s="1">
        <v>0.042555359</v>
      </c>
      <c r="X217" s="1">
        <v>0.082448356</v>
      </c>
      <c r="Y217" s="1">
        <v>0.062128899</v>
      </c>
      <c r="Z217" s="1">
        <v>0.023076709</v>
      </c>
      <c r="AA217" s="1">
        <v>41.02495626</v>
      </c>
      <c r="AB217" s="1">
        <v>0.007492745</v>
      </c>
      <c r="AC217" s="1">
        <v>0.020549082</v>
      </c>
      <c r="AD217" s="1">
        <v>0.007492745</v>
      </c>
      <c r="AE217" s="1">
        <v>0.020549082</v>
      </c>
      <c r="AF217" s="1">
        <v>0.375318291</v>
      </c>
      <c r="AG217" s="1">
        <v>0.10858678</v>
      </c>
      <c r="AH217" s="1">
        <v>0.349183899</v>
      </c>
      <c r="AI217" s="1">
        <v>0.375318291</v>
      </c>
      <c r="AJ217" s="1">
        <v>0.260441933</v>
      </c>
      <c r="AK217" s="1">
        <v>0.014873361</v>
      </c>
      <c r="AL217" s="1">
        <v>0.081758099</v>
      </c>
      <c r="AM217" s="1">
        <v>0.033166665</v>
      </c>
      <c r="AN217" s="1">
        <v>0.03573258</v>
      </c>
      <c r="AO217" s="1">
        <v>0.069229647</v>
      </c>
      <c r="AP217" s="1">
        <v>0.052167951</v>
      </c>
      <c r="AQ217" s="1">
        <v>0.019376886</v>
      </c>
      <c r="AR217" s="5">
        <v>0.42547071</v>
      </c>
    </row>
    <row r="218">
      <c r="A218" s="1">
        <v>236.0</v>
      </c>
      <c r="B218" s="1" t="s">
        <v>62</v>
      </c>
      <c r="C218" s="1" t="s">
        <v>50</v>
      </c>
      <c r="D218" s="1" t="str">
        <f>IFERROR(__xludf.DUMMYFUNCTION("if(regexmatch(B218,""DC""),""calligastra"",""punctulatus"")"),"punctulatus")</f>
        <v>punctulatus</v>
      </c>
      <c r="E218" s="1">
        <v>109.0</v>
      </c>
      <c r="F218" s="1" t="s">
        <v>46</v>
      </c>
      <c r="G218" s="1" t="s">
        <v>63</v>
      </c>
      <c r="H218" s="11"/>
      <c r="I218" s="1" t="s">
        <v>48</v>
      </c>
      <c r="J218" s="1">
        <v>45.93962046</v>
      </c>
      <c r="K218" s="1">
        <v>0.075339483</v>
      </c>
      <c r="L218" s="1">
        <v>0.074160708</v>
      </c>
      <c r="M218" s="1">
        <v>0.014747458</v>
      </c>
      <c r="N218" s="1">
        <v>0.02580799</v>
      </c>
      <c r="O218" s="1">
        <v>0.892962665</v>
      </c>
      <c r="P218" s="1">
        <v>0.093555908</v>
      </c>
      <c r="Q218" s="1">
        <v>0.381795072</v>
      </c>
      <c r="R218" s="1">
        <v>0.433763602</v>
      </c>
      <c r="S218" s="1">
        <v>0.272585313</v>
      </c>
      <c r="T218" s="1">
        <v>0.0350372</v>
      </c>
      <c r="U218" s="1">
        <v>0.139075052</v>
      </c>
      <c r="V218" s="1">
        <v>0.057532412</v>
      </c>
      <c r="W218" s="1">
        <v>0.068206862</v>
      </c>
      <c r="X218" s="1">
        <v>0.106918228</v>
      </c>
      <c r="Y218" s="1">
        <v>0.066008754</v>
      </c>
      <c r="Z218" s="1">
        <v>0.00891233</v>
      </c>
      <c r="AA218" s="1">
        <v>42.14644079</v>
      </c>
      <c r="AB218" s="1">
        <v>0.069118792</v>
      </c>
      <c r="AC218" s="1">
        <v>0.068037347</v>
      </c>
      <c r="AD218" s="1">
        <v>0.013529778</v>
      </c>
      <c r="AE218" s="1">
        <v>0.023677055</v>
      </c>
      <c r="AF218" s="1">
        <v>0.819231803</v>
      </c>
      <c r="AG218" s="1">
        <v>0.085831108</v>
      </c>
      <c r="AH218" s="1">
        <v>0.350270708</v>
      </c>
      <c r="AI218" s="1">
        <v>0.397948259</v>
      </c>
      <c r="AJ218" s="1">
        <v>0.250078269</v>
      </c>
      <c r="AK218" s="1">
        <v>0.03214422</v>
      </c>
      <c r="AL218" s="1">
        <v>0.12759179</v>
      </c>
      <c r="AM218" s="1">
        <v>0.052782029</v>
      </c>
      <c r="AN218" s="1">
        <v>0.062575103</v>
      </c>
      <c r="AO218" s="1">
        <v>0.098090117</v>
      </c>
      <c r="AP218" s="1">
        <v>0.06055849</v>
      </c>
      <c r="AQ218" s="1">
        <v>0.00817645</v>
      </c>
      <c r="AR218" s="5">
        <v>0.454175601</v>
      </c>
    </row>
    <row r="219">
      <c r="A219" s="1">
        <v>237.0</v>
      </c>
      <c r="B219" s="1" t="s">
        <v>62</v>
      </c>
      <c r="C219" s="1" t="s">
        <v>50</v>
      </c>
      <c r="D219" s="1" t="str">
        <f>IFERROR(__xludf.DUMMYFUNCTION("if(regexmatch(B219,""DC""),""calligastra"",""punctulatus"")"),"punctulatus")</f>
        <v>punctulatus</v>
      </c>
      <c r="E219" s="1">
        <v>109.0</v>
      </c>
      <c r="F219" s="1" t="s">
        <v>46</v>
      </c>
      <c r="G219" s="1" t="s">
        <v>63</v>
      </c>
      <c r="H219" s="11"/>
      <c r="I219" s="1" t="s">
        <v>48</v>
      </c>
      <c r="J219" s="1">
        <v>48.53073406</v>
      </c>
      <c r="K219" s="1">
        <v>0.030003906</v>
      </c>
      <c r="L219" s="1">
        <v>0.065476859</v>
      </c>
      <c r="M219" s="1">
        <v>0.021623428</v>
      </c>
      <c r="N219" s="1">
        <v>0.063737669</v>
      </c>
      <c r="O219" s="1">
        <v>0.911380577</v>
      </c>
      <c r="P219" s="1">
        <v>0.252541945</v>
      </c>
      <c r="Q219" s="1">
        <v>0.864813092</v>
      </c>
      <c r="R219" s="1">
        <v>0.911380577</v>
      </c>
      <c r="S219" s="1">
        <v>0.292778975</v>
      </c>
      <c r="T219" s="1">
        <v>0.029795974</v>
      </c>
      <c r="U219" s="1">
        <v>0.220707485</v>
      </c>
      <c r="V219" s="1">
        <v>0.017585794</v>
      </c>
      <c r="W219" s="1">
        <v>0.081323463</v>
      </c>
      <c r="X219" s="1">
        <v>0.191467358</v>
      </c>
      <c r="Y219" s="1">
        <v>0.054447614</v>
      </c>
      <c r="Z219" s="1">
        <v>0.037445511</v>
      </c>
      <c r="AA219" s="1">
        <v>44.52360923</v>
      </c>
      <c r="AB219" s="1">
        <v>0.027526519</v>
      </c>
      <c r="AC219" s="1">
        <v>0.060070513</v>
      </c>
      <c r="AD219" s="1">
        <v>0.019838007</v>
      </c>
      <c r="AE219" s="1">
        <v>0.058474925</v>
      </c>
      <c r="AF219" s="1">
        <v>0.83612897</v>
      </c>
      <c r="AG219" s="1">
        <v>0.231689858</v>
      </c>
      <c r="AH219" s="1">
        <v>0.793406506</v>
      </c>
      <c r="AI219" s="1">
        <v>0.83612897</v>
      </c>
      <c r="AJ219" s="1">
        <v>0.268604564</v>
      </c>
      <c r="AK219" s="1">
        <v>0.027335756</v>
      </c>
      <c r="AL219" s="1">
        <v>0.202483931</v>
      </c>
      <c r="AM219" s="1">
        <v>0.016133756</v>
      </c>
      <c r="AN219" s="1">
        <v>0.074608681</v>
      </c>
      <c r="AO219" s="1">
        <v>0.175658127</v>
      </c>
      <c r="AP219" s="1">
        <v>0.04995194</v>
      </c>
      <c r="AQ219" s="1">
        <v>0.03435368</v>
      </c>
      <c r="AR219" s="5">
        <v>0.477849772</v>
      </c>
    </row>
    <row r="220">
      <c r="A220" s="1">
        <v>240.0</v>
      </c>
      <c r="B220" s="1" t="s">
        <v>62</v>
      </c>
      <c r="C220" s="1" t="s">
        <v>50</v>
      </c>
      <c r="D220" s="1" t="str">
        <f>IFERROR(__xludf.DUMMYFUNCTION("if(regexmatch(B220,""DC""),""calligastra"",""punctulatus"")"),"punctulatus")</f>
        <v>punctulatus</v>
      </c>
      <c r="E220" s="1">
        <v>109.0</v>
      </c>
      <c r="F220" s="1" t="s">
        <v>46</v>
      </c>
      <c r="G220" s="1" t="s">
        <v>63</v>
      </c>
      <c r="H220" s="11"/>
      <c r="I220" s="1" t="s">
        <v>48</v>
      </c>
      <c r="J220" s="1">
        <v>49.91439069</v>
      </c>
      <c r="K220" s="1">
        <v>0.030147976</v>
      </c>
      <c r="L220" s="1">
        <v>0.100426449</v>
      </c>
      <c r="O220" s="1">
        <v>0.692165873</v>
      </c>
      <c r="P220" s="1">
        <v>0.38639001</v>
      </c>
      <c r="Q220" s="1">
        <v>0.606341813</v>
      </c>
      <c r="T220" s="1">
        <v>6.5206E-4</v>
      </c>
      <c r="U220" s="1">
        <v>0.195801715</v>
      </c>
      <c r="V220" s="1">
        <v>-0.055706302</v>
      </c>
      <c r="W220" s="1">
        <v>0.044304744</v>
      </c>
      <c r="X220" s="1">
        <v>0.193658021</v>
      </c>
      <c r="Y220" s="1">
        <v>0.089131987</v>
      </c>
      <c r="Z220" s="1">
        <v>0.145361844</v>
      </c>
      <c r="AA220" s="1">
        <v>45.79301898</v>
      </c>
      <c r="AB220" s="1">
        <v>0.027658693</v>
      </c>
      <c r="AC220" s="1">
        <v>0.092134356</v>
      </c>
      <c r="AF220" s="1">
        <v>0.635014563</v>
      </c>
      <c r="AG220" s="1">
        <v>0.354486248</v>
      </c>
      <c r="AH220" s="1">
        <v>0.556276893</v>
      </c>
      <c r="AK220" s="1">
        <v>5.9822E-4</v>
      </c>
      <c r="AL220" s="1">
        <v>0.179634601</v>
      </c>
      <c r="AM220" s="1">
        <v>-0.051106699</v>
      </c>
      <c r="AN220" s="1">
        <v>0.040646554</v>
      </c>
      <c r="AO220" s="1">
        <v>0.177667909</v>
      </c>
      <c r="AP220" s="1">
        <v>0.081772465</v>
      </c>
      <c r="AQ220" s="1">
        <v>0.13335949</v>
      </c>
      <c r="AR220" s="5">
        <v>0.458846483</v>
      </c>
    </row>
    <row r="221">
      <c r="A221" s="1">
        <v>249.0</v>
      </c>
      <c r="B221" s="1" t="s">
        <v>64</v>
      </c>
      <c r="C221" s="1" t="s">
        <v>50</v>
      </c>
      <c r="D221" s="1" t="str">
        <f>IFERROR(__xludf.DUMMYFUNCTION("if(regexmatch(B221,""DC""),""calligastra"",""punctulatus"")"),"punctulatus")</f>
        <v>punctulatus</v>
      </c>
      <c r="E221" s="1">
        <v>65.0</v>
      </c>
      <c r="F221" s="1" t="s">
        <v>65</v>
      </c>
      <c r="G221" s="1" t="s">
        <v>63</v>
      </c>
      <c r="H221" s="11"/>
      <c r="I221" s="1" t="s">
        <v>48</v>
      </c>
      <c r="J221" s="1">
        <v>33.95187413</v>
      </c>
      <c r="K221" s="1">
        <v>0.029825483</v>
      </c>
      <c r="L221" s="1">
        <v>0.059955761</v>
      </c>
      <c r="M221" s="1">
        <v>0.015904527</v>
      </c>
      <c r="N221" s="1">
        <v>0.021211447</v>
      </c>
      <c r="O221" s="1">
        <v>0.396904053</v>
      </c>
      <c r="P221" s="1">
        <v>0.138132323</v>
      </c>
      <c r="Q221" s="1">
        <v>0.211666497</v>
      </c>
      <c r="R221" s="1">
        <v>0.396904053</v>
      </c>
      <c r="S221" s="1">
        <v>0.253571942</v>
      </c>
      <c r="T221" s="1">
        <v>0.001925455</v>
      </c>
      <c r="U221" s="1">
        <v>0.053402234</v>
      </c>
      <c r="V221" s="1">
        <v>0.014712838</v>
      </c>
      <c r="W221" s="1">
        <v>0.014712838</v>
      </c>
      <c r="X221" s="1">
        <v>0.051459599</v>
      </c>
      <c r="Y221" s="1">
        <v>0.02482495</v>
      </c>
      <c r="Z221" s="1">
        <v>0.009742816</v>
      </c>
      <c r="AA221" s="1">
        <v>52.23365251</v>
      </c>
      <c r="AB221" s="1">
        <v>0.045885359</v>
      </c>
      <c r="AC221" s="1">
        <v>0.092239633</v>
      </c>
      <c r="AD221" s="1">
        <v>0.024468502</v>
      </c>
      <c r="AE221" s="1">
        <v>0.032632995</v>
      </c>
      <c r="AF221" s="1">
        <v>0.61062162</v>
      </c>
      <c r="AG221" s="1">
        <v>0.212511267</v>
      </c>
      <c r="AH221" s="1">
        <v>0.325640765</v>
      </c>
      <c r="AI221" s="1">
        <v>0.61062162</v>
      </c>
      <c r="AJ221" s="1">
        <v>0.390110681</v>
      </c>
      <c r="AK221" s="1">
        <v>0.002962238</v>
      </c>
      <c r="AL221" s="1">
        <v>0.082157282</v>
      </c>
      <c r="AM221" s="1">
        <v>0.022635136</v>
      </c>
      <c r="AN221" s="1">
        <v>0.022635136</v>
      </c>
      <c r="AO221" s="1">
        <v>0.079168614</v>
      </c>
      <c r="AP221" s="1">
        <v>0.038192231</v>
      </c>
      <c r="AQ221" s="1">
        <v>0.014988948</v>
      </c>
      <c r="AR221" s="5">
        <v>0.525689698</v>
      </c>
    </row>
    <row r="222">
      <c r="A222" s="1">
        <v>250.0</v>
      </c>
      <c r="B222" s="1" t="s">
        <v>64</v>
      </c>
      <c r="C222" s="1" t="s">
        <v>50</v>
      </c>
      <c r="D222" s="1" t="str">
        <f>IFERROR(__xludf.DUMMYFUNCTION("if(regexmatch(B222,""DC""),""calligastra"",""punctulatus"")"),"punctulatus")</f>
        <v>punctulatus</v>
      </c>
      <c r="E222" s="1">
        <v>65.0</v>
      </c>
      <c r="F222" s="1" t="s">
        <v>65</v>
      </c>
      <c r="G222" s="1" t="s">
        <v>63</v>
      </c>
      <c r="H222" s="11"/>
      <c r="I222" s="1" t="s">
        <v>48</v>
      </c>
      <c r="J222" s="1">
        <v>36.59125935</v>
      </c>
      <c r="K222" s="1">
        <v>0.023260446</v>
      </c>
      <c r="L222" s="1">
        <v>0.054835457</v>
      </c>
      <c r="M222" s="1">
        <v>0.015428108</v>
      </c>
      <c r="N222" s="1">
        <v>0.052282051</v>
      </c>
      <c r="O222" s="1">
        <v>0.749036674</v>
      </c>
      <c r="P222" s="1">
        <v>0.24162579</v>
      </c>
      <c r="Q222" s="1">
        <v>0.5143782</v>
      </c>
      <c r="R222" s="1">
        <v>0.749036674</v>
      </c>
      <c r="S222" s="1">
        <v>0.279137313</v>
      </c>
      <c r="T222" s="1">
        <v>0.007871367</v>
      </c>
      <c r="U222" s="1">
        <v>0.125339935</v>
      </c>
      <c r="V222" s="1">
        <v>-0.023514343</v>
      </c>
      <c r="W222" s="1">
        <v>0.028767708</v>
      </c>
      <c r="X222" s="1">
        <v>0.117127923</v>
      </c>
      <c r="Y222" s="1">
        <v>0.015577347</v>
      </c>
      <c r="Z222" s="1">
        <v>0.039839305</v>
      </c>
      <c r="AA222" s="1">
        <v>56.29424515</v>
      </c>
      <c r="AB222" s="1">
        <v>0.035785302</v>
      </c>
      <c r="AC222" s="1">
        <v>0.084362241</v>
      </c>
      <c r="AD222" s="1">
        <v>0.023735551</v>
      </c>
      <c r="AE222" s="1">
        <v>0.080433925</v>
      </c>
      <c r="AF222" s="1">
        <v>1.152364113</v>
      </c>
      <c r="AG222" s="1">
        <v>0.371731985</v>
      </c>
      <c r="AH222" s="1">
        <v>0.791351077</v>
      </c>
      <c r="AI222" s="1">
        <v>1.152364113</v>
      </c>
      <c r="AJ222" s="1">
        <v>0.42944202</v>
      </c>
      <c r="AK222" s="1">
        <v>0.012109796</v>
      </c>
      <c r="AL222" s="1">
        <v>0.19283067</v>
      </c>
      <c r="AM222" s="1">
        <v>-0.036175912</v>
      </c>
      <c r="AN222" s="1">
        <v>0.044258013</v>
      </c>
      <c r="AO222" s="1">
        <v>0.180196804</v>
      </c>
      <c r="AP222" s="1">
        <v>0.023965149</v>
      </c>
      <c r="AQ222" s="1">
        <v>0.061291239</v>
      </c>
      <c r="AR222" s="5">
        <v>0.574681173</v>
      </c>
    </row>
    <row r="223">
      <c r="A223" s="1">
        <v>252.0</v>
      </c>
      <c r="B223" s="1" t="s">
        <v>64</v>
      </c>
      <c r="C223" s="1" t="s">
        <v>50</v>
      </c>
      <c r="D223" s="1" t="str">
        <f>IFERROR(__xludf.DUMMYFUNCTION("if(regexmatch(B223,""DC""),""calligastra"",""punctulatus"")"),"punctulatus")</f>
        <v>punctulatus</v>
      </c>
      <c r="E223" s="1">
        <v>65.0</v>
      </c>
      <c r="F223" s="1" t="s">
        <v>65</v>
      </c>
      <c r="G223" s="1" t="s">
        <v>63</v>
      </c>
      <c r="H223" s="11"/>
      <c r="I223" s="1" t="s">
        <v>48</v>
      </c>
      <c r="J223" s="1">
        <v>35.32035972</v>
      </c>
      <c r="K223" s="1">
        <v>0.029994228</v>
      </c>
      <c r="L223" s="1">
        <v>0.09990013</v>
      </c>
      <c r="O223" s="1">
        <v>0.902032815</v>
      </c>
      <c r="P223" s="1">
        <v>0.177331285</v>
      </c>
      <c r="Q223" s="1">
        <v>0.650724305</v>
      </c>
      <c r="T223" s="1">
        <v>0.02361892</v>
      </c>
      <c r="U223" s="1">
        <v>0.220423139</v>
      </c>
      <c r="V223" s="1">
        <v>-0.074559568</v>
      </c>
      <c r="W223" s="1">
        <v>0.021540347</v>
      </c>
      <c r="X223" s="1">
        <v>0.198616127</v>
      </c>
      <c r="Y223" s="1">
        <v>0.011599374</v>
      </c>
      <c r="Z223" s="1">
        <v>0.086787779</v>
      </c>
      <c r="AA223" s="1">
        <v>54.33901495</v>
      </c>
      <c r="AB223" s="1">
        <v>0.046144966</v>
      </c>
      <c r="AC223" s="1">
        <v>0.153692507</v>
      </c>
      <c r="AF223" s="1">
        <v>1.387742792</v>
      </c>
      <c r="AG223" s="1">
        <v>0.272817361</v>
      </c>
      <c r="AH223" s="1">
        <v>1.001114316</v>
      </c>
      <c r="AK223" s="1">
        <v>0.0363368</v>
      </c>
      <c r="AL223" s="1">
        <v>0.339112521</v>
      </c>
      <c r="AM223" s="1">
        <v>-0.114707027</v>
      </c>
      <c r="AN223" s="1">
        <v>0.033138996</v>
      </c>
      <c r="AO223" s="1">
        <v>0.305563272</v>
      </c>
      <c r="AP223" s="1">
        <v>0.017845191</v>
      </c>
      <c r="AQ223" s="1">
        <v>0.13351966</v>
      </c>
      <c r="AR223" s="5">
        <v>0.581772819</v>
      </c>
    </row>
    <row r="224">
      <c r="A224" s="1">
        <v>266.0</v>
      </c>
      <c r="B224" s="1" t="s">
        <v>66</v>
      </c>
      <c r="C224" s="1" t="s">
        <v>50</v>
      </c>
      <c r="D224" s="1" t="str">
        <f>IFERROR(__xludf.DUMMYFUNCTION("if(regexmatch(B224,""DC""),""calligastra"",""punctulatus"")"),"punctulatus")</f>
        <v>punctulatus</v>
      </c>
      <c r="E224" s="1">
        <v>43.0</v>
      </c>
      <c r="F224" s="1" t="s">
        <v>65</v>
      </c>
      <c r="G224" s="1" t="s">
        <v>63</v>
      </c>
      <c r="H224" s="11"/>
      <c r="I224" s="1" t="s">
        <v>48</v>
      </c>
      <c r="J224" s="1">
        <v>19.06389278</v>
      </c>
      <c r="K224" s="1">
        <v>0.029376574</v>
      </c>
      <c r="L224" s="1">
        <v>0.009598413</v>
      </c>
      <c r="M224" s="1">
        <v>0.004794191</v>
      </c>
      <c r="N224" s="1">
        <v>0.008124636</v>
      </c>
      <c r="O224" s="1">
        <v>0.269313131</v>
      </c>
      <c r="P224" s="1">
        <v>0.217327542</v>
      </c>
      <c r="Q224" s="1">
        <v>0.231173778</v>
      </c>
      <c r="R224" s="1">
        <v>0.231173778</v>
      </c>
      <c r="S224" s="1">
        <v>0.204843452</v>
      </c>
      <c r="T224" s="1">
        <v>0.01535912</v>
      </c>
      <c r="U224" s="1">
        <v>0.021395564</v>
      </c>
      <c r="V224" s="1">
        <v>0.003494973</v>
      </c>
      <c r="W224" s="1">
        <v>0.003494973</v>
      </c>
      <c r="X224" s="1">
        <v>0.017735923</v>
      </c>
      <c r="Y224" s="1">
        <v>0.008748082</v>
      </c>
      <c r="Z224" s="1">
        <v>0.004502001</v>
      </c>
      <c r="AA224" s="1">
        <v>44.33463438</v>
      </c>
      <c r="AB224" s="1">
        <v>0.068317615</v>
      </c>
      <c r="AC224" s="1">
        <v>0.022321891</v>
      </c>
      <c r="AD224" s="1">
        <v>0.011149282</v>
      </c>
      <c r="AE224" s="1">
        <v>0.018894501</v>
      </c>
      <c r="AF224" s="1">
        <v>0.626309607</v>
      </c>
      <c r="AG224" s="1">
        <v>0.505412888</v>
      </c>
      <c r="AH224" s="1">
        <v>0.537613436</v>
      </c>
      <c r="AI224" s="1">
        <v>0.537613436</v>
      </c>
      <c r="AJ224" s="1">
        <v>0.476380121</v>
      </c>
      <c r="AK224" s="1">
        <v>0.035718883</v>
      </c>
      <c r="AL224" s="1">
        <v>0.049757125</v>
      </c>
      <c r="AM224" s="1">
        <v>0.008127843</v>
      </c>
      <c r="AN224" s="1">
        <v>0.008127843</v>
      </c>
      <c r="AO224" s="1">
        <v>0.041246333</v>
      </c>
      <c r="AP224" s="1">
        <v>0.020344377</v>
      </c>
      <c r="AQ224" s="1">
        <v>0.010469769</v>
      </c>
      <c r="AR224" s="5">
        <v>0.481871264</v>
      </c>
    </row>
    <row r="225">
      <c r="A225" s="1">
        <v>267.0</v>
      </c>
      <c r="B225" s="1" t="s">
        <v>66</v>
      </c>
      <c r="C225" s="1" t="s">
        <v>50</v>
      </c>
      <c r="D225" s="1" t="str">
        <f>IFERROR(__xludf.DUMMYFUNCTION("if(regexmatch(B225,""DC""),""calligastra"",""punctulatus"")"),"punctulatus")</f>
        <v>punctulatus</v>
      </c>
      <c r="E225" s="1">
        <v>43.0</v>
      </c>
      <c r="F225" s="1" t="s">
        <v>65</v>
      </c>
      <c r="G225" s="1" t="s">
        <v>63</v>
      </c>
      <c r="H225" s="11"/>
      <c r="I225" s="1" t="s">
        <v>48</v>
      </c>
      <c r="J225" s="1">
        <v>22.52705936</v>
      </c>
      <c r="K225" s="1">
        <v>0.042437142</v>
      </c>
      <c r="L225" s="1">
        <v>0.023437709</v>
      </c>
      <c r="M225" s="1">
        <v>0.009288995</v>
      </c>
      <c r="N225" s="1">
        <v>0.014682475</v>
      </c>
      <c r="O225" s="1">
        <v>0.374537105</v>
      </c>
      <c r="P225" s="1">
        <v>0.079838282</v>
      </c>
      <c r="Q225" s="1">
        <v>0.371822876</v>
      </c>
      <c r="R225" s="1">
        <v>0.374537105</v>
      </c>
      <c r="S225" s="1">
        <v>0.212045578</v>
      </c>
      <c r="T225" s="1">
        <v>0.017247409</v>
      </c>
      <c r="U225" s="1">
        <v>0.062420871</v>
      </c>
      <c r="V225" s="1">
        <v>-0.007246347</v>
      </c>
      <c r="W225" s="1">
        <v>-0.001919344</v>
      </c>
      <c r="X225" s="1">
        <v>0.048231894</v>
      </c>
      <c r="Y225" s="1">
        <v>0.006782048</v>
      </c>
      <c r="Z225" s="1">
        <v>0.014466854</v>
      </c>
      <c r="AA225" s="1">
        <v>52.38851013</v>
      </c>
      <c r="AB225" s="1">
        <v>0.098691027</v>
      </c>
      <c r="AC225" s="1">
        <v>0.054506301</v>
      </c>
      <c r="AD225" s="1">
        <v>0.021602314</v>
      </c>
      <c r="AE225" s="1">
        <v>0.034145291</v>
      </c>
      <c r="AF225" s="1">
        <v>0.871016524</v>
      </c>
      <c r="AG225" s="1">
        <v>0.185670422</v>
      </c>
      <c r="AH225" s="1">
        <v>0.864704362</v>
      </c>
      <c r="AI225" s="1">
        <v>0.871016524</v>
      </c>
      <c r="AJ225" s="1">
        <v>0.493129251</v>
      </c>
      <c r="AK225" s="1">
        <v>0.040110253</v>
      </c>
      <c r="AL225" s="1">
        <v>0.145164816</v>
      </c>
      <c r="AM225" s="1">
        <v>-0.016851969</v>
      </c>
      <c r="AN225" s="1">
        <v>-0.004463591</v>
      </c>
      <c r="AO225" s="1">
        <v>0.112167196</v>
      </c>
      <c r="AP225" s="1">
        <v>0.015772205</v>
      </c>
      <c r="AQ225" s="1">
        <v>0.033643846</v>
      </c>
      <c r="AR225" s="5">
        <v>0.566808133</v>
      </c>
    </row>
    <row r="226">
      <c r="A226" s="1">
        <v>268.0</v>
      </c>
      <c r="B226" s="1" t="s">
        <v>66</v>
      </c>
      <c r="C226" s="1" t="s">
        <v>50</v>
      </c>
      <c r="D226" s="1" t="str">
        <f>IFERROR(__xludf.DUMMYFUNCTION("if(regexmatch(B226,""DC""),""calligastra"",""punctulatus"")"),"punctulatus")</f>
        <v>punctulatus</v>
      </c>
      <c r="E226" s="1">
        <v>43.0</v>
      </c>
      <c r="F226" s="1" t="s">
        <v>65</v>
      </c>
      <c r="G226" s="1" t="s">
        <v>63</v>
      </c>
      <c r="H226" s="11"/>
      <c r="I226" s="1" t="s">
        <v>48</v>
      </c>
      <c r="J226" s="1">
        <v>25.21578898</v>
      </c>
      <c r="K226" s="1">
        <v>0.039312223</v>
      </c>
      <c r="L226" s="1">
        <v>0.038132904</v>
      </c>
      <c r="M226" s="1">
        <v>0.009601077</v>
      </c>
      <c r="N226" s="1">
        <v>0.038132904</v>
      </c>
      <c r="O226" s="1">
        <v>0.500814199</v>
      </c>
      <c r="P226" s="1">
        <v>0.134259222</v>
      </c>
      <c r="Q226" s="1">
        <v>0.252419507</v>
      </c>
      <c r="R226" s="1">
        <v>0.500814199</v>
      </c>
      <c r="S226" s="1">
        <v>0.227240124</v>
      </c>
      <c r="T226" s="1">
        <v>0.04040472</v>
      </c>
      <c r="U226" s="1">
        <v>0.100675052</v>
      </c>
      <c r="V226" s="3">
        <v>-5.87E-5</v>
      </c>
      <c r="W226" s="1">
        <v>0.016965391</v>
      </c>
      <c r="X226" s="1">
        <v>0.061124941</v>
      </c>
      <c r="Y226" s="1">
        <v>0.018500177</v>
      </c>
      <c r="Z226" s="1">
        <v>0.019018585</v>
      </c>
      <c r="AA226" s="1">
        <v>58.64136972</v>
      </c>
      <c r="AB226" s="1">
        <v>0.091423775</v>
      </c>
      <c r="AC226" s="1">
        <v>0.088681172</v>
      </c>
      <c r="AD226" s="1">
        <v>0.022328085</v>
      </c>
      <c r="AE226" s="1">
        <v>0.088681172</v>
      </c>
      <c r="AF226" s="1">
        <v>1.164684184</v>
      </c>
      <c r="AG226" s="1">
        <v>0.312230748</v>
      </c>
      <c r="AH226" s="1">
        <v>0.587022109</v>
      </c>
      <c r="AI226" s="1">
        <v>1.164684184</v>
      </c>
      <c r="AJ226" s="1">
        <v>0.528465404</v>
      </c>
      <c r="AK226" s="1">
        <v>0.093964465</v>
      </c>
      <c r="AL226" s="1">
        <v>0.234128027</v>
      </c>
      <c r="AM226" s="1">
        <v>-1.3645E-4</v>
      </c>
      <c r="AN226" s="1">
        <v>0.039454398</v>
      </c>
      <c r="AO226" s="1">
        <v>0.142151025</v>
      </c>
      <c r="AP226" s="1">
        <v>0.043023667</v>
      </c>
      <c r="AQ226" s="1">
        <v>0.044229268</v>
      </c>
      <c r="AR226" s="5">
        <v>0.684395816</v>
      </c>
    </row>
    <row r="227">
      <c r="A227" s="1">
        <v>269.0</v>
      </c>
      <c r="B227" s="1" t="s">
        <v>66</v>
      </c>
      <c r="C227" s="1" t="s">
        <v>50</v>
      </c>
      <c r="D227" s="1" t="str">
        <f>IFERROR(__xludf.DUMMYFUNCTION("if(regexmatch(B227,""DC""),""calligastra"",""punctulatus"")"),"punctulatus")</f>
        <v>punctulatus</v>
      </c>
      <c r="E227" s="1">
        <v>43.0</v>
      </c>
      <c r="F227" s="1" t="s">
        <v>65</v>
      </c>
      <c r="G227" s="1" t="s">
        <v>63</v>
      </c>
      <c r="H227" s="11"/>
      <c r="I227" s="1" t="s">
        <v>48</v>
      </c>
      <c r="J227" s="1">
        <v>23.45774678</v>
      </c>
      <c r="K227" s="1">
        <v>0.060043031</v>
      </c>
      <c r="L227" s="1">
        <v>0.015967123</v>
      </c>
      <c r="M227" s="1">
        <v>0.002204788</v>
      </c>
      <c r="N227" s="1">
        <v>0.008427145</v>
      </c>
      <c r="O227" s="1">
        <v>0.298441773</v>
      </c>
      <c r="P227" s="1">
        <v>0.102085781</v>
      </c>
      <c r="Q227" s="1">
        <v>0.298441773</v>
      </c>
      <c r="R227" s="1">
        <v>0.298441773</v>
      </c>
      <c r="S227" s="1">
        <v>0.218863334</v>
      </c>
      <c r="T227" s="1">
        <v>0.013571474</v>
      </c>
      <c r="U227" s="1">
        <v>0.016490862</v>
      </c>
      <c r="V227" s="1">
        <v>-3.51721E-4</v>
      </c>
      <c r="W227" s="1">
        <v>-3.51721E-4</v>
      </c>
      <c r="X227" s="1">
        <v>0.026438114</v>
      </c>
      <c r="Y227" s="1">
        <v>0.007836689</v>
      </c>
      <c r="Z227" s="1">
        <v>0.007751144</v>
      </c>
      <c r="AA227" s="1">
        <v>54.55289949</v>
      </c>
      <c r="AB227" s="1">
        <v>0.139634957</v>
      </c>
      <c r="AC227" s="1">
        <v>0.037132844</v>
      </c>
      <c r="AD227" s="1">
        <v>0.005127414</v>
      </c>
      <c r="AE227" s="1">
        <v>0.019598011</v>
      </c>
      <c r="AF227" s="1">
        <v>0.694050634</v>
      </c>
      <c r="AG227" s="1">
        <v>0.237408793</v>
      </c>
      <c r="AH227" s="1">
        <v>0.694050634</v>
      </c>
      <c r="AI227" s="1">
        <v>0.694050634</v>
      </c>
      <c r="AJ227" s="1">
        <v>0.508984498</v>
      </c>
      <c r="AK227" s="1">
        <v>0.031561568</v>
      </c>
      <c r="AL227" s="1">
        <v>0.038350841</v>
      </c>
      <c r="AM227" s="1">
        <v>-8.17956E-4</v>
      </c>
      <c r="AN227" s="1">
        <v>-8.17956E-4</v>
      </c>
      <c r="AO227" s="1">
        <v>0.061483987</v>
      </c>
      <c r="AP227" s="1">
        <v>0.018224859</v>
      </c>
      <c r="AQ227" s="1">
        <v>0.018025917</v>
      </c>
      <c r="AR227" s="5">
        <v>0.58101509</v>
      </c>
    </row>
    <row r="228">
      <c r="A228" s="1">
        <v>270.0</v>
      </c>
      <c r="B228" s="1" t="s">
        <v>66</v>
      </c>
      <c r="C228" s="1" t="s">
        <v>50</v>
      </c>
      <c r="D228" s="1" t="str">
        <f>IFERROR(__xludf.DUMMYFUNCTION("if(regexmatch(B228,""DC""),""calligastra"",""punctulatus"")"),"punctulatus")</f>
        <v>punctulatus</v>
      </c>
      <c r="E228" s="1">
        <v>43.0</v>
      </c>
      <c r="F228" s="1" t="s">
        <v>65</v>
      </c>
      <c r="G228" s="1" t="s">
        <v>63</v>
      </c>
      <c r="H228" s="11"/>
      <c r="I228" s="1" t="s">
        <v>48</v>
      </c>
      <c r="J228" s="1">
        <v>24.39305798</v>
      </c>
      <c r="K228" s="1">
        <v>0.041464165</v>
      </c>
      <c r="L228" s="1">
        <v>0.025470726</v>
      </c>
      <c r="M228" s="1">
        <v>0.010253367</v>
      </c>
      <c r="N228" s="1">
        <v>0.008174774</v>
      </c>
      <c r="O228" s="1">
        <v>0.289483857</v>
      </c>
      <c r="P228" s="1">
        <v>0.110319401</v>
      </c>
      <c r="Q228" s="1">
        <v>0.279333928</v>
      </c>
      <c r="R228" s="1">
        <v>0.279333928</v>
      </c>
      <c r="S228" s="1">
        <v>0.163466252</v>
      </c>
      <c r="T228" s="1">
        <v>8.57876E-4</v>
      </c>
      <c r="U228" s="1">
        <v>0.031879069</v>
      </c>
      <c r="V228" s="1">
        <v>0.001494723</v>
      </c>
      <c r="W228" s="1">
        <v>0.003873553</v>
      </c>
      <c r="X228" s="1">
        <v>0.029727063</v>
      </c>
      <c r="Y228" s="1">
        <v>0.015735006</v>
      </c>
      <c r="Z228" s="1">
        <v>0.014625795</v>
      </c>
      <c r="AA228" s="1">
        <v>56.72804182</v>
      </c>
      <c r="AB228" s="1">
        <v>0.096428292</v>
      </c>
      <c r="AC228" s="1">
        <v>0.059234248</v>
      </c>
      <c r="AD228" s="1">
        <v>0.02384504</v>
      </c>
      <c r="AE228" s="1">
        <v>0.019011103</v>
      </c>
      <c r="AF228" s="1">
        <v>0.673218272</v>
      </c>
      <c r="AG228" s="1">
        <v>0.256556746</v>
      </c>
      <c r="AH228" s="1">
        <v>0.649613787</v>
      </c>
      <c r="AI228" s="1">
        <v>0.649613787</v>
      </c>
      <c r="AJ228" s="1">
        <v>0.380154075</v>
      </c>
      <c r="AK228" s="1">
        <v>0.001995061</v>
      </c>
      <c r="AL228" s="1">
        <v>0.074137369</v>
      </c>
      <c r="AM228" s="1">
        <v>0.003476099</v>
      </c>
      <c r="AN228" s="1">
        <v>0.009008262</v>
      </c>
      <c r="AO228" s="1">
        <v>0.069132705</v>
      </c>
      <c r="AP228" s="1">
        <v>0.036593038</v>
      </c>
      <c r="AQ228" s="1">
        <v>0.034013477</v>
      </c>
      <c r="AR228" s="5">
        <v>0.570348503</v>
      </c>
    </row>
    <row r="229">
      <c r="A229" s="1">
        <v>272.0</v>
      </c>
      <c r="B229" s="1" t="s">
        <v>67</v>
      </c>
      <c r="C229" s="1" t="s">
        <v>50</v>
      </c>
      <c r="D229" s="1" t="str">
        <f>IFERROR(__xludf.DUMMYFUNCTION("if(regexmatch(B229,""DC""),""calligastra"",""punctulatus"")"),"punctulatus")</f>
        <v>punctulatus</v>
      </c>
      <c r="E229" s="1">
        <v>55.0</v>
      </c>
      <c r="F229" s="1" t="s">
        <v>65</v>
      </c>
      <c r="G229" s="1" t="s">
        <v>63</v>
      </c>
      <c r="H229" s="11"/>
      <c r="I229" s="1" t="s">
        <v>48</v>
      </c>
      <c r="J229" s="1">
        <v>24.74198078</v>
      </c>
      <c r="K229" s="1">
        <v>0.088077394</v>
      </c>
      <c r="L229" s="1">
        <v>0.084310184</v>
      </c>
      <c r="O229" s="1">
        <v>0.537835617</v>
      </c>
      <c r="P229" s="1">
        <v>0.155447956</v>
      </c>
      <c r="Q229" s="1">
        <v>0.191470654</v>
      </c>
      <c r="T229" s="1">
        <v>0.008962124</v>
      </c>
      <c r="U229" s="1">
        <v>0.125224739</v>
      </c>
      <c r="V229" s="1">
        <v>-0.066777142</v>
      </c>
      <c r="W229" s="1">
        <v>0.010448257</v>
      </c>
      <c r="X229" s="1">
        <v>0.113691354</v>
      </c>
      <c r="Y229" s="1">
        <v>0.001075044</v>
      </c>
      <c r="Z229" s="1">
        <v>0.06804349</v>
      </c>
      <c r="AA229" s="1">
        <v>44.9854196</v>
      </c>
      <c r="AB229" s="1">
        <v>0.160140716</v>
      </c>
      <c r="AC229" s="1">
        <v>0.153291243</v>
      </c>
      <c r="AF229" s="1">
        <v>0.97788294</v>
      </c>
      <c r="AG229" s="1">
        <v>0.282632646</v>
      </c>
      <c r="AH229" s="1">
        <v>0.348128461</v>
      </c>
      <c r="AK229" s="1">
        <v>0.016294771</v>
      </c>
      <c r="AL229" s="1">
        <v>0.227681343</v>
      </c>
      <c r="AM229" s="1">
        <v>-0.121412985</v>
      </c>
      <c r="AN229" s="1">
        <v>0.01899683</v>
      </c>
      <c r="AO229" s="1">
        <v>0.206711553</v>
      </c>
      <c r="AP229" s="1">
        <v>0.001954626</v>
      </c>
      <c r="AQ229" s="1">
        <v>0.123715435</v>
      </c>
      <c r="AR229" s="5">
        <v>0.467560843</v>
      </c>
    </row>
    <row r="230">
      <c r="A230" s="1">
        <v>273.0</v>
      </c>
      <c r="B230" s="1" t="s">
        <v>67</v>
      </c>
      <c r="C230" s="1" t="s">
        <v>50</v>
      </c>
      <c r="D230" s="1" t="str">
        <f>IFERROR(__xludf.DUMMYFUNCTION("if(regexmatch(B230,""DC""),""calligastra"",""punctulatus"")"),"punctulatus")</f>
        <v>punctulatus</v>
      </c>
      <c r="E230" s="1">
        <v>55.0</v>
      </c>
      <c r="F230" s="1" t="s">
        <v>65</v>
      </c>
      <c r="G230" s="1" t="s">
        <v>63</v>
      </c>
      <c r="H230" s="11"/>
      <c r="I230" s="1" t="s">
        <v>48</v>
      </c>
      <c r="J230" s="1">
        <v>27.39528307</v>
      </c>
      <c r="K230" s="1">
        <v>0.112904887</v>
      </c>
      <c r="L230" s="1">
        <v>0.187362971</v>
      </c>
      <c r="M230" s="1">
        <v>0.010967544</v>
      </c>
      <c r="N230" s="1">
        <v>0.064626166</v>
      </c>
      <c r="O230" s="1">
        <v>0.492986125</v>
      </c>
      <c r="P230" s="1">
        <v>0.121165739</v>
      </c>
      <c r="Q230" s="1">
        <v>0.469428359</v>
      </c>
      <c r="R230" s="1">
        <v>0.471790673</v>
      </c>
      <c r="S230" s="1">
        <v>0.35661774</v>
      </c>
      <c r="T230" s="1">
        <v>0.032955454</v>
      </c>
      <c r="U230" s="1">
        <v>0.073313014</v>
      </c>
      <c r="V230" s="1">
        <v>0.058882884</v>
      </c>
      <c r="W230" s="1">
        <v>0.058882884</v>
      </c>
      <c r="X230" s="1">
        <v>0.063082868</v>
      </c>
      <c r="Y230" s="1">
        <v>0.056411762</v>
      </c>
      <c r="Z230" s="1">
        <v>-0.002981605</v>
      </c>
      <c r="AA230" s="1">
        <v>49.80960559</v>
      </c>
      <c r="AB230" s="1">
        <v>0.205281612</v>
      </c>
      <c r="AC230" s="1">
        <v>0.340659948</v>
      </c>
      <c r="AD230" s="1">
        <v>0.019940989</v>
      </c>
      <c r="AE230" s="1">
        <v>0.117502119</v>
      </c>
      <c r="AF230" s="1">
        <v>0.896338409</v>
      </c>
      <c r="AG230" s="1">
        <v>0.220301344</v>
      </c>
      <c r="AH230" s="1">
        <v>0.853506107</v>
      </c>
      <c r="AI230" s="1">
        <v>0.857801223</v>
      </c>
      <c r="AJ230" s="1">
        <v>0.64839589</v>
      </c>
      <c r="AK230" s="1">
        <v>0.059919007</v>
      </c>
      <c r="AL230" s="1">
        <v>0.133296389</v>
      </c>
      <c r="AM230" s="1">
        <v>0.107059788</v>
      </c>
      <c r="AN230" s="1">
        <v>0.107059788</v>
      </c>
      <c r="AO230" s="1">
        <v>0.114696123</v>
      </c>
      <c r="AP230" s="1">
        <v>0.102566841</v>
      </c>
      <c r="AQ230" s="1">
        <v>-0.0054211</v>
      </c>
      <c r="AR230" s="5">
        <v>0.558234497</v>
      </c>
    </row>
    <row r="231">
      <c r="A231" s="1">
        <v>283.0</v>
      </c>
      <c r="B231" s="1" t="s">
        <v>68</v>
      </c>
      <c r="C231" s="1" t="s">
        <v>50</v>
      </c>
      <c r="D231" s="1" t="str">
        <f>IFERROR(__xludf.DUMMYFUNCTION("if(regexmatch(B231,""DC""),""calligastra"",""punctulatus"")"),"punctulatus")</f>
        <v>punctulatus</v>
      </c>
      <c r="E231" s="1">
        <v>86.992</v>
      </c>
      <c r="F231" s="1" t="s">
        <v>52</v>
      </c>
      <c r="G231" s="1" t="s">
        <v>69</v>
      </c>
      <c r="H231" s="6">
        <v>27.0</v>
      </c>
      <c r="I231" s="1" t="s">
        <v>48</v>
      </c>
      <c r="J231" s="1">
        <v>33.35874999</v>
      </c>
      <c r="K231" s="1">
        <v>0.110736579</v>
      </c>
      <c r="L231" s="1">
        <v>0.194683895</v>
      </c>
      <c r="O231" s="1">
        <v>0.700828393</v>
      </c>
      <c r="P231" s="1">
        <v>0.196053076</v>
      </c>
      <c r="Q231" s="1">
        <v>0.555578083</v>
      </c>
      <c r="T231" s="1">
        <v>0.023803779</v>
      </c>
      <c r="U231" s="1">
        <v>0.196670119</v>
      </c>
      <c r="V231" s="1">
        <v>-0.114880305</v>
      </c>
      <c r="W231" s="1">
        <v>0.078068817</v>
      </c>
      <c r="X231" s="1">
        <v>0.166465959</v>
      </c>
      <c r="Y231" s="1">
        <v>-1.13672E-4</v>
      </c>
      <c r="Z231" s="1">
        <v>0.115177507</v>
      </c>
      <c r="AA231" s="1">
        <v>38.34691695</v>
      </c>
      <c r="AB231" s="1">
        <v>0.127295129</v>
      </c>
      <c r="AC231" s="1">
        <v>0.223795171</v>
      </c>
      <c r="AF231" s="1">
        <v>0.805623957</v>
      </c>
      <c r="AG231" s="1">
        <v>0.225369086</v>
      </c>
      <c r="AH231" s="1">
        <v>0.638654225</v>
      </c>
      <c r="AK231" s="1">
        <v>0.027363182</v>
      </c>
      <c r="AL231" s="1">
        <v>0.226078397</v>
      </c>
      <c r="AM231" s="1">
        <v>-0.132058471</v>
      </c>
      <c r="AN231" s="1">
        <v>0.089742525</v>
      </c>
      <c r="AO231" s="1">
        <v>0.191357779</v>
      </c>
      <c r="AP231" s="1">
        <v>-1.30669E-4</v>
      </c>
      <c r="AQ231" s="1">
        <v>0.132400114</v>
      </c>
      <c r="AR231" s="5">
        <v>0.41239686</v>
      </c>
    </row>
    <row r="232">
      <c r="A232" s="1">
        <v>298.0</v>
      </c>
      <c r="B232" s="1" t="s">
        <v>70</v>
      </c>
      <c r="C232" s="1" t="s">
        <v>50</v>
      </c>
      <c r="D232" s="1" t="str">
        <f>IFERROR(__xludf.DUMMYFUNCTION("if(regexmatch(B232,""DC""),""calligastra"",""punctulatus"")"),"punctulatus")</f>
        <v>punctulatus</v>
      </c>
      <c r="E232" s="1">
        <v>76.98133333</v>
      </c>
      <c r="F232" s="1" t="s">
        <v>52</v>
      </c>
      <c r="G232" s="1" t="s">
        <v>69</v>
      </c>
      <c r="H232" s="6">
        <v>24.6</v>
      </c>
      <c r="I232" s="1" t="s">
        <v>48</v>
      </c>
      <c r="J232" s="1">
        <v>29.18823143</v>
      </c>
      <c r="K232" s="1">
        <v>0.054357771</v>
      </c>
      <c r="L232" s="1">
        <v>0.08290187</v>
      </c>
      <c r="M232" s="1">
        <v>0.05250986</v>
      </c>
      <c r="N232" s="1">
        <v>0.08290187</v>
      </c>
      <c r="O232" s="1">
        <v>0.658115452</v>
      </c>
      <c r="P232" s="1">
        <v>0.365910491</v>
      </c>
      <c r="Q232" s="1">
        <v>0.316574104</v>
      </c>
      <c r="R232" s="1">
        <v>0.658115452</v>
      </c>
      <c r="S232" s="1">
        <v>0.379017025</v>
      </c>
      <c r="T232" s="1">
        <v>0.022752095</v>
      </c>
      <c r="U232" s="1">
        <v>0.169228962</v>
      </c>
      <c r="V232" s="1">
        <v>-0.060737892</v>
      </c>
      <c r="W232" s="1">
        <v>0.020055096</v>
      </c>
      <c r="X232" s="1">
        <v>0.153769694</v>
      </c>
      <c r="Y232" s="1">
        <v>0.001360267</v>
      </c>
      <c r="Z232" s="1">
        <v>0.064061993</v>
      </c>
      <c r="AA232" s="1">
        <v>37.91598582</v>
      </c>
      <c r="AB232" s="1">
        <v>0.070611625</v>
      </c>
      <c r="AC232" s="1">
        <v>0.107690874</v>
      </c>
      <c r="AD232" s="1">
        <v>0.068211159</v>
      </c>
      <c r="AE232" s="1">
        <v>0.107690874</v>
      </c>
      <c r="AF232" s="1">
        <v>0.854902641</v>
      </c>
      <c r="AG232" s="1">
        <v>0.47532366</v>
      </c>
      <c r="AH232" s="1">
        <v>0.411234893</v>
      </c>
      <c r="AI232" s="1">
        <v>0.854902641</v>
      </c>
      <c r="AJ232" s="1">
        <v>0.49234926</v>
      </c>
      <c r="AK232" s="1">
        <v>0.02955534</v>
      </c>
      <c r="AL232" s="1">
        <v>0.219831166</v>
      </c>
      <c r="AM232" s="1">
        <v>-0.078899507</v>
      </c>
      <c r="AN232" s="1">
        <v>0.026051895</v>
      </c>
      <c r="AO232" s="1">
        <v>0.199749325</v>
      </c>
      <c r="AP232" s="1">
        <v>0.001767008</v>
      </c>
      <c r="AQ232" s="1">
        <v>0.083217568</v>
      </c>
      <c r="AR232" s="5">
        <v>0.411051798</v>
      </c>
    </row>
    <row r="233">
      <c r="A233" s="1">
        <v>301.0</v>
      </c>
      <c r="B233" s="1" t="s">
        <v>70</v>
      </c>
      <c r="C233" s="1" t="s">
        <v>50</v>
      </c>
      <c r="D233" s="1" t="str">
        <f>IFERROR(__xludf.DUMMYFUNCTION("if(regexmatch(B233,""DC""),""calligastra"",""punctulatus"")"),"punctulatus")</f>
        <v>punctulatus</v>
      </c>
      <c r="E233" s="1">
        <v>76.98133333</v>
      </c>
      <c r="F233" s="1" t="s">
        <v>52</v>
      </c>
      <c r="G233" s="1" t="s">
        <v>69</v>
      </c>
      <c r="H233" s="6">
        <v>25.2</v>
      </c>
      <c r="I233" s="1" t="s">
        <v>48</v>
      </c>
      <c r="J233" s="1">
        <v>34.7331981</v>
      </c>
      <c r="K233" s="1">
        <v>0.315724015</v>
      </c>
      <c r="L233" s="1">
        <v>0.142109666</v>
      </c>
      <c r="M233" s="1">
        <v>0.01057825</v>
      </c>
      <c r="N233" s="1">
        <v>0.035845656</v>
      </c>
      <c r="O233" s="1">
        <v>0.639563791</v>
      </c>
      <c r="P233" s="1">
        <v>0.211666082</v>
      </c>
      <c r="Q233" s="1">
        <v>0.378441069</v>
      </c>
      <c r="R233" s="1">
        <v>0.378441069</v>
      </c>
      <c r="S233" s="1">
        <v>0.309985142</v>
      </c>
      <c r="T233" s="1">
        <v>0.013008076</v>
      </c>
      <c r="U233" s="1">
        <v>0.041832547</v>
      </c>
      <c r="V233" s="1">
        <v>0.022449448</v>
      </c>
      <c r="W233" s="1">
        <v>0.022449448</v>
      </c>
      <c r="X233" s="1">
        <v>0.046701502</v>
      </c>
      <c r="Y233" s="1">
        <v>0.091593359</v>
      </c>
      <c r="Z233" s="1">
        <v>0.067011316</v>
      </c>
      <c r="AA233" s="1">
        <v>45.11898742</v>
      </c>
      <c r="AB233" s="1">
        <v>0.410130614</v>
      </c>
      <c r="AC233" s="1">
        <v>0.184602759</v>
      </c>
      <c r="AD233" s="1">
        <v>0.013741319</v>
      </c>
      <c r="AE233" s="1">
        <v>0.046564089</v>
      </c>
      <c r="AF233" s="1">
        <v>0.830803733</v>
      </c>
      <c r="AG233" s="1">
        <v>0.274957672</v>
      </c>
      <c r="AH233" s="1">
        <v>0.491601084</v>
      </c>
      <c r="AI233" s="1">
        <v>0.491601084</v>
      </c>
      <c r="AJ233" s="1">
        <v>0.402675725</v>
      </c>
      <c r="AK233" s="1">
        <v>0.016897701</v>
      </c>
      <c r="AL233" s="1">
        <v>0.054341157</v>
      </c>
      <c r="AM233" s="1">
        <v>0.029162197</v>
      </c>
      <c r="AN233" s="1">
        <v>0.029162197</v>
      </c>
      <c r="AO233" s="1">
        <v>0.060666009</v>
      </c>
      <c r="AP233" s="1">
        <v>0.118981258</v>
      </c>
      <c r="AQ233" s="1">
        <v>0.087048786</v>
      </c>
      <c r="AR233" s="5">
        <v>0.468750045</v>
      </c>
    </row>
    <row r="234">
      <c r="A234" s="1">
        <v>303.0</v>
      </c>
      <c r="B234" s="1" t="s">
        <v>70</v>
      </c>
      <c r="C234" s="1" t="s">
        <v>50</v>
      </c>
      <c r="D234" s="1" t="str">
        <f>IFERROR(__xludf.DUMMYFUNCTION("if(regexmatch(B234,""DC""),""calligastra"",""punctulatus"")"),"punctulatus")</f>
        <v>punctulatus</v>
      </c>
      <c r="E234" s="1">
        <v>76.98133333</v>
      </c>
      <c r="F234" s="1" t="s">
        <v>52</v>
      </c>
      <c r="G234" s="1" t="s">
        <v>69</v>
      </c>
      <c r="H234" s="6">
        <v>25.3</v>
      </c>
      <c r="I234" s="1" t="s">
        <v>48</v>
      </c>
      <c r="J234" s="1">
        <v>41.02455544</v>
      </c>
      <c r="K234" s="1">
        <v>0.189936418</v>
      </c>
      <c r="L234" s="1">
        <v>0.079975707</v>
      </c>
      <c r="M234" s="1">
        <v>0.008705672</v>
      </c>
      <c r="N234" s="1">
        <v>0.03219796</v>
      </c>
      <c r="O234" s="1">
        <v>0.479385686</v>
      </c>
      <c r="P234" s="1">
        <v>0.130150758</v>
      </c>
      <c r="Q234" s="1">
        <v>0.422857756</v>
      </c>
      <c r="R234" s="1">
        <v>0.479385686</v>
      </c>
      <c r="S234" s="1">
        <v>0.235443398</v>
      </c>
      <c r="T234" s="1">
        <v>0.019442898</v>
      </c>
      <c r="U234" s="1">
        <v>0.072622608</v>
      </c>
      <c r="V234" s="1">
        <v>0.032432619</v>
      </c>
      <c r="W234" s="1">
        <v>0.032432619</v>
      </c>
      <c r="X234" s="1">
        <v>0.062484224</v>
      </c>
      <c r="Y234" s="1">
        <v>0.063608245</v>
      </c>
      <c r="Z234" s="1">
        <v>0.030361501</v>
      </c>
      <c r="AA234" s="1">
        <v>53.2915626</v>
      </c>
      <c r="AB234" s="1">
        <v>0.246730486</v>
      </c>
      <c r="AC234" s="1">
        <v>0.10388974</v>
      </c>
      <c r="AD234" s="1">
        <v>0.011308809</v>
      </c>
      <c r="AE234" s="1">
        <v>0.041825672</v>
      </c>
      <c r="AF234" s="1">
        <v>0.622729778</v>
      </c>
      <c r="AG234" s="1">
        <v>0.169067945</v>
      </c>
      <c r="AH234" s="1">
        <v>0.54929908</v>
      </c>
      <c r="AI234" s="1">
        <v>0.622729778</v>
      </c>
      <c r="AJ234" s="1">
        <v>0.305844791</v>
      </c>
      <c r="AK234" s="1">
        <v>0.02525664</v>
      </c>
      <c r="AL234" s="1">
        <v>0.094337945</v>
      </c>
      <c r="AM234" s="1">
        <v>0.042130498</v>
      </c>
      <c r="AN234" s="1">
        <v>0.042130498</v>
      </c>
      <c r="AO234" s="1">
        <v>0.081168021</v>
      </c>
      <c r="AP234" s="1">
        <v>0.082628141</v>
      </c>
      <c r="AQ234" s="1">
        <v>0.039440082</v>
      </c>
      <c r="AR234" s="5">
        <v>0.559963869</v>
      </c>
    </row>
    <row r="235">
      <c r="A235" s="1">
        <v>308.0</v>
      </c>
      <c r="B235" s="1" t="s">
        <v>70</v>
      </c>
      <c r="C235" s="1" t="s">
        <v>50</v>
      </c>
      <c r="D235" s="1" t="str">
        <f>IFERROR(__xludf.DUMMYFUNCTION("if(regexmatch(B235,""DC""),""calligastra"",""punctulatus"")"),"punctulatus")</f>
        <v>punctulatus</v>
      </c>
      <c r="E235" s="1">
        <v>76.98133333</v>
      </c>
      <c r="F235" s="1" t="s">
        <v>52</v>
      </c>
      <c r="G235" s="1" t="s">
        <v>69</v>
      </c>
      <c r="H235" s="7">
        <v>24.5</v>
      </c>
      <c r="I235" s="1" t="s">
        <v>48</v>
      </c>
      <c r="J235" s="1">
        <v>43.15309154</v>
      </c>
      <c r="K235" s="1">
        <v>0.061712542</v>
      </c>
      <c r="L235" s="1">
        <v>0.114578722</v>
      </c>
      <c r="M235" s="1">
        <v>0.008388982</v>
      </c>
      <c r="N235" s="1">
        <v>0.051359518</v>
      </c>
      <c r="O235" s="1">
        <v>0.268636508</v>
      </c>
      <c r="P235" s="1">
        <v>0.125545624</v>
      </c>
      <c r="Q235" s="1">
        <v>0.260490665</v>
      </c>
      <c r="R235" s="1">
        <v>0.268636508</v>
      </c>
      <c r="S235" s="1">
        <v>0.185409697</v>
      </c>
      <c r="T235" s="1">
        <v>0.008330115</v>
      </c>
      <c r="U235" s="1">
        <v>0.094650593</v>
      </c>
      <c r="V235" s="1">
        <v>0.017432905</v>
      </c>
      <c r="W235" s="1">
        <v>0.041545619</v>
      </c>
      <c r="X235" s="1">
        <v>0.089086121</v>
      </c>
      <c r="Y235" s="1">
        <v>0.055113126</v>
      </c>
      <c r="Z235" s="1">
        <v>0.038841224</v>
      </c>
      <c r="AA235" s="1">
        <v>56.0565655</v>
      </c>
      <c r="AB235" s="1">
        <v>0.080165593</v>
      </c>
      <c r="AC235" s="1">
        <v>0.148839617</v>
      </c>
      <c r="AD235" s="1">
        <v>0.010897424</v>
      </c>
      <c r="AE235" s="1">
        <v>0.066716847</v>
      </c>
      <c r="AF235" s="1">
        <v>0.348963179</v>
      </c>
      <c r="AG235" s="1">
        <v>0.163085801</v>
      </c>
      <c r="AH235" s="1">
        <v>0.338381597</v>
      </c>
      <c r="AI235" s="1">
        <v>0.348963179</v>
      </c>
      <c r="AJ235" s="1">
        <v>0.240850202</v>
      </c>
      <c r="AK235" s="1">
        <v>0.010820955</v>
      </c>
      <c r="AL235" s="1">
        <v>0.122952655</v>
      </c>
      <c r="AM235" s="1">
        <v>0.022645627</v>
      </c>
      <c r="AN235" s="1">
        <v>0.053968433</v>
      </c>
      <c r="AO235" s="1">
        <v>0.115724315</v>
      </c>
      <c r="AP235" s="1">
        <v>0.071592845</v>
      </c>
      <c r="AQ235" s="1">
        <v>0.05045538</v>
      </c>
      <c r="AR235" s="5">
        <v>0.572561394</v>
      </c>
    </row>
    <row r="236">
      <c r="A236" s="1">
        <v>309.0</v>
      </c>
      <c r="B236" s="1" t="s">
        <v>70</v>
      </c>
      <c r="C236" s="1" t="s">
        <v>50</v>
      </c>
      <c r="D236" s="1" t="str">
        <f>IFERROR(__xludf.DUMMYFUNCTION("if(regexmatch(B236,""DC""),""calligastra"",""punctulatus"")"),"punctulatus")</f>
        <v>punctulatus</v>
      </c>
      <c r="E236" s="1">
        <v>76.98133333</v>
      </c>
      <c r="F236" s="1" t="s">
        <v>52</v>
      </c>
      <c r="G236" s="1" t="s">
        <v>69</v>
      </c>
      <c r="H236" s="7">
        <v>24.9</v>
      </c>
      <c r="I236" s="1" t="s">
        <v>48</v>
      </c>
      <c r="J236" s="1">
        <v>46.32402614</v>
      </c>
      <c r="K236" s="1">
        <v>0.088903403</v>
      </c>
      <c r="L236" s="1">
        <v>0.07331892</v>
      </c>
      <c r="M236" s="1">
        <v>0.010275391</v>
      </c>
      <c r="N236" s="1">
        <v>0.057900658</v>
      </c>
      <c r="O236" s="1">
        <v>0.63687485</v>
      </c>
      <c r="P236" s="1">
        <v>0.141486321</v>
      </c>
      <c r="Q236" s="1">
        <v>0.63687485</v>
      </c>
      <c r="R236" s="1">
        <v>0.63687485</v>
      </c>
      <c r="S236" s="1">
        <v>0.331763377</v>
      </c>
      <c r="T236" s="1">
        <v>0.002442469</v>
      </c>
      <c r="U236" s="1">
        <v>0.131997154</v>
      </c>
      <c r="V236" s="1">
        <v>0.024249381</v>
      </c>
      <c r="W236" s="1">
        <v>0.044598837</v>
      </c>
      <c r="X236" s="1">
        <v>0.132984096</v>
      </c>
      <c r="Y236" s="1">
        <v>0.041716294</v>
      </c>
      <c r="Z236" s="1">
        <v>0.018808685</v>
      </c>
      <c r="AA236" s="1">
        <v>60.17566095</v>
      </c>
      <c r="AB236" s="1">
        <v>0.115486962</v>
      </c>
      <c r="AC236" s="1">
        <v>0.095242466</v>
      </c>
      <c r="AD236" s="1">
        <v>0.013347899</v>
      </c>
      <c r="AE236" s="1">
        <v>0.075213894</v>
      </c>
      <c r="AF236" s="1">
        <v>0.827310756</v>
      </c>
      <c r="AG236" s="1">
        <v>0.183793025</v>
      </c>
      <c r="AH236" s="1">
        <v>0.827310756</v>
      </c>
      <c r="AI236" s="1">
        <v>0.827310756</v>
      </c>
      <c r="AJ236" s="1">
        <v>0.430966006</v>
      </c>
      <c r="AK236" s="1">
        <v>0.003172807</v>
      </c>
      <c r="AL236" s="1">
        <v>0.171466442</v>
      </c>
      <c r="AM236" s="1">
        <v>0.031500338</v>
      </c>
      <c r="AN236" s="1">
        <v>0.057934613</v>
      </c>
      <c r="AO236" s="1">
        <v>0.172748497</v>
      </c>
      <c r="AP236" s="1">
        <v>0.054190142</v>
      </c>
      <c r="AQ236" s="1">
        <v>0.024432787</v>
      </c>
      <c r="AR236" s="5">
        <v>0.604429883</v>
      </c>
    </row>
    <row r="237">
      <c r="A237" s="1">
        <v>310.0</v>
      </c>
      <c r="B237" s="1" t="s">
        <v>70</v>
      </c>
      <c r="C237" s="1" t="s">
        <v>50</v>
      </c>
      <c r="D237" s="1" t="str">
        <f>IFERROR(__xludf.DUMMYFUNCTION("if(regexmatch(B237,""DC""),""calligastra"",""punctulatus"")"),"punctulatus")</f>
        <v>punctulatus</v>
      </c>
      <c r="E237" s="1">
        <v>76.98133333</v>
      </c>
      <c r="F237" s="1" t="s">
        <v>52</v>
      </c>
      <c r="G237" s="1" t="s">
        <v>69</v>
      </c>
      <c r="H237" s="6">
        <v>25.3</v>
      </c>
      <c r="I237" s="1" t="s">
        <v>48</v>
      </c>
      <c r="J237" s="1">
        <v>45.25001819</v>
      </c>
      <c r="K237" s="1">
        <v>0.103017026</v>
      </c>
      <c r="L237" s="1">
        <v>0.11835124</v>
      </c>
      <c r="M237" s="1">
        <v>0.023729026</v>
      </c>
      <c r="N237" s="1">
        <v>0.061136762</v>
      </c>
      <c r="O237" s="1">
        <v>0.931617621</v>
      </c>
      <c r="P237" s="1">
        <v>0.103026149</v>
      </c>
      <c r="Q237" s="1">
        <v>0.926306801</v>
      </c>
      <c r="R237" s="1">
        <v>0.931617621</v>
      </c>
      <c r="S237" s="1">
        <v>0.414031058</v>
      </c>
      <c r="T237" s="1">
        <v>0.02184029</v>
      </c>
      <c r="U237" s="1">
        <v>0.140319558</v>
      </c>
      <c r="V237" s="1">
        <v>0.007296304</v>
      </c>
      <c r="W237" s="1">
        <v>0.049906841</v>
      </c>
      <c r="X237" s="1">
        <v>0.120002628</v>
      </c>
      <c r="Y237" s="1">
        <v>0.047103473</v>
      </c>
      <c r="Z237" s="1">
        <v>0.041859793</v>
      </c>
      <c r="AA237" s="1">
        <v>58.78050722</v>
      </c>
      <c r="AB237" s="1">
        <v>0.133820787</v>
      </c>
      <c r="AC237" s="1">
        <v>0.153740179</v>
      </c>
      <c r="AD237" s="1">
        <v>0.030824389</v>
      </c>
      <c r="AE237" s="1">
        <v>0.079417645</v>
      </c>
      <c r="AF237" s="1">
        <v>1.210186393</v>
      </c>
      <c r="AG237" s="1">
        <v>0.133832638</v>
      </c>
      <c r="AH237" s="1">
        <v>1.203287552</v>
      </c>
      <c r="AI237" s="1">
        <v>1.210186393</v>
      </c>
      <c r="AJ237" s="1">
        <v>0.537833056</v>
      </c>
      <c r="AK237" s="1">
        <v>0.028370891</v>
      </c>
      <c r="AL237" s="1">
        <v>0.182277381</v>
      </c>
      <c r="AM237" s="1">
        <v>0.009478018</v>
      </c>
      <c r="AN237" s="1">
        <v>0.064829796</v>
      </c>
      <c r="AO237" s="1">
        <v>0.155885359</v>
      </c>
      <c r="AP237" s="1">
        <v>0.061188175</v>
      </c>
      <c r="AQ237" s="1">
        <v>0.05437655</v>
      </c>
      <c r="AR237" s="5">
        <v>0.61604557</v>
      </c>
    </row>
    <row r="238">
      <c r="A238" s="1">
        <v>316.0</v>
      </c>
      <c r="B238" s="1" t="s">
        <v>71</v>
      </c>
      <c r="C238" s="1" t="s">
        <v>50</v>
      </c>
      <c r="D238" s="1" t="str">
        <f>IFERROR(__xludf.DUMMYFUNCTION("if(regexmatch(B238,""DC""),""calligastra"",""punctulatus"")"),"punctulatus")</f>
        <v>punctulatus</v>
      </c>
      <c r="E238" s="1">
        <v>81.23117629</v>
      </c>
      <c r="F238" s="1" t="s">
        <v>52</v>
      </c>
      <c r="G238" s="1" t="s">
        <v>69</v>
      </c>
      <c r="H238" s="6">
        <v>24.0</v>
      </c>
      <c r="I238" s="1" t="s">
        <v>48</v>
      </c>
      <c r="J238" s="1">
        <v>39.0069261</v>
      </c>
      <c r="K238" s="1">
        <v>0.084762169</v>
      </c>
      <c r="L238" s="1">
        <v>0.064142588</v>
      </c>
      <c r="M238" s="1">
        <v>0.012905779</v>
      </c>
      <c r="N238" s="1">
        <v>0.017760058</v>
      </c>
      <c r="O238" s="1">
        <v>0.603940912</v>
      </c>
      <c r="P238" s="1">
        <v>0.132488825</v>
      </c>
      <c r="Q238" s="1">
        <v>0.572500547</v>
      </c>
      <c r="R238" s="1">
        <v>0.603940912</v>
      </c>
      <c r="S238" s="1">
        <v>0.305337142</v>
      </c>
      <c r="T238" s="1">
        <v>0.016391183</v>
      </c>
      <c r="U238" s="1">
        <v>0.09127853</v>
      </c>
      <c r="V238" s="1">
        <v>0.01196015</v>
      </c>
      <c r="W238" s="1">
        <v>0.018396692</v>
      </c>
      <c r="X238" s="1">
        <v>0.075723068</v>
      </c>
      <c r="Y238" s="1">
        <v>0.045654245</v>
      </c>
      <c r="Z238" s="1">
        <v>0.034117962</v>
      </c>
      <c r="AA238" s="1">
        <v>48.01964945</v>
      </c>
      <c r="AB238" s="1">
        <v>0.104346844</v>
      </c>
      <c r="AC238" s="1">
        <v>0.078963018</v>
      </c>
      <c r="AD238" s="1">
        <v>0.015887717</v>
      </c>
      <c r="AE238" s="1">
        <v>0.021863598</v>
      </c>
      <c r="AF238" s="1">
        <v>0.74348414</v>
      </c>
      <c r="AG238" s="1">
        <v>0.163100956</v>
      </c>
      <c r="AH238" s="1">
        <v>0.704779338</v>
      </c>
      <c r="AI238" s="1">
        <v>0.74348414</v>
      </c>
      <c r="AJ238" s="1">
        <v>0.375886644</v>
      </c>
      <c r="AK238" s="1">
        <v>0.020178439</v>
      </c>
      <c r="AL238" s="1">
        <v>0.112368839</v>
      </c>
      <c r="AM238" s="1">
        <v>0.014723596</v>
      </c>
      <c r="AN238" s="1">
        <v>0.02264733</v>
      </c>
      <c r="AO238" s="1">
        <v>0.093219218</v>
      </c>
      <c r="AP238" s="1">
        <v>0.056202861</v>
      </c>
      <c r="AQ238" s="1">
        <v>0.042001068</v>
      </c>
      <c r="AR238" s="5">
        <v>0.500369313</v>
      </c>
    </row>
    <row r="239">
      <c r="A239" s="1">
        <v>317.0</v>
      </c>
      <c r="B239" s="1" t="s">
        <v>71</v>
      </c>
      <c r="C239" s="1" t="s">
        <v>50</v>
      </c>
      <c r="D239" s="1" t="str">
        <f>IFERROR(__xludf.DUMMYFUNCTION("if(regexmatch(B239,""DC""),""calligastra"",""punctulatus"")"),"punctulatus")</f>
        <v>punctulatus</v>
      </c>
      <c r="E239" s="1">
        <v>81.23117629</v>
      </c>
      <c r="F239" s="1" t="s">
        <v>52</v>
      </c>
      <c r="G239" s="1" t="s">
        <v>69</v>
      </c>
      <c r="H239" s="6">
        <v>23.0</v>
      </c>
      <c r="I239" s="1" t="s">
        <v>48</v>
      </c>
      <c r="J239" s="1">
        <v>44.98654751</v>
      </c>
      <c r="K239" s="1">
        <v>0.024954523</v>
      </c>
      <c r="L239" s="1">
        <v>0.045000216</v>
      </c>
      <c r="M239" s="1">
        <v>0.016412694</v>
      </c>
      <c r="N239" s="1">
        <v>0.029759851</v>
      </c>
      <c r="O239" s="1">
        <v>0.408030667</v>
      </c>
      <c r="P239" s="1">
        <v>0.099277692</v>
      </c>
      <c r="Q239" s="1">
        <v>0.324955397</v>
      </c>
      <c r="R239" s="1">
        <v>0.408030667</v>
      </c>
      <c r="S239" s="1">
        <v>0.159700402</v>
      </c>
      <c r="T239" s="1">
        <v>0.01315398</v>
      </c>
      <c r="U239" s="1">
        <v>0.104067776</v>
      </c>
      <c r="V239" s="1">
        <v>7.8477E-4</v>
      </c>
      <c r="W239" s="1">
        <v>0.018446945</v>
      </c>
      <c r="X239" s="1">
        <v>0.090391721</v>
      </c>
      <c r="Y239" s="1">
        <v>0.040613678</v>
      </c>
      <c r="Z239" s="1">
        <v>0.04029497</v>
      </c>
      <c r="AA239" s="1">
        <v>55.38088892</v>
      </c>
      <c r="AB239" s="1">
        <v>0.030720377</v>
      </c>
      <c r="AC239" s="1">
        <v>0.055397716</v>
      </c>
      <c r="AD239" s="1">
        <v>0.02020492</v>
      </c>
      <c r="AE239" s="1">
        <v>0.036635997</v>
      </c>
      <c r="AF239" s="1">
        <v>0.502307963</v>
      </c>
      <c r="AG239" s="1">
        <v>0.122216244</v>
      </c>
      <c r="AH239" s="1">
        <v>0.400037783</v>
      </c>
      <c r="AI239" s="1">
        <v>0.502307963</v>
      </c>
      <c r="AJ239" s="1">
        <v>0.196599889</v>
      </c>
      <c r="AK239" s="1">
        <v>0.016193266</v>
      </c>
      <c r="AL239" s="1">
        <v>0.128113098</v>
      </c>
      <c r="AM239" s="1">
        <v>9.66095E-4</v>
      </c>
      <c r="AN239" s="1">
        <v>0.022709193</v>
      </c>
      <c r="AO239" s="1">
        <v>0.11127713</v>
      </c>
      <c r="AP239" s="1">
        <v>0.049997649</v>
      </c>
      <c r="AQ239" s="1">
        <v>0.049605301</v>
      </c>
      <c r="AR239" s="5">
        <v>0.570097127</v>
      </c>
    </row>
    <row r="240">
      <c r="A240" s="1">
        <v>319.0</v>
      </c>
      <c r="B240" s="1" t="s">
        <v>71</v>
      </c>
      <c r="C240" s="1" t="s">
        <v>50</v>
      </c>
      <c r="D240" s="1" t="str">
        <f>IFERROR(__xludf.DUMMYFUNCTION("if(regexmatch(B240,""DC""),""calligastra"",""punctulatus"")"),"punctulatus")</f>
        <v>punctulatus</v>
      </c>
      <c r="E240" s="1">
        <v>81.23117629</v>
      </c>
      <c r="F240" s="1" t="s">
        <v>52</v>
      </c>
      <c r="G240" s="1" t="s">
        <v>69</v>
      </c>
      <c r="H240" s="6">
        <v>23.0</v>
      </c>
      <c r="I240" s="1" t="s">
        <v>48</v>
      </c>
      <c r="J240" s="1">
        <v>47.52934962</v>
      </c>
      <c r="K240" s="1">
        <v>0.043144115</v>
      </c>
      <c r="L240" s="1">
        <v>0.044772229</v>
      </c>
      <c r="M240" s="1">
        <v>0.018317139</v>
      </c>
      <c r="N240" s="1">
        <v>0.044772229</v>
      </c>
      <c r="O240" s="1">
        <v>0.74878193</v>
      </c>
      <c r="P240" s="1">
        <v>0.179935932</v>
      </c>
      <c r="Q240" s="1">
        <v>0.550522394</v>
      </c>
      <c r="R240" s="1">
        <v>0.74878193</v>
      </c>
      <c r="S240" s="1">
        <v>0.301299589</v>
      </c>
      <c r="T240" s="1">
        <v>0.039800862</v>
      </c>
      <c r="U240" s="1">
        <v>0.158802407</v>
      </c>
      <c r="V240" s="1">
        <v>0.022140906</v>
      </c>
      <c r="W240" s="1">
        <v>0.047271684</v>
      </c>
      <c r="X240" s="1">
        <v>0.119732284</v>
      </c>
      <c r="Y240" s="1">
        <v>0.038345139</v>
      </c>
      <c r="Z240" s="1">
        <v>0.017277371</v>
      </c>
      <c r="AA240" s="1">
        <v>58.51121674</v>
      </c>
      <c r="AB240" s="1">
        <v>0.053112755</v>
      </c>
      <c r="AC240" s="1">
        <v>0.055117052</v>
      </c>
      <c r="AD240" s="1">
        <v>0.022549395</v>
      </c>
      <c r="AE240" s="1">
        <v>0.055117052</v>
      </c>
      <c r="AF240" s="1">
        <v>0.921791318</v>
      </c>
      <c r="AG240" s="1">
        <v>0.221510928</v>
      </c>
      <c r="AH240" s="1">
        <v>0.677723036</v>
      </c>
      <c r="AI240" s="1">
        <v>0.921791318</v>
      </c>
      <c r="AJ240" s="1">
        <v>0.370916196</v>
      </c>
      <c r="AK240" s="1">
        <v>0.048997028</v>
      </c>
      <c r="AL240" s="1">
        <v>0.195494407</v>
      </c>
      <c r="AM240" s="1">
        <v>0.027256661</v>
      </c>
      <c r="AN240" s="1">
        <v>0.058194016</v>
      </c>
      <c r="AO240" s="1">
        <v>0.14739696</v>
      </c>
      <c r="AP240" s="1">
        <v>0.047204953</v>
      </c>
      <c r="AQ240" s="1">
        <v>0.021269384</v>
      </c>
      <c r="AR240" s="5">
        <v>0.634263531</v>
      </c>
    </row>
    <row r="241">
      <c r="A241" s="1">
        <v>320.0</v>
      </c>
      <c r="B241" s="1" t="s">
        <v>71</v>
      </c>
      <c r="C241" s="1" t="s">
        <v>50</v>
      </c>
      <c r="D241" s="1" t="str">
        <f>IFERROR(__xludf.DUMMYFUNCTION("if(regexmatch(B241,""DC""),""calligastra"",""punctulatus"")"),"punctulatus")</f>
        <v>punctulatus</v>
      </c>
      <c r="E241" s="1">
        <v>81.23117629</v>
      </c>
      <c r="F241" s="1" t="s">
        <v>52</v>
      </c>
      <c r="G241" s="1" t="s">
        <v>69</v>
      </c>
      <c r="H241" s="7">
        <v>23.0</v>
      </c>
      <c r="I241" s="1" t="s">
        <v>48</v>
      </c>
      <c r="J241" s="1">
        <v>48.48804744</v>
      </c>
      <c r="K241" s="1">
        <v>0.070762905</v>
      </c>
      <c r="L241" s="1">
        <v>0.077076142</v>
      </c>
      <c r="M241" s="1">
        <v>0.023319157</v>
      </c>
      <c r="N241" s="1">
        <v>0.077076142</v>
      </c>
      <c r="O241" s="1">
        <v>1.574920353</v>
      </c>
      <c r="P241" s="1">
        <v>0.127916182</v>
      </c>
      <c r="Q241" s="1">
        <v>1.144702121</v>
      </c>
      <c r="R241" s="1">
        <v>1.574920353</v>
      </c>
      <c r="S241" s="1">
        <v>0.273344719</v>
      </c>
      <c r="T241" s="1">
        <v>0.092146313</v>
      </c>
      <c r="U241" s="1">
        <v>0.175958703</v>
      </c>
      <c r="V241" s="1">
        <v>0.018628146</v>
      </c>
      <c r="W241" s="1">
        <v>0.059446433</v>
      </c>
      <c r="X241" s="1">
        <v>0.083856282</v>
      </c>
      <c r="Y241" s="1">
        <v>0.053049168</v>
      </c>
      <c r="Z241" s="1">
        <v>0.035309514</v>
      </c>
      <c r="AA241" s="1">
        <v>59.69142595</v>
      </c>
      <c r="AB241" s="1">
        <v>0.087112988</v>
      </c>
      <c r="AC241" s="1">
        <v>0.094884927</v>
      </c>
      <c r="AD241" s="1">
        <v>0.028707152</v>
      </c>
      <c r="AE241" s="1">
        <v>0.094884927</v>
      </c>
      <c r="AF241" s="1">
        <v>1.938812689</v>
      </c>
      <c r="AG241" s="1">
        <v>0.157471784</v>
      </c>
      <c r="AH241" s="1">
        <v>1.409190625</v>
      </c>
      <c r="AI241" s="1">
        <v>1.938812689</v>
      </c>
      <c r="AJ241" s="1">
        <v>0.336502229</v>
      </c>
      <c r="AK241" s="1">
        <v>0.113437127</v>
      </c>
      <c r="AL241" s="1">
        <v>0.216614742</v>
      </c>
      <c r="AM241" s="1">
        <v>0.022932262</v>
      </c>
      <c r="AN241" s="1">
        <v>0.073181795</v>
      </c>
      <c r="AO241" s="1">
        <v>0.103231648</v>
      </c>
      <c r="AP241" s="1">
        <v>0.065306413</v>
      </c>
      <c r="AQ241" s="1">
        <v>0.043467933</v>
      </c>
      <c r="AR241" s="5">
        <v>0.710710511</v>
      </c>
    </row>
    <row r="242">
      <c r="A242" s="1">
        <v>321.0</v>
      </c>
      <c r="B242" s="1" t="s">
        <v>71</v>
      </c>
      <c r="C242" s="1" t="s">
        <v>50</v>
      </c>
      <c r="D242" s="1" t="str">
        <f>IFERROR(__xludf.DUMMYFUNCTION("if(regexmatch(B242,""DC""),""calligastra"",""punctulatus"")"),"punctulatus")</f>
        <v>punctulatus</v>
      </c>
      <c r="E242" s="1">
        <v>81.23117629</v>
      </c>
      <c r="F242" s="1" t="s">
        <v>52</v>
      </c>
      <c r="G242" s="1" t="s">
        <v>69</v>
      </c>
      <c r="H242" s="7">
        <v>28.3</v>
      </c>
      <c r="I242" s="1" t="s">
        <v>48</v>
      </c>
      <c r="J242" s="1">
        <v>47.19350754</v>
      </c>
      <c r="K242" s="1">
        <v>0.040564978</v>
      </c>
      <c r="L242" s="1">
        <v>0.036485939</v>
      </c>
      <c r="M242" s="1">
        <v>0.034779776</v>
      </c>
      <c r="N242" s="1">
        <v>0.030479112</v>
      </c>
      <c r="O242" s="1">
        <v>0.459574607</v>
      </c>
      <c r="P242" s="1">
        <v>0.136981658</v>
      </c>
      <c r="Q242" s="1">
        <v>0.424557365</v>
      </c>
      <c r="R242" s="1">
        <v>0.459574607</v>
      </c>
      <c r="S242" s="1">
        <v>0.300825908</v>
      </c>
      <c r="T242" s="1">
        <v>0.022601319</v>
      </c>
      <c r="U242" s="1">
        <v>0.09181362</v>
      </c>
      <c r="V242" s="1">
        <v>0.019260798</v>
      </c>
      <c r="W242" s="1">
        <v>0.02505979</v>
      </c>
      <c r="X242" s="1">
        <v>0.065992397</v>
      </c>
      <c r="Y242" s="1">
        <v>0.032628205</v>
      </c>
      <c r="Z242" s="1">
        <v>0.012988377</v>
      </c>
      <c r="AA242" s="1">
        <v>58.09777686</v>
      </c>
      <c r="AB242" s="1">
        <v>0.049937696</v>
      </c>
      <c r="AC242" s="1">
        <v>0.044916177</v>
      </c>
      <c r="AD242" s="1">
        <v>0.042815797</v>
      </c>
      <c r="AE242" s="1">
        <v>0.037521446</v>
      </c>
      <c r="AF242" s="1">
        <v>0.565761359</v>
      </c>
      <c r="AG242" s="1">
        <v>0.168631878</v>
      </c>
      <c r="AH242" s="1">
        <v>0.522653228</v>
      </c>
      <c r="AI242" s="1">
        <v>0.565761359</v>
      </c>
      <c r="AJ242" s="1">
        <v>0.370333069</v>
      </c>
      <c r="AK242" s="1">
        <v>0.027823454</v>
      </c>
      <c r="AL242" s="1">
        <v>0.113027564</v>
      </c>
      <c r="AM242" s="1">
        <v>0.023711091</v>
      </c>
      <c r="AN242" s="1">
        <v>0.030849966</v>
      </c>
      <c r="AO242" s="1">
        <v>0.081240233</v>
      </c>
      <c r="AP242" s="1">
        <v>0.040167096</v>
      </c>
      <c r="AQ242" s="1">
        <v>0.015989399</v>
      </c>
      <c r="AR242" s="5">
        <v>0.609481218</v>
      </c>
    </row>
    <row r="243">
      <c r="A243" s="1">
        <v>322.0</v>
      </c>
      <c r="B243" s="1" t="s">
        <v>71</v>
      </c>
      <c r="C243" s="1" t="s">
        <v>50</v>
      </c>
      <c r="D243" s="1" t="str">
        <f>IFERROR(__xludf.DUMMYFUNCTION("if(regexmatch(B243,""DC""),""calligastra"",""punctulatus"")"),"punctulatus")</f>
        <v>punctulatus</v>
      </c>
      <c r="E243" s="1">
        <v>81.23117629</v>
      </c>
      <c r="F243" s="1" t="s">
        <v>52</v>
      </c>
      <c r="G243" s="1" t="s">
        <v>69</v>
      </c>
      <c r="H243" s="7">
        <v>28.3</v>
      </c>
      <c r="I243" s="1" t="s">
        <v>48</v>
      </c>
      <c r="J243" s="1">
        <v>49.76375591</v>
      </c>
      <c r="K243" s="1">
        <v>0.08838062</v>
      </c>
      <c r="L243" s="1">
        <v>0.041443191</v>
      </c>
      <c r="M243" s="1">
        <v>0.013716598</v>
      </c>
      <c r="N243" s="1">
        <v>0.023806925</v>
      </c>
      <c r="O243" s="1">
        <v>0.452168464</v>
      </c>
      <c r="P243" s="1">
        <v>0.105789188</v>
      </c>
      <c r="Q243" s="1">
        <v>0.418846586</v>
      </c>
      <c r="R243" s="1">
        <v>0.452168464</v>
      </c>
      <c r="S243" s="1">
        <v>0.329283533</v>
      </c>
      <c r="T243" s="1">
        <v>0.016584695</v>
      </c>
      <c r="U243" s="1">
        <v>0.112872905</v>
      </c>
      <c r="V243" s="1">
        <v>0.010714505</v>
      </c>
      <c r="W243" s="1">
        <v>0.016946986</v>
      </c>
      <c r="X243" s="1">
        <v>0.096409952</v>
      </c>
      <c r="Y243" s="1">
        <v>0.0419284</v>
      </c>
      <c r="Z243" s="1">
        <v>0.032029861</v>
      </c>
      <c r="AA243" s="1">
        <v>61.26189251</v>
      </c>
      <c r="AB243" s="1">
        <v>0.108801355</v>
      </c>
      <c r="AC243" s="1">
        <v>0.051018825</v>
      </c>
      <c r="AD243" s="1">
        <v>0.016885879</v>
      </c>
      <c r="AE243" s="1">
        <v>0.029307621</v>
      </c>
      <c r="AF243" s="1">
        <v>0.556643994</v>
      </c>
      <c r="AG243" s="1">
        <v>0.13023225</v>
      </c>
      <c r="AH243" s="1">
        <v>0.515622948</v>
      </c>
      <c r="AI243" s="1">
        <v>0.556643994</v>
      </c>
      <c r="AJ243" s="1">
        <v>0.405365955</v>
      </c>
      <c r="AK243" s="1">
        <v>0.020416662</v>
      </c>
      <c r="AL243" s="1">
        <v>0.138952691</v>
      </c>
      <c r="AM243" s="1">
        <v>0.013190139</v>
      </c>
      <c r="AN243" s="1">
        <v>0.020862662</v>
      </c>
      <c r="AO243" s="1">
        <v>0.118685899</v>
      </c>
      <c r="AP243" s="1">
        <v>0.051616143</v>
      </c>
      <c r="AQ243" s="1">
        <v>0.039430503</v>
      </c>
      <c r="AR243" s="5">
        <v>0.633330826</v>
      </c>
    </row>
    <row r="244">
      <c r="A244" s="1">
        <v>323.0</v>
      </c>
      <c r="B244" s="1" t="s">
        <v>71</v>
      </c>
      <c r="C244" s="1" t="s">
        <v>50</v>
      </c>
      <c r="D244" s="1" t="str">
        <f>IFERROR(__xludf.DUMMYFUNCTION("if(regexmatch(B244,""DC""),""calligastra"",""punctulatus"")"),"punctulatus")</f>
        <v>punctulatus</v>
      </c>
      <c r="E244" s="1">
        <v>81.23117629</v>
      </c>
      <c r="F244" s="1" t="s">
        <v>52</v>
      </c>
      <c r="G244" s="1" t="s">
        <v>69</v>
      </c>
      <c r="H244" s="7">
        <v>29.5</v>
      </c>
      <c r="I244" s="1" t="s">
        <v>48</v>
      </c>
      <c r="J244" s="1">
        <v>53.24421046</v>
      </c>
      <c r="K244" s="1">
        <v>0.094236111</v>
      </c>
      <c r="L244" s="1">
        <v>0.192686119</v>
      </c>
      <c r="M244" s="1">
        <v>0.072852594</v>
      </c>
      <c r="N244" s="1">
        <v>0.146928879</v>
      </c>
      <c r="O244" s="1">
        <v>1.993195544</v>
      </c>
      <c r="P244" s="1">
        <v>0.194178397</v>
      </c>
      <c r="Q244" s="1">
        <v>1.780824901</v>
      </c>
      <c r="R244" s="1">
        <v>1.993195544</v>
      </c>
      <c r="S244" s="1">
        <v>0.788565549</v>
      </c>
      <c r="T244" s="1">
        <v>0.182805611</v>
      </c>
      <c r="U244" s="1">
        <v>0.366609014</v>
      </c>
      <c r="V244" s="1">
        <v>0.027571101</v>
      </c>
      <c r="W244" s="1">
        <v>0.140469958</v>
      </c>
      <c r="X244" s="1">
        <v>0.181175234</v>
      </c>
      <c r="Y244" s="1">
        <v>0.068061719</v>
      </c>
      <c r="Z244" s="1">
        <v>0.041237803</v>
      </c>
      <c r="AA244" s="1">
        <v>65.54652154</v>
      </c>
      <c r="AB244" s="1">
        <v>0.116009782</v>
      </c>
      <c r="AC244" s="1">
        <v>0.237207102</v>
      </c>
      <c r="AD244" s="1">
        <v>0.089685509</v>
      </c>
      <c r="AE244" s="1">
        <v>0.180877448</v>
      </c>
      <c r="AF244" s="1">
        <v>2.453732218</v>
      </c>
      <c r="AG244" s="1">
        <v>0.239044177</v>
      </c>
      <c r="AH244" s="1">
        <v>2.192292396</v>
      </c>
      <c r="AI244" s="1">
        <v>2.453732218</v>
      </c>
      <c r="AJ244" s="1">
        <v>0.970767118</v>
      </c>
      <c r="AK244" s="1">
        <v>0.225043659</v>
      </c>
      <c r="AL244" s="1">
        <v>0.451315653</v>
      </c>
      <c r="AM244" s="1">
        <v>0.033941526</v>
      </c>
      <c r="AN244" s="1">
        <v>0.172926165</v>
      </c>
      <c r="AO244" s="1">
        <v>0.223036576</v>
      </c>
      <c r="AP244" s="1">
        <v>0.083787682</v>
      </c>
      <c r="AQ244" s="1">
        <v>0.05076598</v>
      </c>
      <c r="AR244" s="5">
        <v>0.882936147</v>
      </c>
    </row>
    <row r="245">
      <c r="A245" s="1">
        <v>337.0</v>
      </c>
      <c r="B245" s="1" t="s">
        <v>72</v>
      </c>
      <c r="C245" s="1" t="s">
        <v>50</v>
      </c>
      <c r="D245" s="1" t="str">
        <f>IFERROR(__xludf.DUMMYFUNCTION("if(regexmatch(B245,""DC""),""calligastra"",""punctulatus"")"),"punctulatus")</f>
        <v>punctulatus</v>
      </c>
      <c r="E245" s="1">
        <v>29.534</v>
      </c>
      <c r="F245" s="1" t="s">
        <v>52</v>
      </c>
      <c r="G245" s="1" t="s">
        <v>69</v>
      </c>
      <c r="H245" s="12">
        <v>23.6</v>
      </c>
      <c r="I245" s="1" t="s">
        <v>48</v>
      </c>
      <c r="J245" s="1">
        <v>17.89063834</v>
      </c>
      <c r="K245" s="1">
        <v>0.043307438</v>
      </c>
      <c r="L245" s="1">
        <v>0.07991032</v>
      </c>
      <c r="M245" s="1">
        <v>3.19491E-4</v>
      </c>
      <c r="N245" s="1">
        <v>0.003848725</v>
      </c>
      <c r="O245" s="1">
        <v>0.58057876</v>
      </c>
      <c r="P245" s="1">
        <v>0.099080164</v>
      </c>
      <c r="Q245" s="1">
        <v>0.161376446</v>
      </c>
      <c r="R245" s="1">
        <v>0.162357927</v>
      </c>
      <c r="S245" s="1">
        <v>0.149733392</v>
      </c>
      <c r="T245" s="3">
        <v>3.17E-5</v>
      </c>
      <c r="U245" s="1">
        <v>0.006383367</v>
      </c>
      <c r="V245" s="1">
        <v>-0.006635375</v>
      </c>
      <c r="W245" s="1">
        <v>-0.006635375</v>
      </c>
      <c r="X245" s="1">
        <v>0.008732244</v>
      </c>
      <c r="Y245" s="1">
        <v>0.046947933</v>
      </c>
      <c r="Z245" s="1">
        <v>0.053085097</v>
      </c>
      <c r="AA245" s="1">
        <v>60.57641479</v>
      </c>
      <c r="AB245" s="1">
        <v>0.14663587</v>
      </c>
      <c r="AC245" s="1">
        <v>0.270570597</v>
      </c>
      <c r="AD245" s="1">
        <v>0.001081773</v>
      </c>
      <c r="AE245" s="1">
        <v>0.013031506</v>
      </c>
      <c r="AF245" s="1">
        <v>1.965797928</v>
      </c>
      <c r="AG245" s="1">
        <v>0.335478311</v>
      </c>
      <c r="AH245" s="1">
        <v>0.54640904</v>
      </c>
      <c r="AI245" s="1">
        <v>0.549732265</v>
      </c>
      <c r="AJ245" s="1">
        <v>0.506986497</v>
      </c>
      <c r="AK245" s="1">
        <v>1.07324E-4</v>
      </c>
      <c r="AL245" s="1">
        <v>0.021613621</v>
      </c>
      <c r="AM245" s="1">
        <v>-0.022466903</v>
      </c>
      <c r="AN245" s="1">
        <v>-0.022466903</v>
      </c>
      <c r="AO245" s="1">
        <v>0.02956675</v>
      </c>
      <c r="AP245" s="1">
        <v>0.158962324</v>
      </c>
      <c r="AQ245" s="1">
        <v>0.179742321</v>
      </c>
      <c r="AR245" s="5">
        <v>0.60706694</v>
      </c>
    </row>
    <row r="246">
      <c r="A246" s="1">
        <v>339.0</v>
      </c>
      <c r="B246" s="1" t="s">
        <v>72</v>
      </c>
      <c r="C246" s="1" t="s">
        <v>50</v>
      </c>
      <c r="D246" s="1" t="str">
        <f>IFERROR(__xludf.DUMMYFUNCTION("if(regexmatch(B246,""DC""),""calligastra"",""punctulatus"")"),"punctulatus")</f>
        <v>punctulatus</v>
      </c>
      <c r="E246" s="1">
        <v>29.534</v>
      </c>
      <c r="F246" s="1" t="s">
        <v>52</v>
      </c>
      <c r="G246" s="1" t="s">
        <v>69</v>
      </c>
      <c r="H246" s="12">
        <v>23.1</v>
      </c>
      <c r="I246" s="1" t="s">
        <v>48</v>
      </c>
      <c r="J246" s="1">
        <v>18.68315321</v>
      </c>
      <c r="K246" s="1">
        <v>0.021224928</v>
      </c>
      <c r="L246" s="1">
        <v>0.033469694</v>
      </c>
      <c r="M246" s="1">
        <v>0.005512713</v>
      </c>
      <c r="N246" s="1">
        <v>0.015794684</v>
      </c>
      <c r="O246" s="1">
        <v>0.279988547</v>
      </c>
      <c r="P246" s="1">
        <v>0.10525648</v>
      </c>
      <c r="Q246" s="1">
        <v>0.220327929</v>
      </c>
      <c r="R246" s="1">
        <v>0.279988547</v>
      </c>
      <c r="S246" s="1">
        <v>0.130473123</v>
      </c>
      <c r="T246" s="1">
        <v>0.00634287</v>
      </c>
      <c r="U246" s="1">
        <v>0.040844862</v>
      </c>
      <c r="V246" s="1">
        <v>-0.007481786</v>
      </c>
      <c r="W246" s="1">
        <v>0.008312898</v>
      </c>
      <c r="X246" s="1">
        <v>0.034902657</v>
      </c>
      <c r="Y246" s="1">
        <v>0.020489061</v>
      </c>
      <c r="Z246" s="1">
        <v>0.028574438</v>
      </c>
      <c r="AA246" s="1">
        <v>63.25981313</v>
      </c>
      <c r="AB246" s="1">
        <v>0.071866079</v>
      </c>
      <c r="AC246" s="1">
        <v>0.113325977</v>
      </c>
      <c r="AD246" s="1">
        <v>0.018665649</v>
      </c>
      <c r="AE246" s="1">
        <v>0.053479665</v>
      </c>
      <c r="AF246" s="1">
        <v>0.948021086</v>
      </c>
      <c r="AG246" s="1">
        <v>0.356390872</v>
      </c>
      <c r="AH246" s="1">
        <v>0.746014524</v>
      </c>
      <c r="AI246" s="1">
        <v>0.948021086</v>
      </c>
      <c r="AJ246" s="1">
        <v>0.441772612</v>
      </c>
      <c r="AK246" s="1">
        <v>0.021476502</v>
      </c>
      <c r="AL246" s="1">
        <v>0.138297764</v>
      </c>
      <c r="AM246" s="1">
        <v>-0.02533279</v>
      </c>
      <c r="AN246" s="1">
        <v>0.028146875</v>
      </c>
      <c r="AO246" s="1">
        <v>0.118177885</v>
      </c>
      <c r="AP246" s="1">
        <v>0.069374488</v>
      </c>
      <c r="AQ246" s="1">
        <v>0.096750991</v>
      </c>
      <c r="AR246" s="5">
        <v>0.654157613</v>
      </c>
    </row>
    <row r="247">
      <c r="A247" s="1">
        <v>340.0</v>
      </c>
      <c r="B247" s="1" t="s">
        <v>72</v>
      </c>
      <c r="C247" s="1" t="s">
        <v>50</v>
      </c>
      <c r="D247" s="1" t="str">
        <f>IFERROR(__xludf.DUMMYFUNCTION("if(regexmatch(B247,""DC""),""calligastra"",""punctulatus"")"),"punctulatus")</f>
        <v>punctulatus</v>
      </c>
      <c r="E247" s="1">
        <v>29.534</v>
      </c>
      <c r="F247" s="1" t="s">
        <v>52</v>
      </c>
      <c r="G247" s="1" t="s">
        <v>69</v>
      </c>
      <c r="H247" s="12">
        <v>22.7</v>
      </c>
      <c r="I247" s="1" t="s">
        <v>48</v>
      </c>
      <c r="J247" s="1">
        <v>19.18801361</v>
      </c>
      <c r="K247" s="1">
        <v>0.062494606</v>
      </c>
      <c r="L247" s="1">
        <v>0.079316425</v>
      </c>
      <c r="M247" s="1">
        <v>0.004601454</v>
      </c>
      <c r="N247" s="1">
        <v>0.011304292</v>
      </c>
      <c r="O247" s="1">
        <v>0.382003656</v>
      </c>
      <c r="P247" s="1">
        <v>0.113116007</v>
      </c>
      <c r="Q247" s="1">
        <v>0.178432248</v>
      </c>
      <c r="R247" s="1">
        <v>0.212512405</v>
      </c>
      <c r="S247" s="1">
        <v>0.110041054</v>
      </c>
      <c r="T247" s="1">
        <v>-9.87426E-4</v>
      </c>
      <c r="U247" s="1">
        <v>0.01256347</v>
      </c>
      <c r="V247" s="1">
        <v>-0.005498562</v>
      </c>
      <c r="W247" s="1">
        <v>0.00580573</v>
      </c>
      <c r="X247" s="1">
        <v>0.020729919</v>
      </c>
      <c r="Y247" s="1">
        <v>0.030314692</v>
      </c>
      <c r="Z247" s="1">
        <v>0.03638185</v>
      </c>
      <c r="AA247" s="1">
        <v>64.96923414</v>
      </c>
      <c r="AB247" s="1">
        <v>0.211602243</v>
      </c>
      <c r="AC247" s="1">
        <v>0.268559712</v>
      </c>
      <c r="AD247" s="1">
        <v>0.015580191</v>
      </c>
      <c r="AE247" s="1">
        <v>0.03827552</v>
      </c>
      <c r="AF247" s="1">
        <v>1.293436906</v>
      </c>
      <c r="AG247" s="1">
        <v>0.383002666</v>
      </c>
      <c r="AH247" s="1">
        <v>0.60415876</v>
      </c>
      <c r="AI247" s="1">
        <v>0.719551721</v>
      </c>
      <c r="AJ247" s="1">
        <v>0.372591094</v>
      </c>
      <c r="AK247" s="1">
        <v>-0.003343354</v>
      </c>
      <c r="AL247" s="1">
        <v>0.042539006</v>
      </c>
      <c r="AM247" s="1">
        <v>-0.018617737</v>
      </c>
      <c r="AN247" s="1">
        <v>0.019657783</v>
      </c>
      <c r="AO247" s="1">
        <v>0.070190015</v>
      </c>
      <c r="AP247" s="1">
        <v>0.102643368</v>
      </c>
      <c r="AQ247" s="1">
        <v>0.123186328</v>
      </c>
      <c r="AR247" s="5">
        <v>0.647807581</v>
      </c>
    </row>
    <row r="248">
      <c r="A248" s="1">
        <v>341.0</v>
      </c>
      <c r="B248" s="1" t="s">
        <v>72</v>
      </c>
      <c r="C248" s="1" t="s">
        <v>50</v>
      </c>
      <c r="D248" s="1" t="str">
        <f>IFERROR(__xludf.DUMMYFUNCTION("if(regexmatch(B248,""DC""),""calligastra"",""punctulatus"")"),"punctulatus")</f>
        <v>punctulatus</v>
      </c>
      <c r="E248" s="1">
        <v>29.534</v>
      </c>
      <c r="F248" s="1" t="s">
        <v>52</v>
      </c>
      <c r="G248" s="1" t="s">
        <v>69</v>
      </c>
      <c r="H248" s="12">
        <v>22.6</v>
      </c>
      <c r="I248" s="1" t="s">
        <v>48</v>
      </c>
      <c r="J248" s="1">
        <v>19.57502873</v>
      </c>
      <c r="K248" s="1">
        <v>0.064422629</v>
      </c>
      <c r="L248" s="1">
        <v>0.046892811</v>
      </c>
      <c r="M248" s="1">
        <v>0.041654194</v>
      </c>
      <c r="N248" s="1">
        <v>0.043067176</v>
      </c>
      <c r="O248" s="1">
        <v>0.496502693</v>
      </c>
      <c r="P248" s="1">
        <v>0.085093036</v>
      </c>
      <c r="Q248" s="1">
        <v>0.41422017</v>
      </c>
      <c r="R248" s="1">
        <v>0.496502693</v>
      </c>
      <c r="S248" s="1">
        <v>0.079885861</v>
      </c>
      <c r="T248" s="1">
        <v>0.004932028</v>
      </c>
      <c r="U248" s="1">
        <v>0.051795785</v>
      </c>
      <c r="V248" s="1">
        <v>-0.003647405</v>
      </c>
      <c r="W248" s="1">
        <v>0.008682965</v>
      </c>
      <c r="X248" s="1">
        <v>0.045808574</v>
      </c>
      <c r="Y248" s="1">
        <v>0.04064309</v>
      </c>
      <c r="Z248" s="1">
        <v>0.044427938</v>
      </c>
      <c r="AA248" s="1">
        <v>66.27963951</v>
      </c>
      <c r="AB248" s="1">
        <v>0.218130389</v>
      </c>
      <c r="AC248" s="1">
        <v>0.158775687</v>
      </c>
      <c r="AD248" s="1">
        <v>0.141038104</v>
      </c>
      <c r="AE248" s="1">
        <v>0.145822362</v>
      </c>
      <c r="AF248" s="1">
        <v>1.681122411</v>
      </c>
      <c r="AG248" s="1">
        <v>0.2881189</v>
      </c>
      <c r="AH248" s="1">
        <v>1.402519705</v>
      </c>
      <c r="AI248" s="1">
        <v>1.681122411</v>
      </c>
      <c r="AJ248" s="1">
        <v>0.270487781</v>
      </c>
      <c r="AK248" s="1">
        <v>0.016699492</v>
      </c>
      <c r="AL248" s="1">
        <v>0.175376802</v>
      </c>
      <c r="AM248" s="1">
        <v>-0.01234985</v>
      </c>
      <c r="AN248" s="1">
        <v>0.029399894</v>
      </c>
      <c r="AO248" s="1">
        <v>0.155104536</v>
      </c>
      <c r="AP248" s="1">
        <v>0.137614581</v>
      </c>
      <c r="AQ248" s="1">
        <v>0.150429802</v>
      </c>
      <c r="AR248" s="5">
        <v>0.680194112</v>
      </c>
    </row>
    <row r="249">
      <c r="A249" s="1">
        <v>346.0</v>
      </c>
      <c r="B249" s="1" t="s">
        <v>73</v>
      </c>
      <c r="C249" s="1" t="s">
        <v>50</v>
      </c>
      <c r="D249" s="1" t="str">
        <f>IFERROR(__xludf.DUMMYFUNCTION("if(regexmatch(B249,""DC""),""calligastra"",""punctulatus"")"),"punctulatus")</f>
        <v>punctulatus</v>
      </c>
      <c r="E249" s="1">
        <v>30.64466667</v>
      </c>
      <c r="F249" s="1" t="s">
        <v>52</v>
      </c>
      <c r="G249" s="1" t="s">
        <v>69</v>
      </c>
      <c r="H249" s="7">
        <v>29.2</v>
      </c>
      <c r="I249" s="1" t="s">
        <v>48</v>
      </c>
      <c r="J249" s="1">
        <v>19.05245859</v>
      </c>
      <c r="K249" s="1">
        <v>0.046793449</v>
      </c>
      <c r="L249" s="1">
        <v>0.041572479</v>
      </c>
      <c r="M249" s="1">
        <v>0.009108487</v>
      </c>
      <c r="N249" s="1">
        <v>0.013106515</v>
      </c>
      <c r="O249" s="1">
        <v>0.241824488</v>
      </c>
      <c r="P249" s="1">
        <v>0.090920153</v>
      </c>
      <c r="Q249" s="1">
        <v>0.241137024</v>
      </c>
      <c r="R249" s="1">
        <v>0.241824488</v>
      </c>
      <c r="S249" s="1">
        <v>0.20834651</v>
      </c>
      <c r="T249" s="1">
        <v>0.012011235</v>
      </c>
      <c r="U249" s="1">
        <v>0.026009886</v>
      </c>
      <c r="V249" s="1">
        <v>0.01521122</v>
      </c>
      <c r="W249" s="1">
        <v>0.01521122</v>
      </c>
      <c r="X249" s="1">
        <v>0.025632262</v>
      </c>
      <c r="Y249" s="1">
        <v>0.021578211</v>
      </c>
      <c r="Z249" s="1">
        <v>0.006247151</v>
      </c>
      <c r="AA249" s="1">
        <v>62.17218415</v>
      </c>
      <c r="AB249" s="1">
        <v>0.152696877</v>
      </c>
      <c r="AC249" s="1">
        <v>0.135659752</v>
      </c>
      <c r="AD249" s="1">
        <v>0.029722911</v>
      </c>
      <c r="AE249" s="1">
        <v>0.042769319</v>
      </c>
      <c r="AF249" s="1">
        <v>0.789124225</v>
      </c>
      <c r="AG249" s="1">
        <v>0.296691603</v>
      </c>
      <c r="AH249" s="1">
        <v>0.786880883</v>
      </c>
      <c r="AI249" s="1">
        <v>0.789124225</v>
      </c>
      <c r="AJ249" s="1">
        <v>0.679878533</v>
      </c>
      <c r="AK249" s="1">
        <v>0.03919519</v>
      </c>
      <c r="AL249" s="1">
        <v>0.084875736</v>
      </c>
      <c r="AM249" s="1">
        <v>0.049637413</v>
      </c>
      <c r="AN249" s="1">
        <v>0.049637413</v>
      </c>
      <c r="AO249" s="1">
        <v>0.083643468</v>
      </c>
      <c r="AP249" s="1">
        <v>0.070414245</v>
      </c>
      <c r="AQ249" s="1">
        <v>0.020385769</v>
      </c>
      <c r="AR249" s="5">
        <v>0.662196856</v>
      </c>
    </row>
    <row r="250">
      <c r="A250" s="1">
        <v>347.0</v>
      </c>
      <c r="B250" s="1" t="s">
        <v>73</v>
      </c>
      <c r="C250" s="1" t="s">
        <v>50</v>
      </c>
      <c r="D250" s="1" t="str">
        <f>IFERROR(__xludf.DUMMYFUNCTION("if(regexmatch(B250,""DC""),""calligastra"",""punctulatus"")"),"punctulatus")</f>
        <v>punctulatus</v>
      </c>
      <c r="E250" s="1">
        <v>30.64466667</v>
      </c>
      <c r="F250" s="1" t="s">
        <v>52</v>
      </c>
      <c r="G250" s="1" t="s">
        <v>69</v>
      </c>
      <c r="H250" s="7">
        <v>29.5</v>
      </c>
      <c r="I250" s="1" t="s">
        <v>48</v>
      </c>
      <c r="J250" s="1">
        <v>20.54038713</v>
      </c>
      <c r="K250" s="1">
        <v>0.132542445</v>
      </c>
      <c r="L250" s="1">
        <v>0.069624733</v>
      </c>
      <c r="M250" s="1">
        <v>0.03190486</v>
      </c>
      <c r="N250" s="1">
        <v>0.048735918</v>
      </c>
      <c r="O250" s="1">
        <v>1.007807948</v>
      </c>
      <c r="P250" s="1">
        <v>0.131717839</v>
      </c>
      <c r="Q250" s="1">
        <v>0.736285313</v>
      </c>
      <c r="R250" s="1">
        <v>1.007807948</v>
      </c>
      <c r="S250" s="1">
        <v>0.163899635</v>
      </c>
      <c r="T250" s="1">
        <v>0.033750816</v>
      </c>
      <c r="U250" s="1">
        <v>0.099749742</v>
      </c>
      <c r="V250" s="1">
        <v>0.046466598</v>
      </c>
      <c r="W250" s="1">
        <v>0.04669396</v>
      </c>
      <c r="X250" s="1">
        <v>0.070050865</v>
      </c>
      <c r="Y250" s="1">
        <v>0.064696985</v>
      </c>
      <c r="Z250" s="1">
        <v>0.019364604</v>
      </c>
      <c r="AA250" s="1">
        <v>67.02760826</v>
      </c>
      <c r="AB250" s="1">
        <v>0.432513906</v>
      </c>
      <c r="AC250" s="1">
        <v>0.227200163</v>
      </c>
      <c r="AD250" s="1">
        <v>0.104112276</v>
      </c>
      <c r="AE250" s="1">
        <v>0.159035562</v>
      </c>
      <c r="AF250" s="1">
        <v>3.288689541</v>
      </c>
      <c r="AG250" s="1">
        <v>0.429823045</v>
      </c>
      <c r="AH250" s="1">
        <v>2.40265401</v>
      </c>
      <c r="AI250" s="1">
        <v>3.288689541</v>
      </c>
      <c r="AJ250" s="1">
        <v>0.53483902</v>
      </c>
      <c r="AK250" s="1">
        <v>0.110136019</v>
      </c>
      <c r="AL250" s="1">
        <v>0.325504412</v>
      </c>
      <c r="AM250" s="1">
        <v>0.151630292</v>
      </c>
      <c r="AN250" s="1">
        <v>0.152372224</v>
      </c>
      <c r="AO250" s="1">
        <v>0.228590722</v>
      </c>
      <c r="AP250" s="1">
        <v>0.211119886</v>
      </c>
      <c r="AQ250" s="1">
        <v>0.063190779</v>
      </c>
      <c r="AR250" s="5">
        <v>0.781648694</v>
      </c>
    </row>
    <row r="251">
      <c r="A251" s="1">
        <v>348.0</v>
      </c>
      <c r="B251" s="1" t="s">
        <v>73</v>
      </c>
      <c r="C251" s="1" t="s">
        <v>50</v>
      </c>
      <c r="D251" s="1" t="str">
        <f>IFERROR(__xludf.DUMMYFUNCTION("if(regexmatch(B251,""DC""),""calligastra"",""punctulatus"")"),"punctulatus")</f>
        <v>punctulatus</v>
      </c>
      <c r="E251" s="1">
        <v>30.64466667</v>
      </c>
      <c r="F251" s="1" t="s">
        <v>52</v>
      </c>
      <c r="G251" s="1" t="s">
        <v>69</v>
      </c>
      <c r="H251" s="7">
        <v>29.8</v>
      </c>
      <c r="I251" s="1" t="s">
        <v>48</v>
      </c>
      <c r="J251" s="1">
        <v>18.00322579</v>
      </c>
      <c r="K251" s="1">
        <v>0.06095593</v>
      </c>
      <c r="L251" s="1">
        <v>0.144686401</v>
      </c>
      <c r="M251" s="1">
        <v>0.019806198</v>
      </c>
      <c r="N251" s="1">
        <v>0.014532483</v>
      </c>
      <c r="O251" s="1">
        <v>0.73660498</v>
      </c>
      <c r="P251" s="1">
        <v>0.120147291</v>
      </c>
      <c r="Q251" s="1">
        <v>0.498025757</v>
      </c>
      <c r="R251" s="1">
        <v>0.521372658</v>
      </c>
      <c r="S251" s="1">
        <v>0.321467569</v>
      </c>
      <c r="T251" s="1">
        <v>0.012944358</v>
      </c>
      <c r="U251" s="1">
        <v>0.045822948</v>
      </c>
      <c r="V251" s="1">
        <v>0.014831083</v>
      </c>
      <c r="W251" s="1">
        <v>0.014998105</v>
      </c>
      <c r="X251" s="1">
        <v>0.032093122</v>
      </c>
      <c r="Y251" s="1">
        <v>0.068900988</v>
      </c>
      <c r="Z251" s="1">
        <v>0.054328088</v>
      </c>
      <c r="AA251" s="1">
        <v>58.74831658</v>
      </c>
      <c r="AB251" s="1">
        <v>0.198912036</v>
      </c>
      <c r="AC251" s="1">
        <v>0.472142192</v>
      </c>
      <c r="AD251" s="1">
        <v>0.064631793</v>
      </c>
      <c r="AE251" s="1">
        <v>0.047422552</v>
      </c>
      <c r="AF251" s="1">
        <v>2.403697153</v>
      </c>
      <c r="AG251" s="1">
        <v>0.392065908</v>
      </c>
      <c r="AH251" s="1">
        <v>1.625162913</v>
      </c>
      <c r="AI251" s="1">
        <v>1.701348765</v>
      </c>
      <c r="AJ251" s="1">
        <v>1.049016367</v>
      </c>
      <c r="AK251" s="1">
        <v>0.042240167</v>
      </c>
      <c r="AL251" s="1">
        <v>0.149529928</v>
      </c>
      <c r="AM251" s="1">
        <v>0.048396946</v>
      </c>
      <c r="AN251" s="1">
        <v>0.048941975</v>
      </c>
      <c r="AO251" s="1">
        <v>0.104726614</v>
      </c>
      <c r="AP251" s="1">
        <v>0.224838432</v>
      </c>
      <c r="AQ251" s="1">
        <v>0.177283992</v>
      </c>
      <c r="AR251" s="5">
        <v>0.630480765</v>
      </c>
    </row>
    <row r="252">
      <c r="A252" s="1">
        <v>349.0</v>
      </c>
      <c r="B252" s="1" t="s">
        <v>73</v>
      </c>
      <c r="C252" s="1" t="s">
        <v>50</v>
      </c>
      <c r="D252" s="1" t="str">
        <f>IFERROR(__xludf.DUMMYFUNCTION("if(regexmatch(B252,""DC""),""calligastra"",""punctulatus"")"),"punctulatus")</f>
        <v>punctulatus</v>
      </c>
      <c r="E252" s="1">
        <v>30.64466667</v>
      </c>
      <c r="F252" s="1" t="s">
        <v>52</v>
      </c>
      <c r="G252" s="1" t="s">
        <v>69</v>
      </c>
      <c r="H252" s="7">
        <v>29.8</v>
      </c>
      <c r="I252" s="1" t="s">
        <v>48</v>
      </c>
      <c r="J252" s="1">
        <v>21.70062074</v>
      </c>
      <c r="K252" s="1">
        <v>0.126437238</v>
      </c>
      <c r="L252" s="1">
        <v>0.065712395</v>
      </c>
      <c r="M252" s="1">
        <v>0.014695294</v>
      </c>
      <c r="N252" s="1">
        <v>0.03594583</v>
      </c>
      <c r="O252" s="1">
        <v>0.53595895</v>
      </c>
      <c r="P252" s="1">
        <v>0.080081451</v>
      </c>
      <c r="Q252" s="1">
        <v>0.43668162</v>
      </c>
      <c r="R252" s="1">
        <v>0.53595895</v>
      </c>
      <c r="S252" s="1">
        <v>0.176150005</v>
      </c>
      <c r="T252" s="1">
        <v>0.023217014</v>
      </c>
      <c r="U252" s="1">
        <v>0.066367698</v>
      </c>
      <c r="V252" s="1">
        <v>0.029412498</v>
      </c>
      <c r="W252" s="1">
        <v>0.030757363</v>
      </c>
      <c r="X252" s="1">
        <v>0.048378348</v>
      </c>
      <c r="Y252" s="1">
        <v>0.033008219</v>
      </c>
      <c r="Z252" s="1">
        <v>0.004321888</v>
      </c>
      <c r="AA252" s="1">
        <v>70.81369482</v>
      </c>
      <c r="AB252" s="1">
        <v>0.412591332</v>
      </c>
      <c r="AC252" s="1">
        <v>0.214433383</v>
      </c>
      <c r="AD252" s="1">
        <v>0.047953838</v>
      </c>
      <c r="AE252" s="1">
        <v>0.117298812</v>
      </c>
      <c r="AF252" s="1">
        <v>1.748946908</v>
      </c>
      <c r="AG252" s="1">
        <v>0.261322638</v>
      </c>
      <c r="AH252" s="1">
        <v>1.424984076</v>
      </c>
      <c r="AI252" s="1">
        <v>1.748946908</v>
      </c>
      <c r="AJ252" s="1">
        <v>0.574814558</v>
      </c>
      <c r="AK252" s="1">
        <v>0.075762005</v>
      </c>
      <c r="AL252" s="1">
        <v>0.216571775</v>
      </c>
      <c r="AM252" s="1">
        <v>0.095979174</v>
      </c>
      <c r="AN252" s="1">
        <v>0.100367752</v>
      </c>
      <c r="AO252" s="1">
        <v>0.157868737</v>
      </c>
      <c r="AP252" s="1">
        <v>0.10771277</v>
      </c>
      <c r="AQ252" s="1">
        <v>0.014103229</v>
      </c>
      <c r="AR252" s="5">
        <v>0.785372739</v>
      </c>
    </row>
    <row r="253">
      <c r="A253" s="1">
        <v>350.0</v>
      </c>
      <c r="B253" s="1" t="s">
        <v>73</v>
      </c>
      <c r="C253" s="1" t="s">
        <v>50</v>
      </c>
      <c r="D253" s="1" t="str">
        <f>IFERROR(__xludf.DUMMYFUNCTION("if(regexmatch(B253,""DC""),""calligastra"",""punctulatus"")"),"punctulatus")</f>
        <v>punctulatus</v>
      </c>
      <c r="E253" s="1">
        <v>30.64466667</v>
      </c>
      <c r="F253" s="1" t="s">
        <v>52</v>
      </c>
      <c r="G253" s="1" t="s">
        <v>69</v>
      </c>
      <c r="H253" s="7">
        <v>30.0</v>
      </c>
      <c r="I253" s="1" t="s">
        <v>48</v>
      </c>
      <c r="J253" s="1">
        <v>22.68752323</v>
      </c>
      <c r="K253" s="1">
        <v>0.070577885</v>
      </c>
      <c r="L253" s="1">
        <v>0.042180255</v>
      </c>
      <c r="M253" s="1">
        <v>0.00410607</v>
      </c>
      <c r="N253" s="1">
        <v>0.010366133</v>
      </c>
      <c r="O253" s="1">
        <v>0.614915355</v>
      </c>
      <c r="P253" s="1">
        <v>0.096957683</v>
      </c>
      <c r="Q253" s="1">
        <v>0.582042935</v>
      </c>
      <c r="R253" s="1">
        <v>0.614915355</v>
      </c>
      <c r="S253" s="1">
        <v>0.446187518</v>
      </c>
      <c r="T253" s="1">
        <v>0.013316628</v>
      </c>
      <c r="U253" s="1">
        <v>0.049593498</v>
      </c>
      <c r="V253" s="1">
        <v>0.012706591</v>
      </c>
      <c r="W253" s="1">
        <v>0.012780834</v>
      </c>
      <c r="X253" s="1">
        <v>0.038116332</v>
      </c>
      <c r="Y253" s="1">
        <v>0.074052931</v>
      </c>
      <c r="Z253" s="1">
        <v>0.061864313</v>
      </c>
      <c r="AA253" s="1">
        <v>74.03416546</v>
      </c>
      <c r="AB253" s="1">
        <v>0.230310499</v>
      </c>
      <c r="AC253" s="1">
        <v>0.137643055</v>
      </c>
      <c r="AD253" s="1">
        <v>0.01339897</v>
      </c>
      <c r="AE253" s="1">
        <v>0.033826874</v>
      </c>
      <c r="AF253" s="1">
        <v>2.006598282</v>
      </c>
      <c r="AG253" s="1">
        <v>0.316393335</v>
      </c>
      <c r="AH253" s="1">
        <v>1.899328655</v>
      </c>
      <c r="AI253" s="1">
        <v>2.006598282</v>
      </c>
      <c r="AJ253" s="1">
        <v>1.456003821</v>
      </c>
      <c r="AK253" s="1">
        <v>0.043454961</v>
      </c>
      <c r="AL253" s="1">
        <v>0.161834028</v>
      </c>
      <c r="AM253" s="1">
        <v>0.041464282</v>
      </c>
      <c r="AN253" s="1">
        <v>0.041706553</v>
      </c>
      <c r="AO253" s="1">
        <v>0.124381618</v>
      </c>
      <c r="AP253" s="1">
        <v>0.241650307</v>
      </c>
      <c r="AQ253" s="1">
        <v>0.20187628</v>
      </c>
      <c r="AR253" s="5">
        <v>0.784755238</v>
      </c>
    </row>
    <row r="254">
      <c r="A254" s="1">
        <v>370.0</v>
      </c>
      <c r="B254" s="1" t="s">
        <v>74</v>
      </c>
      <c r="C254" s="1" t="s">
        <v>50</v>
      </c>
      <c r="D254" s="1" t="str">
        <f>IFERROR(__xludf.DUMMYFUNCTION("if(regexmatch(B254,""DC""),""calligastra"",""punctulatus"")"),"punctulatus")</f>
        <v>punctulatus</v>
      </c>
      <c r="E254" s="1">
        <v>89.49533333</v>
      </c>
      <c r="F254" s="1" t="s">
        <v>52</v>
      </c>
      <c r="G254" s="1" t="s">
        <v>69</v>
      </c>
      <c r="H254" s="6">
        <v>22.4</v>
      </c>
      <c r="I254" s="1" t="s">
        <v>48</v>
      </c>
      <c r="J254" s="1">
        <v>36.1762706</v>
      </c>
      <c r="K254" s="1">
        <v>0.059468392</v>
      </c>
      <c r="L254" s="1">
        <v>0.038249141</v>
      </c>
      <c r="M254" s="1">
        <v>0.018424475</v>
      </c>
      <c r="N254" s="1">
        <v>0.038249141</v>
      </c>
      <c r="O254" s="1">
        <v>0.445931192</v>
      </c>
      <c r="P254" s="1">
        <v>0.135929878</v>
      </c>
      <c r="Q254" s="1">
        <v>0.330302154</v>
      </c>
      <c r="R254" s="1">
        <v>0.445931192</v>
      </c>
      <c r="S254" s="1">
        <v>0.24450213</v>
      </c>
      <c r="T254" s="1">
        <v>0.028668719</v>
      </c>
      <c r="U254" s="1">
        <v>0.116503394</v>
      </c>
      <c r="V254" s="1">
        <v>0.018485959</v>
      </c>
      <c r="W254" s="1">
        <v>0.025941297</v>
      </c>
      <c r="X254" s="1">
        <v>0.090886419</v>
      </c>
      <c r="Y254" s="1">
        <v>0.032490403</v>
      </c>
      <c r="Z254" s="1">
        <v>0.014456268</v>
      </c>
      <c r="AA254" s="1">
        <v>40.42252177</v>
      </c>
      <c r="AB254" s="1">
        <v>0.066448596</v>
      </c>
      <c r="AC254" s="1">
        <v>0.042738699</v>
      </c>
      <c r="AD254" s="1">
        <v>0.020587079</v>
      </c>
      <c r="AE254" s="1">
        <v>0.042738699</v>
      </c>
      <c r="AF254" s="1">
        <v>0.498273123</v>
      </c>
      <c r="AG254" s="1">
        <v>0.151884878</v>
      </c>
      <c r="AH254" s="1">
        <v>0.36907193</v>
      </c>
      <c r="AI254" s="1">
        <v>0.498273123</v>
      </c>
      <c r="AJ254" s="1">
        <v>0.273200983</v>
      </c>
      <c r="AK254" s="1">
        <v>0.032033759</v>
      </c>
      <c r="AL254" s="1">
        <v>0.130178177</v>
      </c>
      <c r="AM254" s="1">
        <v>0.020655779</v>
      </c>
      <c r="AN254" s="1">
        <v>0.0289862</v>
      </c>
      <c r="AO254" s="1">
        <v>0.101554367</v>
      </c>
      <c r="AP254" s="1">
        <v>0.03630402</v>
      </c>
      <c r="AQ254" s="1">
        <v>0.016153097</v>
      </c>
      <c r="AR254" s="5">
        <v>0.436741821</v>
      </c>
    </row>
    <row r="255">
      <c r="A255" s="1">
        <v>374.0</v>
      </c>
      <c r="B255" s="1" t="s">
        <v>74</v>
      </c>
      <c r="C255" s="1" t="s">
        <v>50</v>
      </c>
      <c r="D255" s="1" t="str">
        <f>IFERROR(__xludf.DUMMYFUNCTION("if(regexmatch(B255,""DC""),""calligastra"",""punctulatus"")"),"punctulatus")</f>
        <v>punctulatus</v>
      </c>
      <c r="E255" s="1">
        <v>89.49533333</v>
      </c>
      <c r="F255" s="1" t="s">
        <v>52</v>
      </c>
      <c r="G255" s="1" t="s">
        <v>69</v>
      </c>
      <c r="H255" s="6">
        <v>23.2</v>
      </c>
      <c r="I255" s="1" t="s">
        <v>48</v>
      </c>
      <c r="J255" s="1">
        <v>41.68751512</v>
      </c>
      <c r="K255" s="1">
        <v>0.024353447</v>
      </c>
      <c r="L255" s="1">
        <v>0.052221576</v>
      </c>
      <c r="M255" s="1">
        <v>0.021189698</v>
      </c>
      <c r="N255" s="1">
        <v>0.028451281</v>
      </c>
      <c r="O255" s="1">
        <v>0.472340154</v>
      </c>
      <c r="P255" s="1">
        <v>0.128719087</v>
      </c>
      <c r="Q255" s="1">
        <v>0.471537184</v>
      </c>
      <c r="R255" s="1">
        <v>0.472340154</v>
      </c>
      <c r="S255" s="1">
        <v>0.215506256</v>
      </c>
      <c r="T255" s="1">
        <v>0.016721271</v>
      </c>
      <c r="U255" s="1">
        <v>0.10501328</v>
      </c>
      <c r="V255" s="1">
        <v>-0.009251723</v>
      </c>
      <c r="W255" s="1">
        <v>0.019199558</v>
      </c>
      <c r="X255" s="1">
        <v>0.091233092</v>
      </c>
      <c r="Y255" s="1">
        <v>0.056777215</v>
      </c>
      <c r="Z255" s="1">
        <v>0.066957139</v>
      </c>
      <c r="AA255" s="1">
        <v>46.58065797</v>
      </c>
      <c r="AB255" s="1">
        <v>0.027211975</v>
      </c>
      <c r="AC255" s="1">
        <v>0.058351172</v>
      </c>
      <c r="AD255" s="1">
        <v>0.023676875</v>
      </c>
      <c r="AE255" s="1">
        <v>0.031790798</v>
      </c>
      <c r="AF255" s="1">
        <v>0.527781882</v>
      </c>
      <c r="AG255" s="1">
        <v>0.143827708</v>
      </c>
      <c r="AH255" s="1">
        <v>0.526884662</v>
      </c>
      <c r="AI255" s="1">
        <v>0.527781882</v>
      </c>
      <c r="AJ255" s="1">
        <v>0.240801669</v>
      </c>
      <c r="AK255" s="1">
        <v>0.018683959</v>
      </c>
      <c r="AL255" s="1">
        <v>0.117339392</v>
      </c>
      <c r="AM255" s="1">
        <v>-0.01033766</v>
      </c>
      <c r="AN255" s="1">
        <v>0.021453138</v>
      </c>
      <c r="AO255" s="1">
        <v>0.101941732</v>
      </c>
      <c r="AP255" s="1">
        <v>0.063441537</v>
      </c>
      <c r="AQ255" s="1">
        <v>0.074816346</v>
      </c>
      <c r="AR255" s="5">
        <v>0.484553352</v>
      </c>
    </row>
    <row r="256">
      <c r="A256" s="1">
        <v>375.0</v>
      </c>
      <c r="B256" s="1" t="s">
        <v>74</v>
      </c>
      <c r="C256" s="1" t="s">
        <v>50</v>
      </c>
      <c r="D256" s="1" t="str">
        <f>IFERROR(__xludf.DUMMYFUNCTION("if(regexmatch(B256,""DC""),""calligastra"",""punctulatus"")"),"punctulatus")</f>
        <v>punctulatus</v>
      </c>
      <c r="E256" s="1">
        <v>89.49533333</v>
      </c>
      <c r="F256" s="1" t="s">
        <v>52</v>
      </c>
      <c r="G256" s="1" t="s">
        <v>69</v>
      </c>
      <c r="H256" s="7">
        <v>23.9</v>
      </c>
      <c r="I256" s="1" t="s">
        <v>48</v>
      </c>
      <c r="J256" s="1">
        <v>43.77106666</v>
      </c>
      <c r="K256" s="1">
        <v>0.114338898</v>
      </c>
      <c r="L256" s="1">
        <v>0.070560036</v>
      </c>
      <c r="M256" s="1">
        <v>0.018678686</v>
      </c>
      <c r="N256" s="1">
        <v>0.039917034</v>
      </c>
      <c r="O256" s="1">
        <v>0.849313866</v>
      </c>
      <c r="P256" s="1">
        <v>0.101890984</v>
      </c>
      <c r="Q256" s="1">
        <v>0.812196003</v>
      </c>
      <c r="R256" s="1">
        <v>0.849313866</v>
      </c>
      <c r="S256" s="1">
        <v>0.309860911</v>
      </c>
      <c r="T256" s="1">
        <v>0.053631623</v>
      </c>
      <c r="U256" s="1">
        <v>0.237676276</v>
      </c>
      <c r="V256" s="1">
        <v>-0.016954969</v>
      </c>
      <c r="W256" s="1">
        <v>0.022962065</v>
      </c>
      <c r="X256" s="1">
        <v>0.183568955</v>
      </c>
      <c r="Y256" s="1">
        <v>0.041581988</v>
      </c>
      <c r="Z256" s="1">
        <v>0.0591349</v>
      </c>
      <c r="AA256" s="1">
        <v>48.90876991</v>
      </c>
      <c r="AB256" s="1">
        <v>0.127759621</v>
      </c>
      <c r="AC256" s="1">
        <v>0.07884214</v>
      </c>
      <c r="AD256" s="1">
        <v>0.020871129</v>
      </c>
      <c r="AE256" s="1">
        <v>0.044602363</v>
      </c>
      <c r="AF256" s="1">
        <v>0.949003522</v>
      </c>
      <c r="AG256" s="1">
        <v>0.113850611</v>
      </c>
      <c r="AH256" s="1">
        <v>0.907528888</v>
      </c>
      <c r="AI256" s="1">
        <v>0.949003522</v>
      </c>
      <c r="AJ256" s="1">
        <v>0.346231361</v>
      </c>
      <c r="AK256" s="1">
        <v>0.059926726</v>
      </c>
      <c r="AL256" s="1">
        <v>0.265573932</v>
      </c>
      <c r="AM256" s="1">
        <v>-0.018945087</v>
      </c>
      <c r="AN256" s="1">
        <v>0.025657276</v>
      </c>
      <c r="AO256" s="1">
        <v>0.205115672</v>
      </c>
      <c r="AP256" s="1">
        <v>0.046462744</v>
      </c>
      <c r="AQ256" s="1">
        <v>0.066075959</v>
      </c>
      <c r="AR256" s="5">
        <v>0.549258211</v>
      </c>
    </row>
    <row r="257">
      <c r="A257" s="1">
        <v>376.0</v>
      </c>
      <c r="B257" s="1" t="s">
        <v>74</v>
      </c>
      <c r="C257" s="1" t="s">
        <v>50</v>
      </c>
      <c r="D257" s="1" t="str">
        <f>IFERROR(__xludf.DUMMYFUNCTION("if(regexmatch(B257,""DC""),""calligastra"",""punctulatus"")"),"punctulatus")</f>
        <v>punctulatus</v>
      </c>
      <c r="E257" s="1">
        <v>89.49533333</v>
      </c>
      <c r="F257" s="1" t="s">
        <v>52</v>
      </c>
      <c r="G257" s="1" t="s">
        <v>69</v>
      </c>
      <c r="H257" s="7">
        <v>24.6</v>
      </c>
      <c r="I257" s="1" t="s">
        <v>48</v>
      </c>
      <c r="J257" s="1">
        <v>43.8350336</v>
      </c>
      <c r="K257" s="1">
        <v>0.174269479</v>
      </c>
      <c r="L257" s="1">
        <v>0.130873643</v>
      </c>
      <c r="M257" s="1">
        <v>0.053341615</v>
      </c>
      <c r="N257" s="1">
        <v>0.032571883</v>
      </c>
      <c r="O257" s="1">
        <v>0.712972438</v>
      </c>
      <c r="P257" s="1">
        <v>0.147777848</v>
      </c>
      <c r="Q257" s="1">
        <v>0.712972438</v>
      </c>
      <c r="R257" s="1">
        <v>0.712972438</v>
      </c>
      <c r="S257" s="1">
        <v>0.378550662</v>
      </c>
      <c r="T257" s="1">
        <v>0.032295439</v>
      </c>
      <c r="U257" s="1">
        <v>0.143382241</v>
      </c>
      <c r="V257" s="1">
        <v>0.017342197</v>
      </c>
      <c r="W257" s="1">
        <v>0.031990191</v>
      </c>
      <c r="X257" s="1">
        <v>0.103042295</v>
      </c>
      <c r="Y257" s="1">
        <v>0.017968721</v>
      </c>
      <c r="Z257" s="1">
        <v>0.001823712</v>
      </c>
      <c r="AA257" s="1">
        <v>48.98024508</v>
      </c>
      <c r="AB257" s="1">
        <v>0.194724655</v>
      </c>
      <c r="AC257" s="1">
        <v>0.146235159</v>
      </c>
      <c r="AD257" s="1">
        <v>0.059602677</v>
      </c>
      <c r="AE257" s="1">
        <v>0.036395063</v>
      </c>
      <c r="AF257" s="1">
        <v>0.796658788</v>
      </c>
      <c r="AG257" s="1">
        <v>0.165123524</v>
      </c>
      <c r="AH257" s="1">
        <v>0.796658788</v>
      </c>
      <c r="AI257" s="1">
        <v>0.796658788</v>
      </c>
      <c r="AJ257" s="1">
        <v>0.422983688</v>
      </c>
      <c r="AK257" s="1">
        <v>0.036086171</v>
      </c>
      <c r="AL257" s="1">
        <v>0.160211974</v>
      </c>
      <c r="AM257" s="1">
        <v>0.019377767</v>
      </c>
      <c r="AN257" s="1">
        <v>0.035745094</v>
      </c>
      <c r="AO257" s="1">
        <v>0.115137059</v>
      </c>
      <c r="AP257" s="1">
        <v>0.02007783</v>
      </c>
      <c r="AQ257" s="1">
        <v>0.002037773</v>
      </c>
      <c r="AR257" s="5">
        <v>0.52770707</v>
      </c>
    </row>
    <row r="258">
      <c r="A258" s="1">
        <v>377.0</v>
      </c>
      <c r="B258" s="1" t="s">
        <v>74</v>
      </c>
      <c r="C258" s="1" t="s">
        <v>50</v>
      </c>
      <c r="D258" s="1" t="str">
        <f>IFERROR(__xludf.DUMMYFUNCTION("if(regexmatch(B258,""DC""),""calligastra"",""punctulatus"")"),"punctulatus")</f>
        <v>punctulatus</v>
      </c>
      <c r="E258" s="1">
        <v>89.49533333</v>
      </c>
      <c r="F258" s="1" t="s">
        <v>52</v>
      </c>
      <c r="G258" s="1" t="s">
        <v>69</v>
      </c>
      <c r="H258" s="7">
        <v>24.8</v>
      </c>
      <c r="I258" s="1" t="s">
        <v>48</v>
      </c>
      <c r="J258" s="1">
        <v>45.80474365</v>
      </c>
      <c r="K258" s="1">
        <v>0.033537708</v>
      </c>
      <c r="L258" s="1">
        <v>0.079609356</v>
      </c>
      <c r="M258" s="1">
        <v>0.0269257</v>
      </c>
      <c r="N258" s="1">
        <v>0.065375369</v>
      </c>
      <c r="O258" s="1">
        <v>0.746756854</v>
      </c>
      <c r="P258" s="1">
        <v>0.172848944</v>
      </c>
      <c r="Q258" s="1">
        <v>0.746756854</v>
      </c>
      <c r="R258" s="1">
        <v>0.746756854</v>
      </c>
      <c r="S258" s="1">
        <v>0.321712637</v>
      </c>
      <c r="T258" s="1">
        <v>0.067730584</v>
      </c>
      <c r="U258" s="1">
        <v>0.234837436</v>
      </c>
      <c r="V258" s="1">
        <v>-0.024467903</v>
      </c>
      <c r="W258" s="1">
        <v>0.040907466</v>
      </c>
      <c r="X258" s="1">
        <v>0.166145253</v>
      </c>
      <c r="Y258" s="1">
        <v>0.047985261</v>
      </c>
      <c r="Z258" s="1">
        <v>0.073363469</v>
      </c>
      <c r="AA258" s="1">
        <v>51.18115319</v>
      </c>
      <c r="AB258" s="1">
        <v>0.037474253</v>
      </c>
      <c r="AC258" s="1">
        <v>0.088953639</v>
      </c>
      <c r="AD258" s="1">
        <v>0.03008615</v>
      </c>
      <c r="AE258" s="1">
        <v>0.073048914</v>
      </c>
      <c r="AF258" s="1">
        <v>0.834408708</v>
      </c>
      <c r="AG258" s="1">
        <v>0.193137382</v>
      </c>
      <c r="AH258" s="1">
        <v>0.834408708</v>
      </c>
      <c r="AI258" s="1">
        <v>0.834408708</v>
      </c>
      <c r="AJ258" s="1">
        <v>0.359474203</v>
      </c>
      <c r="AK258" s="1">
        <v>0.075680576</v>
      </c>
      <c r="AL258" s="1">
        <v>0.262401879</v>
      </c>
      <c r="AM258" s="1">
        <v>-0.027339865</v>
      </c>
      <c r="AN258" s="1">
        <v>0.045709049</v>
      </c>
      <c r="AO258" s="1">
        <v>0.185646834</v>
      </c>
      <c r="AP258" s="1">
        <v>0.053617613</v>
      </c>
      <c r="AQ258" s="1">
        <v>0.081974631</v>
      </c>
      <c r="AR258" s="5">
        <v>0.587881235</v>
      </c>
    </row>
    <row r="259">
      <c r="A259" s="1">
        <v>378.0</v>
      </c>
      <c r="B259" s="1" t="s">
        <v>74</v>
      </c>
      <c r="C259" s="1" t="s">
        <v>50</v>
      </c>
      <c r="D259" s="1" t="str">
        <f>IFERROR(__xludf.DUMMYFUNCTION("if(regexmatch(B259,""DC""),""calligastra"",""punctulatus"")"),"punctulatus")</f>
        <v>punctulatus</v>
      </c>
      <c r="E259" s="1">
        <v>89.49533333</v>
      </c>
      <c r="F259" s="1" t="s">
        <v>52</v>
      </c>
      <c r="G259" s="1" t="s">
        <v>69</v>
      </c>
      <c r="H259" s="7">
        <v>24.7</v>
      </c>
      <c r="I259" s="1" t="s">
        <v>48</v>
      </c>
      <c r="J259" s="1">
        <v>40.43273107</v>
      </c>
      <c r="K259" s="1">
        <v>0.047210808</v>
      </c>
      <c r="L259" s="1">
        <v>0.078662728</v>
      </c>
      <c r="M259" s="1">
        <v>0.025986314</v>
      </c>
      <c r="N259" s="1">
        <v>0.041610422</v>
      </c>
      <c r="O259" s="1">
        <v>0.822615697</v>
      </c>
      <c r="P259" s="1">
        <v>0.133144246</v>
      </c>
      <c r="Q259" s="1">
        <v>0.822615697</v>
      </c>
      <c r="R259" s="1">
        <v>0.822615697</v>
      </c>
      <c r="S259" s="1">
        <v>0.301896063</v>
      </c>
      <c r="T259" s="1">
        <v>0.03685318</v>
      </c>
      <c r="U259" s="1">
        <v>0.1738253</v>
      </c>
      <c r="V259" s="1">
        <v>-0.027253661</v>
      </c>
      <c r="W259" s="1">
        <v>0.01435676</v>
      </c>
      <c r="X259" s="1">
        <v>0.142306834</v>
      </c>
      <c r="Y259" s="1">
        <v>0.032470047</v>
      </c>
      <c r="Z259" s="1">
        <v>0.06059549</v>
      </c>
      <c r="AA259" s="1">
        <v>45.17859152</v>
      </c>
      <c r="AB259" s="1">
        <v>0.052752256</v>
      </c>
      <c r="AC259" s="1">
        <v>0.087895899</v>
      </c>
      <c r="AD259" s="1">
        <v>0.029036501</v>
      </c>
      <c r="AE259" s="1">
        <v>0.046494516</v>
      </c>
      <c r="AF259" s="1">
        <v>0.919171611</v>
      </c>
      <c r="AG259" s="1">
        <v>0.148772278</v>
      </c>
      <c r="AH259" s="1">
        <v>0.919171611</v>
      </c>
      <c r="AI259" s="1">
        <v>0.919171611</v>
      </c>
      <c r="AJ259" s="1">
        <v>0.337331626</v>
      </c>
      <c r="AK259" s="1">
        <v>0.041178885</v>
      </c>
      <c r="AL259" s="1">
        <v>0.194228339</v>
      </c>
      <c r="AM259" s="1">
        <v>-0.030452606</v>
      </c>
      <c r="AN259" s="1">
        <v>0.016041909</v>
      </c>
      <c r="AO259" s="1">
        <v>0.159010341</v>
      </c>
      <c r="AP259" s="1">
        <v>0.036281273</v>
      </c>
      <c r="AQ259" s="1">
        <v>0.067707989</v>
      </c>
      <c r="AR259" s="5">
        <v>0.49451347</v>
      </c>
    </row>
    <row r="260">
      <c r="H260" s="11"/>
    </row>
    <row r="261">
      <c r="H261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33.38"/>
    <col customWidth="1" min="13" max="13" width="23.38"/>
    <col customWidth="1" min="14" max="14" width="17.63"/>
  </cols>
  <sheetData>
    <row r="1">
      <c r="A1" s="13" t="s">
        <v>75</v>
      </c>
      <c r="B1" s="13" t="s">
        <v>76</v>
      </c>
      <c r="C1" s="14" t="s">
        <v>77</v>
      </c>
      <c r="D1" s="15" t="s">
        <v>78</v>
      </c>
      <c r="E1" s="14" t="s">
        <v>79</v>
      </c>
      <c r="F1" s="14" t="s">
        <v>80</v>
      </c>
      <c r="G1" s="14" t="s">
        <v>81</v>
      </c>
      <c r="H1" s="14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M1" s="14" t="s">
        <v>87</v>
      </c>
      <c r="N1" s="14" t="s">
        <v>88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 t="s">
        <v>72</v>
      </c>
      <c r="B2" s="18" t="str">
        <f>vlookup(A2,GITHUB_VERSION_all_data_for_sta!B$2:D$259,3,False)</f>
        <v>punctulatus</v>
      </c>
      <c r="C2" s="19" t="str">
        <f>concatenate(vlookup(A2,GITHUB_VERSION_all_data_for_sta!B$2:G$259,5,False),", ",vlookup(A2,GITHUB_VERSION_all_data_for_sta!B$2:G$259,6,False))</f>
        <v>Wild-caught, Sunshine Coast</v>
      </c>
      <c r="D2" s="20">
        <f>vlookup(A2,GITHUB_VERSION_all_data_for_sta!B$2:G$259,4,False)</f>
        <v>29.534</v>
      </c>
      <c r="E2" s="21">
        <v>5.1</v>
      </c>
      <c r="F2" s="19" t="str">
        <f>concatenate(minifs(GITHUB_VERSION_all_data_for_sta!H$2:H$259,GITHUB_VERSION_all_data_for_sta!B$2:B$259,A2)," - ",maxifs(GITHUB_VERSION_all_data_for_sta!H$2:H$259,GITHUB_VERSION_all_data_for_sta!B$2:B$259,A2))</f>
        <v>22.6 - 23.6</v>
      </c>
      <c r="G2" s="21">
        <v>56.18285840048757</v>
      </c>
      <c r="H2" s="19">
        <f>countif(GITHUB_VERSION_all_data_for_sta!B$2:B$259,A2)</f>
        <v>4</v>
      </c>
      <c r="I2" s="21">
        <f>minifs(GITHUB_VERSION_all_data_for_sta!AA$3:AA$259,GITHUB_VERSION_all_data_for_sta!B$3:B$259,A2)</f>
        <v>60.57641479</v>
      </c>
      <c r="J2" s="21">
        <f>MAXIFS(GITHUB_VERSION_all_data_for_sta!AA$3:AA$259,GITHUB_VERSION_all_data_for_sta!B$3:B$259,A2)</f>
        <v>66.27963951</v>
      </c>
      <c r="K2" s="22">
        <f>minifs(GITHUB_VERSION_all_data_for_sta!AR$3:AR$259,GITHUB_VERSION_all_data_for_sta!B$3:B$259,A2)</f>
        <v>0.60706694</v>
      </c>
      <c r="L2" s="22">
        <f>MAXIFS(GITHUB_VERSION_all_data_for_sta!AR$3:AR$259,GITHUB_VERSION_all_data_for_sta!B$3:B$259,A2)</f>
        <v>0.680194112</v>
      </c>
      <c r="M2" s="23"/>
      <c r="N2" s="23" t="str">
        <f t="shared" ref="N2:N21" si="1">if(G2&gt;I2,"Yes","No")</f>
        <v>No</v>
      </c>
    </row>
    <row r="3">
      <c r="A3" s="17" t="s">
        <v>73</v>
      </c>
      <c r="B3" s="18" t="str">
        <f>vlookup(A3,GITHUB_VERSION_all_data_for_sta!B$2:D$259,3,False)</f>
        <v>punctulatus</v>
      </c>
      <c r="C3" s="19" t="str">
        <f>concatenate(vlookup(A3,GITHUB_VERSION_all_data_for_sta!B$2:G$259,5,False),", ",vlookup(A3,GITHUB_VERSION_all_data_for_sta!B$2:G$259,6,False))</f>
        <v>Wild-caught, Sunshine Coast</v>
      </c>
      <c r="D3" s="20">
        <f>vlookup(A3,GITHUB_VERSION_all_data_for_sta!B$2:G$259,4,False)</f>
        <v>30.64466667</v>
      </c>
      <c r="E3" s="21">
        <v>5.3</v>
      </c>
      <c r="F3" s="19" t="str">
        <f>concatenate(minifs(GITHUB_VERSION_all_data_for_sta!H$2:H$259,GITHUB_VERSION_all_data_for_sta!B$2:B$259,A3)," - ",maxifs(GITHUB_VERSION_all_data_for_sta!H$2:H$259,GITHUB_VERSION_all_data_for_sta!B$2:B$259,A3))</f>
        <v>29.2 - 30</v>
      </c>
      <c r="G3" s="21">
        <v>57.73503034785825</v>
      </c>
      <c r="H3" s="19">
        <f>countif(GITHUB_VERSION_all_data_for_sta!B$2:B$259,A3)</f>
        <v>5</v>
      </c>
      <c r="I3" s="21">
        <f>minifs(GITHUB_VERSION_all_data_for_sta!AA$3:AA$259,GITHUB_VERSION_all_data_for_sta!B$3:B$259,A3)</f>
        <v>58.74831658</v>
      </c>
      <c r="J3" s="21">
        <f>MAXIFS(GITHUB_VERSION_all_data_for_sta!AA$3:AA$259,GITHUB_VERSION_all_data_for_sta!B$3:B$259,A3)</f>
        <v>74.03416546</v>
      </c>
      <c r="K3" s="22">
        <f>minifs(GITHUB_VERSION_all_data_for_sta!AR$3:AR$259,GITHUB_VERSION_all_data_for_sta!B$3:B$259,A3)</f>
        <v>0.630480765</v>
      </c>
      <c r="L3" s="22">
        <f>MAXIFS(GITHUB_VERSION_all_data_for_sta!AR$3:AR$259,GITHUB_VERSION_all_data_for_sta!B$3:B$259,A3)</f>
        <v>0.785372739</v>
      </c>
      <c r="M3" s="23"/>
      <c r="N3" s="23" t="str">
        <f t="shared" si="1"/>
        <v>No</v>
      </c>
    </row>
    <row r="4">
      <c r="A4" s="17" t="s">
        <v>66</v>
      </c>
      <c r="B4" s="18" t="str">
        <f>vlookup(A4,GITHUB_VERSION_all_data_for_sta!B$2:D$259,3,False)</f>
        <v>punctulatus</v>
      </c>
      <c r="C4" s="19" t="str">
        <f>concatenate(vlookup(A4,GITHUB_VERSION_all_data_for_sta!B$2:G$259,5,False),", ",vlookup(A4,GITHUB_VERSION_all_data_for_sta!B$2:G$259,6,False))</f>
        <v>Captive-bred, Cairns Aquarium</v>
      </c>
      <c r="D4" s="20">
        <f>vlookup(A4,GITHUB_VERSION_all_data_for_sta!B$2:G$259,4,False)</f>
        <v>43</v>
      </c>
      <c r="E4" s="21">
        <v>12.5</v>
      </c>
      <c r="F4" s="24" t="s">
        <v>89</v>
      </c>
      <c r="G4" s="21">
        <v>39.282422558139544</v>
      </c>
      <c r="H4" s="19">
        <f>countif(GITHUB_VERSION_all_data_for_sta!B$2:B$259,A4)</f>
        <v>5</v>
      </c>
      <c r="I4" s="21">
        <f>minifs(GITHUB_VERSION_all_data_for_sta!AA$3:AA$259,GITHUB_VERSION_all_data_for_sta!B$3:B$259,A4)</f>
        <v>44.33463438</v>
      </c>
      <c r="J4" s="21">
        <f>MAXIFS(GITHUB_VERSION_all_data_for_sta!AA$3:AA$259,GITHUB_VERSION_all_data_for_sta!B$3:B$259,A4)</f>
        <v>58.64136972</v>
      </c>
      <c r="K4" s="22">
        <f>minifs(GITHUB_VERSION_all_data_for_sta!AR$3:AR$259,GITHUB_VERSION_all_data_for_sta!B$3:B$259,A4)</f>
        <v>0.481871264</v>
      </c>
      <c r="L4" s="22">
        <f>MAXIFS(GITHUB_VERSION_all_data_for_sta!AR$3:AR$259,GITHUB_VERSION_all_data_for_sta!B$3:B$259,A4)</f>
        <v>0.684395816</v>
      </c>
      <c r="M4" s="23"/>
      <c r="N4" s="23" t="str">
        <f t="shared" si="1"/>
        <v>No</v>
      </c>
    </row>
    <row r="5">
      <c r="A5" s="17" t="s">
        <v>60</v>
      </c>
      <c r="B5" s="18" t="str">
        <f>vlookup(A5,GITHUB_VERSION_all_data_for_sta!B$2:D$259,3,False)</f>
        <v>calligastra</v>
      </c>
      <c r="C5" s="19" t="str">
        <f>concatenate(vlookup(A5,GITHUB_VERSION_all_data_for_sta!B$2:G$259,5,False),", ",vlookup(A5,GITHUB_VERSION_all_data_for_sta!B$2:G$259,6,False))</f>
        <v>Wild-caught, FNQ</v>
      </c>
      <c r="D5" s="20">
        <f>vlookup(A5,GITHUB_VERSION_all_data_for_sta!B$2:G$259,4,False)</f>
        <v>46.19933333</v>
      </c>
      <c r="E5" s="21">
        <v>14.5</v>
      </c>
      <c r="F5" s="19" t="str">
        <f>concatenate(minifs(GITHUB_VERSION_all_data_for_sta!H$2:H$259,GITHUB_VERSION_all_data_for_sta!B$2:B$259,A5)," - ",maxifs(GITHUB_VERSION_all_data_for_sta!H$2:H$259,GITHUB_VERSION_all_data_for_sta!B$2:B$259,A5))</f>
        <v>26.5 - 32.1</v>
      </c>
      <c r="G5" s="21">
        <v>52.37135896621885</v>
      </c>
      <c r="H5" s="19">
        <f>countif(GITHUB_VERSION_all_data_for_sta!B$2:B$259,A5)</f>
        <v>9</v>
      </c>
      <c r="I5" s="21">
        <f>minifs(GITHUB_VERSION_all_data_for_sta!AA$3:AA$259,GITHUB_VERSION_all_data_for_sta!B$3:B$259,A5)</f>
        <v>54.76749983</v>
      </c>
      <c r="J5" s="21">
        <f>MAXIFS(GITHUB_VERSION_all_data_for_sta!AA$3:AA$259,GITHUB_VERSION_all_data_for_sta!B$3:B$259,A5)</f>
        <v>67.23783205</v>
      </c>
      <c r="K5" s="22">
        <f>minifs(GITHUB_VERSION_all_data_for_sta!AR$3:AR$259,GITHUB_VERSION_all_data_for_sta!B$3:B$259,A5)</f>
        <v>0.567185693</v>
      </c>
      <c r="L5" s="22">
        <f>MAXIFS(GITHUB_VERSION_all_data_for_sta!AR$3:AR$259,GITHUB_VERSION_all_data_for_sta!B$3:B$259,A5)</f>
        <v>0.777006444</v>
      </c>
      <c r="M5" s="23"/>
      <c r="N5" s="23" t="str">
        <f t="shared" si="1"/>
        <v>No</v>
      </c>
    </row>
    <row r="6">
      <c r="A6" s="17" t="s">
        <v>67</v>
      </c>
      <c r="B6" s="18" t="str">
        <f>vlookup(A6,GITHUB_VERSION_all_data_for_sta!B$2:D$259,3,False)</f>
        <v>punctulatus</v>
      </c>
      <c r="C6" s="19" t="str">
        <f>concatenate(vlookup(A6,GITHUB_VERSION_all_data_for_sta!B$2:G$259,5,False),", ",vlookup(A6,GITHUB_VERSION_all_data_for_sta!B$2:G$259,6,False))</f>
        <v>Captive-bred, Cairns Aquarium</v>
      </c>
      <c r="D6" s="20">
        <f>vlookup(A6,GITHUB_VERSION_all_data_for_sta!B$2:G$259,4,False)</f>
        <v>55</v>
      </c>
      <c r="E6" s="21">
        <v>23.9</v>
      </c>
      <c r="F6" s="24" t="s">
        <v>89</v>
      </c>
      <c r="G6" s="21">
        <v>41.51879781818181</v>
      </c>
      <c r="H6" s="19">
        <f>countif(GITHUB_VERSION_all_data_for_sta!B$2:B$259,A6)</f>
        <v>2</v>
      </c>
      <c r="I6" s="21">
        <f>minifs(GITHUB_VERSION_all_data_for_sta!AA$3:AA$259,GITHUB_VERSION_all_data_for_sta!B$3:B$259,A6)</f>
        <v>44.9854196</v>
      </c>
      <c r="J6" s="21">
        <f>MAXIFS(GITHUB_VERSION_all_data_for_sta!AA$3:AA$259,GITHUB_VERSION_all_data_for_sta!B$3:B$259,A6)</f>
        <v>49.80960559</v>
      </c>
      <c r="K6" s="22">
        <f>minifs(GITHUB_VERSION_all_data_for_sta!AR$3:AR$259,GITHUB_VERSION_all_data_for_sta!B$3:B$259,A6)</f>
        <v>0.467560843</v>
      </c>
      <c r="L6" s="22">
        <f>MAXIFS(GITHUB_VERSION_all_data_for_sta!AR$3:AR$259,GITHUB_VERSION_all_data_for_sta!B$3:B$259,A6)</f>
        <v>0.558234497</v>
      </c>
      <c r="M6" s="23"/>
      <c r="N6" s="23" t="str">
        <f t="shared" si="1"/>
        <v>No</v>
      </c>
    </row>
    <row r="7">
      <c r="A7" s="17" t="s">
        <v>90</v>
      </c>
      <c r="B7" s="25" t="s">
        <v>51</v>
      </c>
      <c r="C7" s="26" t="s">
        <v>91</v>
      </c>
      <c r="D7" s="27">
        <v>59.0</v>
      </c>
      <c r="E7" s="21">
        <v>27.8</v>
      </c>
      <c r="F7" s="24" t="s">
        <v>89</v>
      </c>
      <c r="G7" s="21">
        <v>54.93851288135594</v>
      </c>
      <c r="H7" s="19">
        <f>countif(GITHUB_VERSION_all_data_for_sta!B$2:B$259,A7)</f>
        <v>0</v>
      </c>
      <c r="I7" s="28" t="s">
        <v>92</v>
      </c>
      <c r="J7" s="28" t="s">
        <v>92</v>
      </c>
      <c r="K7" s="24" t="s">
        <v>93</v>
      </c>
      <c r="L7" s="24" t="s">
        <v>93</v>
      </c>
      <c r="M7" s="23"/>
      <c r="N7" s="23" t="str">
        <f t="shared" si="1"/>
        <v>No</v>
      </c>
    </row>
    <row r="8">
      <c r="A8" s="17" t="s">
        <v>64</v>
      </c>
      <c r="B8" s="18" t="str">
        <f>vlookup(A8,GITHUB_VERSION_all_data_for_sta!B$2:D$259,3,False)</f>
        <v>punctulatus</v>
      </c>
      <c r="C8" s="19" t="str">
        <f>concatenate(vlookup(A8,GITHUB_VERSION_all_data_for_sta!B$2:G$259,5,False),", ",vlookup(A8,GITHUB_VERSION_all_data_for_sta!B$2:G$259,6,False))</f>
        <v>Captive-bred, Cairns Aquarium</v>
      </c>
      <c r="D8" s="20">
        <f>vlookup(A8,GITHUB_VERSION_all_data_for_sta!B$2:G$259,4,False)</f>
        <v>65</v>
      </c>
      <c r="E8" s="21">
        <v>37.1</v>
      </c>
      <c r="F8" s="24" t="s">
        <v>89</v>
      </c>
      <c r="G8" s="21">
        <v>49.00586338461538</v>
      </c>
      <c r="H8" s="19">
        <f>countif(GITHUB_VERSION_all_data_for_sta!B$2:B$259,A8)</f>
        <v>3</v>
      </c>
      <c r="I8" s="21">
        <f>minifs(GITHUB_VERSION_all_data_for_sta!AA$3:AA$259,GITHUB_VERSION_all_data_for_sta!B$3:B$259,A8)</f>
        <v>52.23365251</v>
      </c>
      <c r="J8" s="21">
        <f>MAXIFS(GITHUB_VERSION_all_data_for_sta!AA$3:AA$259,GITHUB_VERSION_all_data_for_sta!B$3:B$259,A8)</f>
        <v>56.29424515</v>
      </c>
      <c r="K8" s="22">
        <f>minifs(GITHUB_VERSION_all_data_for_sta!AR$3:AR$259,GITHUB_VERSION_all_data_for_sta!B$3:B$259,A8)</f>
        <v>0.525689698</v>
      </c>
      <c r="L8" s="22">
        <f>MAXIFS(GITHUB_VERSION_all_data_for_sta!AR$3:AR$259,GITHUB_VERSION_all_data_for_sta!B$3:B$259,A8)</f>
        <v>0.581772819</v>
      </c>
      <c r="M8" s="23"/>
      <c r="N8" s="23" t="str">
        <f t="shared" si="1"/>
        <v>No</v>
      </c>
    </row>
    <row r="9">
      <c r="A9" s="17" t="s">
        <v>56</v>
      </c>
      <c r="B9" s="18" t="str">
        <f>vlookup(A9,GITHUB_VERSION_all_data_for_sta!B$2:D$259,3,False)</f>
        <v>calligastra</v>
      </c>
      <c r="C9" s="19" t="str">
        <f>concatenate(vlookup(A9,GITHUB_VERSION_all_data_for_sta!B$2:G$259,5,False),", ",vlookup(A9,GITHUB_VERSION_all_data_for_sta!B$2:G$259,6,False))</f>
        <v>Wild-caught, FNQ</v>
      </c>
      <c r="D9" s="20">
        <f>vlookup(A9,GITHUB_VERSION_all_data_for_sta!B$2:G$259,4,False)</f>
        <v>77.373</v>
      </c>
      <c r="E9" s="21">
        <v>47.7</v>
      </c>
      <c r="F9" s="19" t="str">
        <f>concatenate(minifs(GITHUB_VERSION_all_data_for_sta!H$2:H$259,GITHUB_VERSION_all_data_for_sta!B$2:B$259,A9)," - ",maxifs(GITHUB_VERSION_all_data_for_sta!H$2:H$259,GITHUB_VERSION_all_data_for_sta!B$2:B$259,A9))</f>
        <v>30.7 - 33.6</v>
      </c>
      <c r="G9" s="21">
        <v>44.93568984012511</v>
      </c>
      <c r="H9" s="19">
        <f>countif(GITHUB_VERSION_all_data_for_sta!B$2:B$259,A9)</f>
        <v>15</v>
      </c>
      <c r="I9" s="21">
        <f>minifs(GITHUB_VERSION_all_data_for_sta!AA$3:AA$259,GITHUB_VERSION_all_data_for_sta!B$3:B$259,A9)</f>
        <v>33.75414085</v>
      </c>
      <c r="J9" s="21">
        <f>MAXIFS(GITHUB_VERSION_all_data_for_sta!AA$3:AA$259,GITHUB_VERSION_all_data_for_sta!B$3:B$259,A9)</f>
        <v>53.58645929</v>
      </c>
      <c r="K9" s="22">
        <f>minifs(GITHUB_VERSION_all_data_for_sta!AR$3:AR$259,GITHUB_VERSION_all_data_for_sta!B$3:B$259,A9)</f>
        <v>0.4207462035</v>
      </c>
      <c r="L9" s="22">
        <f>MAXIFS(GITHUB_VERSION_all_data_for_sta!AR$3:AR$259,GITHUB_VERSION_all_data_for_sta!B$3:B$259,A9)</f>
        <v>0.824724656</v>
      </c>
      <c r="M9" s="29" t="s">
        <v>94</v>
      </c>
      <c r="N9" s="30" t="str">
        <f t="shared" si="1"/>
        <v>Yes</v>
      </c>
    </row>
    <row r="10">
      <c r="A10" s="17" t="s">
        <v>70</v>
      </c>
      <c r="B10" s="18" t="str">
        <f>vlookup(A10,GITHUB_VERSION_all_data_for_sta!B$2:D$259,3,False)</f>
        <v>punctulatus</v>
      </c>
      <c r="C10" s="19" t="str">
        <f>concatenate(vlookup(A10,GITHUB_VERSION_all_data_for_sta!B$2:G$259,5,False),", ",vlookup(A10,GITHUB_VERSION_all_data_for_sta!B$2:G$259,6,False))</f>
        <v>Wild-caught, Sunshine Coast</v>
      </c>
      <c r="D10" s="20">
        <f>vlookup(A10,GITHUB_VERSION_all_data_for_sta!B$2:G$259,4,False)</f>
        <v>76.98133333</v>
      </c>
      <c r="E10" s="21">
        <v>83.4</v>
      </c>
      <c r="F10" s="19" t="str">
        <f>concatenate(minifs(GITHUB_VERSION_all_data_for_sta!H$2:H$259,GITHUB_VERSION_all_data_for_sta!B$2:B$259,A10)," - ",maxifs(GITHUB_VERSION_all_data_for_sta!H$2:H$259,GITHUB_VERSION_all_data_for_sta!B$2:B$259,A10))</f>
        <v>24.5 - 25.3</v>
      </c>
      <c r="G10" s="21">
        <v>51.888007662337664</v>
      </c>
      <c r="H10" s="19">
        <f>countif(GITHUB_VERSION_all_data_for_sta!B$2:B$259,A10)</f>
        <v>6</v>
      </c>
      <c r="I10" s="21">
        <f>minifs(GITHUB_VERSION_all_data_for_sta!AA$3:AA$259,GITHUB_VERSION_all_data_for_sta!B$3:B$259,A10)</f>
        <v>37.91598582</v>
      </c>
      <c r="J10" s="21">
        <f>MAXIFS(GITHUB_VERSION_all_data_for_sta!AA$3:AA$259,GITHUB_VERSION_all_data_for_sta!B$3:B$259,A10)</f>
        <v>60.17566095</v>
      </c>
      <c r="K10" s="22">
        <f>minifs(GITHUB_VERSION_all_data_for_sta!AR$3:AR$259,GITHUB_VERSION_all_data_for_sta!B$3:B$259,A10)</f>
        <v>0.411051798</v>
      </c>
      <c r="L10" s="22">
        <f>MAXIFS(GITHUB_VERSION_all_data_for_sta!AR$3:AR$259,GITHUB_VERSION_all_data_for_sta!B$3:B$259,A10)</f>
        <v>0.61604557</v>
      </c>
      <c r="M10" s="23"/>
      <c r="N10" s="30" t="str">
        <f t="shared" si="1"/>
        <v>Yes</v>
      </c>
      <c r="O10" s="31"/>
    </row>
    <row r="11">
      <c r="A11" s="17" t="s">
        <v>71</v>
      </c>
      <c r="B11" s="18" t="str">
        <f>vlookup(A11,GITHUB_VERSION_all_data_for_sta!B$2:D$259,3,False)</f>
        <v>punctulatus</v>
      </c>
      <c r="C11" s="19" t="str">
        <f>concatenate(vlookup(A11,GITHUB_VERSION_all_data_for_sta!B$2:G$259,5,False),", ",vlookup(A11,GITHUB_VERSION_all_data_for_sta!B$2:G$259,6,False))</f>
        <v>Wild-caught, Sunshine Coast</v>
      </c>
      <c r="D11" s="20">
        <f>vlookup(A11,GITHUB_VERSION_all_data_for_sta!B$2:G$259,4,False)</f>
        <v>81.23117629</v>
      </c>
      <c r="E11" s="21">
        <v>76.5</v>
      </c>
      <c r="F11" s="19" t="str">
        <f>concatenate(minifs(GITHUB_VERSION_all_data_for_sta!H$2:H$259,GITHUB_VERSION_all_data_for_sta!B$2:B$259,A11)," - ",maxifs(GITHUB_VERSION_all_data_for_sta!H$2:H$259,GITHUB_VERSION_all_data_for_sta!B$2:B$259,A11))</f>
        <v>23 - 29.5</v>
      </c>
      <c r="G11" s="21">
        <v>48.22322767437488</v>
      </c>
      <c r="H11" s="19">
        <f>countif(GITHUB_VERSION_all_data_for_sta!B$2:B$259,A11)</f>
        <v>7</v>
      </c>
      <c r="I11" s="21">
        <f>minifs(GITHUB_VERSION_all_data_for_sta!AA$3:AA$259,GITHUB_VERSION_all_data_for_sta!B$3:B$259,A11)</f>
        <v>48.01964945</v>
      </c>
      <c r="J11" s="21">
        <f>MAXIFS(GITHUB_VERSION_all_data_for_sta!AA$3:AA$259,GITHUB_VERSION_all_data_for_sta!B$3:B$259,A11)</f>
        <v>65.54652154</v>
      </c>
      <c r="K11" s="22">
        <f>minifs(GITHUB_VERSION_all_data_for_sta!AR$3:AR$259,GITHUB_VERSION_all_data_for_sta!B$3:B$259,A11)</f>
        <v>0.500369313</v>
      </c>
      <c r="L11" s="22">
        <f>MAXIFS(GITHUB_VERSION_all_data_for_sta!AR$3:AR$259,GITHUB_VERSION_all_data_for_sta!B$3:B$259,A11)</f>
        <v>0.882936147</v>
      </c>
      <c r="M11" s="23"/>
      <c r="N11" s="30" t="str">
        <f t="shared" si="1"/>
        <v>Yes</v>
      </c>
    </row>
    <row r="12">
      <c r="A12" s="17" t="s">
        <v>58</v>
      </c>
      <c r="B12" s="18" t="str">
        <f>vlookup(A12,GITHUB_VERSION_all_data_for_sta!B$2:D$259,3,False)</f>
        <v>calligastra</v>
      </c>
      <c r="C12" s="19" t="str">
        <f>concatenate(vlookup(A12,GITHUB_VERSION_all_data_for_sta!B$2:G$259,5,False),", ",vlookup(A12,GITHUB_VERSION_all_data_for_sta!B$2:G$259,6,False))</f>
        <v>Wild-caught, FNQ</v>
      </c>
      <c r="D12" s="20">
        <f>vlookup(A12,GITHUB_VERSION_all_data_for_sta!B$2:G$259,4,False)</f>
        <v>84.25833333</v>
      </c>
      <c r="E12" s="21">
        <v>85.5</v>
      </c>
      <c r="F12" s="19" t="str">
        <f>concatenate(minifs(GITHUB_VERSION_all_data_for_sta!H$2:H$259,GITHUB_VERSION_all_data_for_sta!B$2:B$259,A12)," - ",maxifs(GITHUB_VERSION_all_data_for_sta!H$2:H$259,GITHUB_VERSION_all_data_for_sta!B$2:B$259,A12))</f>
        <v>27 - 36.6</v>
      </c>
      <c r="G12" s="21">
        <v>49.82819198198248</v>
      </c>
      <c r="H12" s="19">
        <f>countif(GITHUB_VERSION_all_data_for_sta!B$2:B$259,A12)</f>
        <v>12</v>
      </c>
      <c r="I12" s="21">
        <f>minifs(GITHUB_VERSION_all_data_for_sta!AA$3:AA$259,GITHUB_VERSION_all_data_for_sta!B$3:B$259,A12)</f>
        <v>26.38997986</v>
      </c>
      <c r="J12" s="21">
        <f>MAXIFS(GITHUB_VERSION_all_data_for_sta!AA$3:AA$259,GITHUB_VERSION_all_data_for_sta!B$3:B$259,A12)</f>
        <v>69.10463562</v>
      </c>
      <c r="K12" s="22">
        <f>minifs(GITHUB_VERSION_all_data_for_sta!AR$3:AR$259,GITHUB_VERSION_all_data_for_sta!B$3:B$259,A12)</f>
        <v>0.3844479438</v>
      </c>
      <c r="L12" s="22">
        <f>MAXIFS(GITHUB_VERSION_all_data_for_sta!AR$3:AR$259,GITHUB_VERSION_all_data_for_sta!B$3:B$259,A12)</f>
        <v>0.956280201</v>
      </c>
      <c r="M12" s="29" t="s">
        <v>95</v>
      </c>
      <c r="N12" s="30" t="str">
        <f t="shared" si="1"/>
        <v>Yes</v>
      </c>
      <c r="O12" s="32"/>
    </row>
    <row r="13">
      <c r="A13" s="17" t="s">
        <v>68</v>
      </c>
      <c r="B13" s="18" t="str">
        <f>vlookup(A13,GITHUB_VERSION_all_data_for_sta!B$2:D$259,3,False)</f>
        <v>punctulatus</v>
      </c>
      <c r="C13" s="19" t="str">
        <f>concatenate(vlookup(A13,GITHUB_VERSION_all_data_for_sta!B$2:G$259,5,False),", ",vlookup(A13,GITHUB_VERSION_all_data_for_sta!B$2:G$259,6,False))</f>
        <v>Wild-caught, Sunshine Coast</v>
      </c>
      <c r="D13" s="20">
        <f>vlookup(A13,GITHUB_VERSION_all_data_for_sta!B$2:G$259,4,False)</f>
        <v>86.992</v>
      </c>
      <c r="E13" s="21">
        <v>72.3</v>
      </c>
      <c r="F13" s="19" t="str">
        <f>concatenate(minifs(GITHUB_VERSION_all_data_for_sta!H$2:H$259,GITHUB_VERSION_all_data_for_sta!B$2:B$259,A13)," - ",maxifs(GITHUB_VERSION_all_data_for_sta!H$2:H$259,GITHUB_VERSION_all_data_for_sta!B$2:B$259,A13))</f>
        <v>27 - 27</v>
      </c>
      <c r="G13" s="21">
        <v>34.69431271302555</v>
      </c>
      <c r="H13" s="19">
        <f>countif(GITHUB_VERSION_all_data_for_sta!B$2:B$259,A13)</f>
        <v>1</v>
      </c>
      <c r="I13" s="21">
        <f>minifs(GITHUB_VERSION_all_data_for_sta!AA$3:AA$259,GITHUB_VERSION_all_data_for_sta!B$3:B$259,A13)</f>
        <v>38.34691695</v>
      </c>
      <c r="J13" s="21">
        <f>MAXIFS(GITHUB_VERSION_all_data_for_sta!AA$3:AA$259,GITHUB_VERSION_all_data_for_sta!B$3:B$259,A13)</f>
        <v>38.34691695</v>
      </c>
      <c r="K13" s="22">
        <f>minifs(GITHUB_VERSION_all_data_for_sta!AR$3:AR$259,GITHUB_VERSION_all_data_for_sta!B$3:B$259,A13)</f>
        <v>0.41239686</v>
      </c>
      <c r="L13" s="22">
        <f>MAXIFS(GITHUB_VERSION_all_data_for_sta!AR$3:AR$259,GITHUB_VERSION_all_data_for_sta!B$3:B$259,A13)</f>
        <v>0.41239686</v>
      </c>
      <c r="M13" s="23"/>
      <c r="N13" s="23" t="str">
        <f t="shared" si="1"/>
        <v>No</v>
      </c>
    </row>
    <row r="14">
      <c r="A14" s="17" t="s">
        <v>55</v>
      </c>
      <c r="B14" s="18" t="str">
        <f>vlookup(A14,GITHUB_VERSION_all_data_for_sta!B$2:D$259,3,False)</f>
        <v>punctulatus</v>
      </c>
      <c r="C14" s="19" t="str">
        <f>concatenate(vlookup(A14,GITHUB_VERSION_all_data_for_sta!B$2:G$259,5,False),", ",vlookup(A14,GITHUB_VERSION_all_data_for_sta!B$2:G$259,6,False))</f>
        <v>Wild-caught, FNQ</v>
      </c>
      <c r="D14" s="20">
        <f>vlookup(A14,GITHUB_VERSION_all_data_for_sta!B$2:G$259,4,False)</f>
        <v>88.97333333</v>
      </c>
      <c r="E14" s="21">
        <v>84.8</v>
      </c>
      <c r="F14" s="19" t="str">
        <f>concatenate(minifs(GITHUB_VERSION_all_data_for_sta!H$2:H$259,GITHUB_VERSION_all_data_for_sta!B$2:B$259,A14)," - ",maxifs(GITHUB_VERSION_all_data_for_sta!H$2:H$259,GITHUB_VERSION_all_data_for_sta!B$2:B$259,A14))</f>
        <v>27.6 - 30.2</v>
      </c>
      <c r="G14" s="21">
        <v>46.33636816274539</v>
      </c>
      <c r="H14" s="19">
        <f>countif(GITHUB_VERSION_all_data_for_sta!B$2:B$259,A14)</f>
        <v>15</v>
      </c>
      <c r="I14" s="21">
        <f>minifs(GITHUB_VERSION_all_data_for_sta!AA$3:AA$259,GITHUB_VERSION_all_data_for_sta!B$3:B$259,A14)</f>
        <v>41.47266909</v>
      </c>
      <c r="J14" s="21">
        <f>MAXIFS(GITHUB_VERSION_all_data_for_sta!AA$3:AA$259,GITHUB_VERSION_all_data_for_sta!B$3:B$259,A14)</f>
        <v>73.75550618</v>
      </c>
      <c r="K14" s="22">
        <f>minifs(GITHUB_VERSION_all_data_for_sta!AR$3:AR$259,GITHUB_VERSION_all_data_for_sta!B$3:B$259,A14)</f>
        <v>0.4716849</v>
      </c>
      <c r="L14" s="22">
        <f>MAXIFS(GITHUB_VERSION_all_data_for_sta!AR$3:AR$259,GITHUB_VERSION_all_data_for_sta!B$3:B$259,A14)</f>
        <v>0.978308821</v>
      </c>
      <c r="M14" s="23"/>
      <c r="N14" s="30" t="str">
        <f t="shared" si="1"/>
        <v>Yes</v>
      </c>
    </row>
    <row r="15">
      <c r="A15" s="17" t="s">
        <v>74</v>
      </c>
      <c r="B15" s="18" t="str">
        <f>vlookup(A15,GITHUB_VERSION_all_data_for_sta!B$2:D$259,3,False)</f>
        <v>punctulatus</v>
      </c>
      <c r="C15" s="19" t="str">
        <f>concatenate(vlookup(A15,GITHUB_VERSION_all_data_for_sta!B$2:G$259,5,False),", ",vlookup(A15,GITHUB_VERSION_all_data_for_sta!B$2:G$259,6,False))</f>
        <v>Wild-caught, Sunshine Coast</v>
      </c>
      <c r="D15" s="20">
        <f>vlookup(A15,GITHUB_VERSION_all_data_for_sta!B$2:G$259,4,False)</f>
        <v>89.49533333</v>
      </c>
      <c r="E15" s="21">
        <v>133.4</v>
      </c>
      <c r="F15" s="19" t="str">
        <f>concatenate(minifs(GITHUB_VERSION_all_data_for_sta!H$2:H$259,GITHUB_VERSION_all_data_for_sta!B$2:B$259,A15)," - ",maxifs(GITHUB_VERSION_all_data_for_sta!H$2:H$259,GITHUB_VERSION_all_data_for_sta!B$2:B$259,A15))</f>
        <v>22.4 - 24.8</v>
      </c>
      <c r="G15" s="21">
        <v>45.7044108657599</v>
      </c>
      <c r="H15" s="19">
        <f>countif(GITHUB_VERSION_all_data_for_sta!B$2:B$259,A15)</f>
        <v>6</v>
      </c>
      <c r="I15" s="21">
        <f>minifs(GITHUB_VERSION_all_data_for_sta!AA$3:AA$259,GITHUB_VERSION_all_data_for_sta!B$3:B$259,A15)</f>
        <v>40.42252177</v>
      </c>
      <c r="J15" s="21">
        <f>MAXIFS(GITHUB_VERSION_all_data_for_sta!AA$3:AA$259,GITHUB_VERSION_all_data_for_sta!B$3:B$259,A15)</f>
        <v>51.18115319</v>
      </c>
      <c r="K15" s="22">
        <f>minifs(GITHUB_VERSION_all_data_for_sta!AR$3:AR$259,GITHUB_VERSION_all_data_for_sta!B$3:B$259,A15)</f>
        <v>0.436741821</v>
      </c>
      <c r="L15" s="22">
        <f>MAXIFS(GITHUB_VERSION_all_data_for_sta!AR$3:AR$259,GITHUB_VERSION_all_data_for_sta!B$3:B$259,A15)</f>
        <v>0.587881235</v>
      </c>
      <c r="M15" s="23"/>
      <c r="N15" s="30" t="str">
        <f t="shared" si="1"/>
        <v>Yes</v>
      </c>
    </row>
    <row r="16">
      <c r="A16" s="17" t="s">
        <v>96</v>
      </c>
      <c r="B16" s="25" t="s">
        <v>51</v>
      </c>
      <c r="C16" s="26" t="s">
        <v>97</v>
      </c>
      <c r="D16" s="27">
        <v>102.0</v>
      </c>
      <c r="E16" s="21" t="s">
        <v>92</v>
      </c>
      <c r="F16" s="24" t="s">
        <v>89</v>
      </c>
      <c r="G16" s="21">
        <v>32.472721372549024</v>
      </c>
      <c r="H16" s="19">
        <f>countif(GITHUB_VERSION_all_data_for_sta!B$2:B$259,A16)</f>
        <v>0</v>
      </c>
      <c r="I16" s="28" t="s">
        <v>92</v>
      </c>
      <c r="J16" s="28" t="s">
        <v>92</v>
      </c>
      <c r="K16" s="24" t="s">
        <v>93</v>
      </c>
      <c r="L16" s="24" t="s">
        <v>93</v>
      </c>
      <c r="M16" s="23"/>
      <c r="N16" s="23" t="str">
        <f t="shared" si="1"/>
        <v>No</v>
      </c>
    </row>
    <row r="17">
      <c r="A17" s="17" t="s">
        <v>62</v>
      </c>
      <c r="B17" s="18" t="str">
        <f>vlookup(A17,GITHUB_VERSION_all_data_for_sta!B$2:D$259,3,False)</f>
        <v>punctulatus</v>
      </c>
      <c r="C17" s="19" t="str">
        <f>concatenate(vlookup(A17,GITHUB_VERSION_all_data_for_sta!B$2:G$259,5,False),", ",vlookup(A17,GITHUB_VERSION_all_data_for_sta!B$2:G$259,6,False))</f>
        <v>Wild-caught, long term captive, Cairns Aquarium</v>
      </c>
      <c r="D17" s="20">
        <f>vlookup(A17,GITHUB_VERSION_all_data_for_sta!B$2:G$259,4,False)</f>
        <v>109</v>
      </c>
      <c r="E17" s="21">
        <v>161.7</v>
      </c>
      <c r="F17" s="24" t="s">
        <v>89</v>
      </c>
      <c r="G17" s="21">
        <v>41.55718376146788</v>
      </c>
      <c r="H17" s="19">
        <f>countif(GITHUB_VERSION_all_data_for_sta!B$2:B$259,A17)</f>
        <v>3</v>
      </c>
      <c r="I17" s="21">
        <f>minifs(GITHUB_VERSION_all_data_for_sta!AA$3:AA$259,GITHUB_VERSION_all_data_for_sta!B$3:B$259,A17)</f>
        <v>42.14644079</v>
      </c>
      <c r="J17" s="21">
        <f>MAXIFS(GITHUB_VERSION_all_data_for_sta!AA$3:AA$259,GITHUB_VERSION_all_data_for_sta!B$3:B$259,A17)</f>
        <v>45.79301898</v>
      </c>
      <c r="K17" s="22">
        <f>minifs(GITHUB_VERSION_all_data_for_sta!AR$3:AR$259,GITHUB_VERSION_all_data_for_sta!B$3:B$259,A17)</f>
        <v>0.454175601</v>
      </c>
      <c r="L17" s="22">
        <f>MAXIFS(GITHUB_VERSION_all_data_for_sta!AR$3:AR$259,GITHUB_VERSION_all_data_for_sta!B$3:B$259,A17)</f>
        <v>0.477849772</v>
      </c>
      <c r="M17" s="23"/>
      <c r="N17" s="23" t="str">
        <f t="shared" si="1"/>
        <v>No</v>
      </c>
    </row>
    <row r="18">
      <c r="A18" s="17" t="s">
        <v>49</v>
      </c>
      <c r="B18" s="18" t="str">
        <f>vlookup(A18,GITHUB_VERSION_all_data_for_sta!B$2:D$259,3,False)</f>
        <v>punctulatus</v>
      </c>
      <c r="C18" s="19" t="str">
        <f>concatenate(vlookup(A18,GITHUB_VERSION_all_data_for_sta!B$2:G$259,5,False),", ",vlookup(A18,GITHUB_VERSION_all_data_for_sta!B$2:G$259,6,False))</f>
        <v>Wild-caught, FNQ</v>
      </c>
      <c r="D18" s="20">
        <f>vlookup(A18,GITHUB_VERSION_all_data_for_sta!B$2:G$259,4,False)</f>
        <v>113.9</v>
      </c>
      <c r="E18" s="20">
        <v>185.1</v>
      </c>
      <c r="F18" s="19" t="str">
        <f>concatenate(minifs(GITHUB_VERSION_all_data_for_sta!H$2:H$259,GITHUB_VERSION_all_data_for_sta!B$2:B$259,A18)," - ",maxifs(GITHUB_VERSION_all_data_for_sta!H$2:H$259,GITHUB_VERSION_all_data_for_sta!B$2:B$259,A18))</f>
        <v>29.5 - 30.7</v>
      </c>
      <c r="G18" s="21">
        <v>39.39838823190478</v>
      </c>
      <c r="H18" s="19">
        <f>countif(GITHUB_VERSION_all_data_for_sta!B$2:B$259,A18)</f>
        <v>4</v>
      </c>
      <c r="I18" s="21">
        <f>minifs(GITHUB_VERSION_all_data_for_sta!AA$3:AA$259,GITHUB_VERSION_all_data_for_sta!B$3:B$259,A18)</f>
        <v>43.35268512</v>
      </c>
      <c r="J18" s="21">
        <f>MAXIFS(GITHUB_VERSION_all_data_for_sta!AA$3:AA$259,GITHUB_VERSION_all_data_for_sta!B$3:B$259,A18)</f>
        <v>48.08739851</v>
      </c>
      <c r="K18" s="22">
        <f>minifs(GITHUB_VERSION_all_data_for_sta!AR$3:AR$259,GITHUB_VERSION_all_data_for_sta!B$3:B$259,A18)</f>
        <v>0.473293037</v>
      </c>
      <c r="L18" s="22">
        <f>MAXIFS(GITHUB_VERSION_all_data_for_sta!AR$3:AR$259,GITHUB_VERSION_all_data_for_sta!B$3:B$259,A18)</f>
        <v>0.655730781</v>
      </c>
      <c r="M18" s="23"/>
      <c r="N18" s="23" t="str">
        <f t="shared" si="1"/>
        <v>No</v>
      </c>
    </row>
    <row r="19">
      <c r="A19" s="17" t="s">
        <v>61</v>
      </c>
      <c r="B19" s="18" t="str">
        <f>vlookup(A19,GITHUB_VERSION_all_data_for_sta!B$2:D$259,3,False)</f>
        <v>punctulatus</v>
      </c>
      <c r="C19" s="19" t="str">
        <f>concatenate(vlookup(A19,GITHUB_VERSION_all_data_for_sta!B$2:G$259,5,False),", ",vlookup(A19,GITHUB_VERSION_all_data_for_sta!B$2:G$259,6,False))</f>
        <v>Wild-caught, FNQ</v>
      </c>
      <c r="D19" s="20">
        <f>vlookup(A19,GITHUB_VERSION_all_data_for_sta!B$2:G$259,4,False)</f>
        <v>119.094</v>
      </c>
      <c r="E19" s="20">
        <v>301.1</v>
      </c>
      <c r="F19" s="19" t="str">
        <f>concatenate(minifs(GITHUB_VERSION_all_data_for_sta!H$2:H$259,GITHUB_VERSION_all_data_for_sta!B$2:B$259,A19)," - ",maxifs(GITHUB_VERSION_all_data_for_sta!H$2:H$259,GITHUB_VERSION_all_data_for_sta!B$2:B$259,A19))</f>
        <v>27.6 - 30</v>
      </c>
      <c r="G19" s="21">
        <v>42.01566157824912</v>
      </c>
      <c r="H19" s="19">
        <f>countif(GITHUB_VERSION_all_data_for_sta!B$2:B$259,A19)</f>
        <v>9</v>
      </c>
      <c r="I19" s="21">
        <f>minifs(GITHUB_VERSION_all_data_for_sta!AA$3:AA$259,GITHUB_VERSION_all_data_for_sta!B$3:B$259,A19)</f>
        <v>33.32889503</v>
      </c>
      <c r="J19" s="21">
        <f>MAXIFS(GITHUB_VERSION_all_data_for_sta!AA$3:AA$259,GITHUB_VERSION_all_data_for_sta!B$3:B$259,A19)</f>
        <v>52.06756815</v>
      </c>
      <c r="K19" s="22">
        <f>minifs(GITHUB_VERSION_all_data_for_sta!AR$3:AR$259,GITHUB_VERSION_all_data_for_sta!B$3:B$259,A19)</f>
        <v>0.39183583</v>
      </c>
      <c r="L19" s="22">
        <f>MAXIFS(GITHUB_VERSION_all_data_for_sta!AR$3:AR$259,GITHUB_VERSION_all_data_for_sta!B$3:B$259,A19)</f>
        <v>0.563661014</v>
      </c>
      <c r="M19" s="23"/>
      <c r="N19" s="30" t="str">
        <f t="shared" si="1"/>
        <v>Yes</v>
      </c>
    </row>
    <row r="20">
      <c r="A20" s="17" t="s">
        <v>59</v>
      </c>
      <c r="B20" s="18" t="str">
        <f>vlookup(A20,GITHUB_VERSION_all_data_for_sta!B$2:D$259,3,False)</f>
        <v>punctulatus</v>
      </c>
      <c r="C20" s="19" t="str">
        <f>concatenate(vlookup(A20,GITHUB_VERSION_all_data_for_sta!B$2:G$259,5,False),", ",vlookup(A20,GITHUB_VERSION_all_data_for_sta!B$2:G$259,6,False))</f>
        <v>Wild-caught, FNQ</v>
      </c>
      <c r="D20" s="20">
        <f>vlookup(A20,GITHUB_VERSION_all_data_for_sta!B$2:G$259,4,False)</f>
        <v>124.3746667</v>
      </c>
      <c r="E20" s="19">
        <v>261.3</v>
      </c>
      <c r="F20" s="19" t="str">
        <f>concatenate(minifs(GITHUB_VERSION_all_data_for_sta!H$2:H$259,GITHUB_VERSION_all_data_for_sta!B$2:B$259,A20)," - ",maxifs(GITHUB_VERSION_all_data_for_sta!H$2:H$259,GITHUB_VERSION_all_data_for_sta!B$2:B$259,A20))</f>
        <v>26.3 - 28.7</v>
      </c>
      <c r="G20" s="21">
        <v>37.364629667349185</v>
      </c>
      <c r="H20" s="19">
        <f>countif(GITHUB_VERSION_all_data_for_sta!B$2:B$259,A20)</f>
        <v>11</v>
      </c>
      <c r="I20" s="21">
        <f>minifs(GITHUB_VERSION_all_data_for_sta!AA$3:AA$259,GITHUB_VERSION_all_data_for_sta!B$3:B$259,A20)</f>
        <v>35.41150137</v>
      </c>
      <c r="J20" s="21">
        <f>MAXIFS(GITHUB_VERSION_all_data_for_sta!AA$3:AA$259,GITHUB_VERSION_all_data_for_sta!B$3:B$259,A20)</f>
        <v>51.93519645</v>
      </c>
      <c r="K20" s="22">
        <f>minifs(GITHUB_VERSION_all_data_for_sta!AR$3:AR$259,GITHUB_VERSION_all_data_for_sta!B$3:B$259,A20)</f>
        <v>0.377850392</v>
      </c>
      <c r="L20" s="22">
        <f>MAXIFS(GITHUB_VERSION_all_data_for_sta!AR$3:AR$259,GITHUB_VERSION_all_data_for_sta!B$3:B$259,A20)</f>
        <v>0.581657001</v>
      </c>
      <c r="M20" s="23"/>
      <c r="N20" s="30" t="str">
        <f t="shared" si="1"/>
        <v>Yes</v>
      </c>
    </row>
    <row r="21">
      <c r="A21" s="17" t="s">
        <v>54</v>
      </c>
      <c r="B21" s="18" t="str">
        <f>vlookup(A21,GITHUB_VERSION_all_data_for_sta!B$2:D$259,3,False)</f>
        <v>punctulatus</v>
      </c>
      <c r="C21" s="19" t="str">
        <f>concatenate(vlookup(A21,GITHUB_VERSION_all_data_for_sta!B$2:G$259,5,False),", ",vlookup(A21,GITHUB_VERSION_all_data_for_sta!B$2:G$259,6,False))</f>
        <v>Wild-caught, FNQ</v>
      </c>
      <c r="D21" s="20">
        <f>vlookup(A21,GITHUB_VERSION_all_data_for_sta!B$2:G$259,4,False)</f>
        <v>127.4433333</v>
      </c>
      <c r="E21" s="20">
        <v>267.2</v>
      </c>
      <c r="F21" s="19" t="str">
        <f>concatenate(minifs(GITHUB_VERSION_all_data_for_sta!H$2:H$259,GITHUB_VERSION_all_data_for_sta!B$2:B$259,A21)," - ",maxifs(GITHUB_VERSION_all_data_for_sta!H$2:H$259,GITHUB_VERSION_all_data_for_sta!B$2:B$259,A21))</f>
        <v>31.1 - 32</v>
      </c>
      <c r="G21" s="21">
        <v>38.081127847670864</v>
      </c>
      <c r="H21" s="19">
        <f>countif(GITHUB_VERSION_all_data_for_sta!B$2:B$259,A21)</f>
        <v>4</v>
      </c>
      <c r="I21" s="21">
        <f>minifs(GITHUB_VERSION_all_data_for_sta!AA$3:AA$259,GITHUB_VERSION_all_data_for_sta!B$3:B$259,A21)</f>
        <v>41.13371037</v>
      </c>
      <c r="J21" s="21">
        <f>MAXIFS(GITHUB_VERSION_all_data_for_sta!AA$3:AA$259,GITHUB_VERSION_all_data_for_sta!B$3:B$259,A21)</f>
        <v>42.98315867</v>
      </c>
      <c r="K21" s="22">
        <f>minifs(GITHUB_VERSION_all_data_for_sta!AR$3:AR$259,GITHUB_VERSION_all_data_for_sta!B$3:B$259,A21)</f>
        <v>0.417787743</v>
      </c>
      <c r="L21" s="22">
        <f>MAXIFS(GITHUB_VERSION_all_data_for_sta!AR$3:AR$259,GITHUB_VERSION_all_data_for_sta!B$3:B$259,A21)</f>
        <v>0.46285422</v>
      </c>
      <c r="M21" s="23"/>
      <c r="N21" s="23" t="str">
        <f t="shared" si="1"/>
        <v>No</v>
      </c>
    </row>
    <row r="22">
      <c r="D22" s="33"/>
    </row>
    <row r="23">
      <c r="D23" s="33"/>
    </row>
    <row r="24">
      <c r="A24" s="13"/>
      <c r="B24" s="13"/>
      <c r="C24" s="34"/>
      <c r="D24" s="35"/>
      <c r="E24" s="14"/>
      <c r="F24" s="14"/>
      <c r="G24" s="14"/>
      <c r="H24" s="14"/>
      <c r="I24" s="14"/>
      <c r="J24" s="14"/>
      <c r="K24" s="14"/>
      <c r="L24" s="14"/>
      <c r="M24" s="14"/>
    </row>
    <row r="25">
      <c r="A25" s="36"/>
      <c r="B25" s="37"/>
      <c r="C25" s="38"/>
      <c r="D25" s="39"/>
      <c r="E25" s="14"/>
      <c r="F25" s="14"/>
      <c r="G25" s="40"/>
      <c r="H25" s="41"/>
      <c r="I25" s="42"/>
      <c r="J25" s="42"/>
      <c r="K25" s="43"/>
      <c r="L25" s="43"/>
    </row>
    <row r="26">
      <c r="A26" s="36"/>
      <c r="B26" s="37"/>
      <c r="C26" s="44"/>
      <c r="D26" s="39"/>
      <c r="E26" s="14"/>
      <c r="F26" s="14"/>
      <c r="G26" s="40"/>
      <c r="H26" s="41"/>
      <c r="I26" s="42"/>
      <c r="J26" s="42"/>
      <c r="K26" s="43"/>
      <c r="L26" s="43"/>
    </row>
    <row r="27">
      <c r="A27" s="36"/>
      <c r="B27" s="37"/>
      <c r="C27" s="38"/>
      <c r="D27" s="39"/>
      <c r="E27" s="14"/>
      <c r="F27" s="14"/>
      <c r="G27" s="40"/>
      <c r="H27" s="41"/>
      <c r="I27" s="42"/>
      <c r="J27" s="42"/>
      <c r="K27" s="43"/>
      <c r="L27" s="43"/>
    </row>
    <row r="28">
      <c r="A28" s="36"/>
      <c r="B28" s="37"/>
      <c r="C28" s="45"/>
      <c r="D28" s="46"/>
      <c r="E28" s="47"/>
      <c r="F28" s="14"/>
      <c r="G28" s="40"/>
      <c r="H28" s="41"/>
      <c r="I28" s="42"/>
      <c r="J28" s="42"/>
      <c r="K28" s="43"/>
      <c r="L28" s="43"/>
    </row>
    <row r="29">
      <c r="A29" s="36"/>
      <c r="B29" s="37"/>
      <c r="C29" s="45"/>
      <c r="D29" s="46"/>
      <c r="E29" s="47"/>
      <c r="F29" s="14"/>
      <c r="G29" s="40"/>
      <c r="H29" s="41"/>
      <c r="I29" s="42"/>
      <c r="J29" s="42"/>
      <c r="K29" s="43"/>
      <c r="L29" s="43"/>
    </row>
    <row r="30">
      <c r="A30" s="36"/>
      <c r="B30" s="48"/>
      <c r="C30" s="45"/>
      <c r="D30" s="46"/>
      <c r="E30" s="47"/>
      <c r="F30" s="14"/>
      <c r="G30" s="40"/>
      <c r="H30" s="41"/>
      <c r="I30" s="42"/>
      <c r="J30" s="42"/>
      <c r="K30" s="43"/>
      <c r="L30" s="43"/>
    </row>
    <row r="31">
      <c r="A31" s="36"/>
      <c r="B31" s="37"/>
      <c r="C31" s="45"/>
      <c r="D31" s="46"/>
      <c r="E31" s="47"/>
      <c r="F31" s="14"/>
      <c r="G31" s="40"/>
      <c r="H31" s="41"/>
      <c r="I31" s="42"/>
      <c r="J31" s="42"/>
      <c r="K31" s="43"/>
      <c r="L31" s="43"/>
    </row>
    <row r="32">
      <c r="A32" s="36"/>
      <c r="B32" s="37"/>
      <c r="C32" s="45"/>
      <c r="D32" s="46"/>
      <c r="E32" s="47"/>
      <c r="F32" s="14"/>
      <c r="G32" s="40"/>
      <c r="H32" s="49"/>
      <c r="I32" s="42"/>
      <c r="J32" s="42"/>
      <c r="K32" s="43"/>
      <c r="L32" s="43"/>
    </row>
    <row r="33">
      <c r="A33" s="36"/>
      <c r="B33" s="37"/>
      <c r="C33" s="45"/>
      <c r="D33" s="46"/>
      <c r="E33" s="47"/>
      <c r="F33" s="14"/>
      <c r="G33" s="40"/>
      <c r="H33" s="41"/>
      <c r="I33" s="42"/>
      <c r="J33" s="42"/>
      <c r="K33" s="43"/>
      <c r="L33" s="43"/>
    </row>
    <row r="34">
      <c r="A34" s="36"/>
      <c r="B34" s="37"/>
      <c r="C34" s="45"/>
      <c r="D34" s="46"/>
      <c r="E34" s="47"/>
      <c r="F34" s="14"/>
      <c r="G34" s="40"/>
      <c r="H34" s="41"/>
      <c r="I34" s="42"/>
      <c r="J34" s="42"/>
      <c r="K34" s="43"/>
      <c r="L34" s="43"/>
    </row>
    <row r="35">
      <c r="A35" s="36"/>
      <c r="B35" s="37"/>
      <c r="C35" s="45"/>
      <c r="D35" s="46"/>
      <c r="E35" s="47"/>
      <c r="F35" s="14"/>
      <c r="G35" s="40"/>
      <c r="H35" s="49"/>
      <c r="I35" s="42"/>
      <c r="J35" s="42"/>
      <c r="K35" s="43"/>
      <c r="L35" s="43"/>
    </row>
    <row r="36">
      <c r="A36" s="36"/>
      <c r="B36" s="37"/>
      <c r="C36" s="45"/>
      <c r="D36" s="46"/>
      <c r="E36" s="47"/>
      <c r="F36" s="14"/>
      <c r="G36" s="40"/>
      <c r="H36" s="41"/>
      <c r="I36" s="42"/>
      <c r="J36" s="42"/>
      <c r="K36" s="43"/>
      <c r="L36" s="43"/>
    </row>
    <row r="37">
      <c r="A37" s="36"/>
      <c r="B37" s="37"/>
      <c r="C37" s="45"/>
      <c r="D37" s="46"/>
      <c r="E37" s="47"/>
      <c r="F37" s="14"/>
      <c r="G37" s="40"/>
      <c r="H37" s="41"/>
      <c r="I37" s="42"/>
      <c r="J37" s="42"/>
      <c r="K37" s="43"/>
      <c r="L37" s="43"/>
    </row>
    <row r="38">
      <c r="A38" s="36"/>
      <c r="B38" s="37"/>
      <c r="C38" s="45"/>
      <c r="D38" s="46"/>
      <c r="E38" s="47"/>
      <c r="F38" s="14"/>
      <c r="G38" s="40"/>
      <c r="H38" s="41"/>
      <c r="I38" s="42"/>
      <c r="J38" s="42"/>
      <c r="K38" s="43"/>
      <c r="L38" s="43"/>
    </row>
    <row r="39">
      <c r="A39" s="36"/>
      <c r="B39" s="48"/>
      <c r="C39" s="45"/>
      <c r="D39" s="46"/>
      <c r="E39" s="47"/>
      <c r="F39" s="14"/>
      <c r="G39" s="40"/>
      <c r="H39" s="41"/>
      <c r="I39" s="42"/>
      <c r="J39" s="42"/>
      <c r="K39" s="43"/>
      <c r="L39" s="43"/>
    </row>
    <row r="40">
      <c r="A40" s="36"/>
      <c r="B40" s="37"/>
      <c r="C40" s="45"/>
      <c r="D40" s="46"/>
      <c r="E40" s="47"/>
      <c r="F40" s="14"/>
      <c r="G40" s="40"/>
      <c r="H40" s="41"/>
      <c r="I40" s="42"/>
      <c r="J40" s="42"/>
      <c r="K40" s="43"/>
      <c r="L40" s="43"/>
    </row>
    <row r="41">
      <c r="A41" s="36"/>
      <c r="B41" s="37"/>
      <c r="C41" s="45"/>
      <c r="D41" s="46"/>
      <c r="E41" s="47"/>
      <c r="F41" s="14"/>
      <c r="G41" s="40"/>
      <c r="H41" s="41"/>
      <c r="I41" s="42"/>
      <c r="J41" s="42"/>
      <c r="K41" s="43"/>
      <c r="L41" s="43"/>
    </row>
    <row r="42">
      <c r="A42" s="36"/>
      <c r="B42" s="37"/>
      <c r="C42" s="45"/>
      <c r="D42" s="50"/>
      <c r="E42" s="47"/>
      <c r="F42" s="14"/>
      <c r="G42" s="40"/>
      <c r="H42" s="41"/>
      <c r="I42" s="42"/>
      <c r="J42" s="42"/>
      <c r="K42" s="43"/>
      <c r="L42" s="43"/>
    </row>
    <row r="43">
      <c r="A43" s="36"/>
      <c r="B43" s="37"/>
      <c r="C43" s="45"/>
      <c r="D43" s="46"/>
      <c r="E43" s="47"/>
      <c r="F43" s="14"/>
      <c r="G43" s="40"/>
      <c r="H43" s="41"/>
      <c r="I43" s="42"/>
      <c r="J43" s="42"/>
      <c r="K43" s="43"/>
      <c r="L43" s="43"/>
    </row>
    <row r="44">
      <c r="A44" s="36"/>
      <c r="B44" s="37"/>
      <c r="C44" s="51"/>
      <c r="D44" s="52"/>
      <c r="E44" s="47"/>
      <c r="F44" s="41"/>
      <c r="G44" s="40"/>
      <c r="H44" s="41"/>
      <c r="I44" s="42"/>
      <c r="J44" s="42"/>
      <c r="K44" s="43"/>
      <c r="L44" s="43"/>
    </row>
    <row r="45">
      <c r="C45" s="45"/>
      <c r="D45" s="52"/>
      <c r="E45" s="47"/>
    </row>
    <row r="46">
      <c r="C46" s="51"/>
      <c r="D46" s="53"/>
      <c r="E46" s="47"/>
    </row>
    <row r="47">
      <c r="C47" s="51"/>
      <c r="D47" s="52"/>
      <c r="E47" s="47"/>
    </row>
    <row r="48">
      <c r="A48" s="13"/>
      <c r="B48" s="42"/>
      <c r="C48" s="54"/>
      <c r="D48" s="55"/>
      <c r="E48" s="54"/>
    </row>
    <row r="49">
      <c r="A49" s="36"/>
      <c r="D49" s="33"/>
    </row>
    <row r="50">
      <c r="A50" s="36"/>
    </row>
    <row r="51">
      <c r="A51" s="36"/>
    </row>
    <row r="52">
      <c r="A52" s="36"/>
      <c r="D52" s="33"/>
    </row>
    <row r="53">
      <c r="A53" s="36"/>
      <c r="D53" s="33"/>
    </row>
    <row r="54">
      <c r="A54" s="36"/>
      <c r="D54" s="33"/>
    </row>
    <row r="55">
      <c r="A55" s="36"/>
      <c r="D55" s="33"/>
    </row>
    <row r="56">
      <c r="A56" s="36"/>
    </row>
    <row r="57">
      <c r="A57" s="36"/>
    </row>
    <row r="58">
      <c r="A58" s="36"/>
      <c r="D58" s="33"/>
    </row>
    <row r="59">
      <c r="A59" s="36"/>
      <c r="D59" s="33"/>
    </row>
    <row r="60">
      <c r="A60" s="36"/>
    </row>
    <row r="61">
      <c r="A61" s="36"/>
    </row>
    <row r="62">
      <c r="A62" s="36"/>
    </row>
    <row r="63">
      <c r="A63" s="36"/>
    </row>
    <row r="64">
      <c r="A64" s="36"/>
      <c r="D64" s="33"/>
    </row>
    <row r="65">
      <c r="A65" s="36"/>
      <c r="D65" s="33"/>
    </row>
    <row r="66">
      <c r="A66" s="36"/>
      <c r="D66" s="33"/>
    </row>
    <row r="67">
      <c r="A67" s="36"/>
      <c r="D67" s="33"/>
    </row>
    <row r="68">
      <c r="A68" s="36"/>
      <c r="D68" s="33"/>
    </row>
    <row r="69">
      <c r="D69" s="33"/>
    </row>
    <row r="70">
      <c r="D70" s="33"/>
    </row>
    <row r="71">
      <c r="D71" s="33"/>
    </row>
    <row r="72">
      <c r="D72" s="33"/>
    </row>
    <row r="73">
      <c r="D73" s="33"/>
    </row>
    <row r="74">
      <c r="D74" s="33"/>
    </row>
    <row r="75">
      <c r="D75" s="33"/>
    </row>
    <row r="76">
      <c r="D76" s="33"/>
    </row>
    <row r="77">
      <c r="D77" s="33"/>
    </row>
    <row r="78">
      <c r="D78" s="33"/>
    </row>
    <row r="79">
      <c r="D79" s="33"/>
    </row>
    <row r="80">
      <c r="D80" s="33"/>
    </row>
    <row r="81">
      <c r="D81" s="33"/>
    </row>
    <row r="82">
      <c r="D82" s="33"/>
    </row>
    <row r="83">
      <c r="D83" s="33"/>
    </row>
    <row r="84">
      <c r="D84" s="33"/>
    </row>
    <row r="85">
      <c r="D85" s="33"/>
    </row>
    <row r="86">
      <c r="D86" s="33"/>
    </row>
    <row r="87">
      <c r="D87" s="33"/>
    </row>
    <row r="88">
      <c r="D88" s="33"/>
    </row>
    <row r="89">
      <c r="D89" s="33"/>
    </row>
    <row r="90">
      <c r="D90" s="33"/>
    </row>
    <row r="91">
      <c r="D91" s="33"/>
    </row>
    <row r="92">
      <c r="D92" s="33"/>
    </row>
    <row r="93">
      <c r="D93" s="33"/>
    </row>
    <row r="94">
      <c r="D94" s="33"/>
    </row>
    <row r="95">
      <c r="D95" s="33"/>
    </row>
    <row r="96">
      <c r="D96" s="33"/>
    </row>
    <row r="97">
      <c r="D97" s="33"/>
    </row>
    <row r="98">
      <c r="D98" s="33"/>
    </row>
    <row r="99">
      <c r="D99" s="33"/>
    </row>
    <row r="100">
      <c r="D100" s="33"/>
    </row>
    <row r="101">
      <c r="D101" s="33"/>
    </row>
    <row r="102">
      <c r="D102" s="33"/>
    </row>
    <row r="103">
      <c r="D103" s="33"/>
    </row>
    <row r="104">
      <c r="D104" s="33"/>
    </row>
    <row r="105">
      <c r="D105" s="33"/>
    </row>
    <row r="106">
      <c r="D106" s="33"/>
    </row>
    <row r="107">
      <c r="D107" s="33"/>
    </row>
    <row r="108">
      <c r="D108" s="33"/>
    </row>
    <row r="109">
      <c r="D109" s="33"/>
    </row>
    <row r="110">
      <c r="D110" s="33"/>
    </row>
    <row r="111">
      <c r="D111" s="33"/>
    </row>
    <row r="112">
      <c r="D112" s="33"/>
    </row>
    <row r="113">
      <c r="D113" s="33"/>
    </row>
    <row r="114">
      <c r="D114" s="33"/>
    </row>
    <row r="115">
      <c r="D115" s="33"/>
    </row>
    <row r="116">
      <c r="D116" s="33"/>
    </row>
    <row r="117">
      <c r="D117" s="33"/>
    </row>
    <row r="118">
      <c r="D118" s="33"/>
    </row>
    <row r="119">
      <c r="D119" s="33"/>
    </row>
    <row r="120">
      <c r="D120" s="33"/>
    </row>
    <row r="121">
      <c r="D121" s="33"/>
    </row>
    <row r="122">
      <c r="D122" s="33"/>
    </row>
    <row r="123">
      <c r="D123" s="33"/>
    </row>
    <row r="124">
      <c r="D124" s="33"/>
    </row>
    <row r="125">
      <c r="D125" s="33"/>
    </row>
    <row r="126">
      <c r="D126" s="33"/>
    </row>
    <row r="127">
      <c r="D127" s="33"/>
    </row>
    <row r="128">
      <c r="D128" s="33"/>
    </row>
    <row r="129">
      <c r="D129" s="33"/>
    </row>
    <row r="130">
      <c r="D130" s="33"/>
    </row>
    <row r="131">
      <c r="D131" s="33"/>
    </row>
    <row r="132">
      <c r="D132" s="33"/>
    </row>
    <row r="133">
      <c r="D133" s="33"/>
    </row>
    <row r="134">
      <c r="D134" s="33"/>
    </row>
    <row r="135">
      <c r="D135" s="33"/>
    </row>
    <row r="136">
      <c r="D136" s="33"/>
    </row>
    <row r="137">
      <c r="D137" s="33"/>
    </row>
    <row r="138">
      <c r="D138" s="33"/>
    </row>
    <row r="139">
      <c r="D139" s="33"/>
    </row>
    <row r="140">
      <c r="D140" s="33"/>
    </row>
    <row r="141">
      <c r="D141" s="33"/>
    </row>
    <row r="142">
      <c r="D142" s="33"/>
    </row>
    <row r="143">
      <c r="D143" s="33"/>
    </row>
    <row r="144">
      <c r="D144" s="33"/>
    </row>
    <row r="145">
      <c r="D145" s="33"/>
    </row>
    <row r="146">
      <c r="D146" s="33"/>
    </row>
    <row r="147">
      <c r="D147" s="33"/>
    </row>
    <row r="148">
      <c r="D148" s="33"/>
    </row>
    <row r="149">
      <c r="D149" s="33"/>
    </row>
    <row r="150">
      <c r="D150" s="33"/>
    </row>
    <row r="151">
      <c r="D151" s="33"/>
    </row>
    <row r="152">
      <c r="D152" s="33"/>
    </row>
    <row r="153">
      <c r="D153" s="33"/>
    </row>
    <row r="154">
      <c r="D154" s="33"/>
    </row>
    <row r="155">
      <c r="D155" s="33"/>
    </row>
    <row r="156">
      <c r="D156" s="33"/>
    </row>
    <row r="157">
      <c r="D157" s="33"/>
    </row>
    <row r="158">
      <c r="D158" s="33"/>
    </row>
    <row r="159">
      <c r="D159" s="33"/>
    </row>
    <row r="160">
      <c r="D160" s="33"/>
    </row>
    <row r="161">
      <c r="D161" s="33"/>
    </row>
    <row r="162">
      <c r="D162" s="33"/>
    </row>
    <row r="163">
      <c r="D163" s="33"/>
    </row>
    <row r="164">
      <c r="D164" s="33"/>
    </row>
    <row r="165">
      <c r="D165" s="33"/>
    </row>
    <row r="166">
      <c r="D166" s="33"/>
    </row>
    <row r="167">
      <c r="D167" s="33"/>
    </row>
    <row r="168">
      <c r="D168" s="33"/>
    </row>
    <row r="169">
      <c r="D169" s="33"/>
    </row>
    <row r="170">
      <c r="D170" s="33"/>
    </row>
    <row r="171">
      <c r="D171" s="33"/>
    </row>
    <row r="172">
      <c r="D172" s="33"/>
    </row>
    <row r="173">
      <c r="D173" s="33"/>
    </row>
    <row r="174">
      <c r="D174" s="33"/>
    </row>
    <row r="175">
      <c r="D175" s="33"/>
    </row>
    <row r="176">
      <c r="D176" s="33"/>
    </row>
    <row r="177">
      <c r="D177" s="33"/>
    </row>
    <row r="178">
      <c r="D178" s="33"/>
    </row>
    <row r="179">
      <c r="D179" s="33"/>
    </row>
    <row r="180">
      <c r="D180" s="33"/>
    </row>
    <row r="181">
      <c r="D181" s="33"/>
    </row>
    <row r="182">
      <c r="D182" s="33"/>
    </row>
    <row r="183">
      <c r="D183" s="33"/>
    </row>
    <row r="184">
      <c r="D184" s="33"/>
    </row>
    <row r="185">
      <c r="D185" s="33"/>
    </row>
    <row r="186">
      <c r="D186" s="33"/>
    </row>
    <row r="187">
      <c r="D187" s="33"/>
    </row>
    <row r="188">
      <c r="D188" s="33"/>
    </row>
    <row r="189">
      <c r="D189" s="33"/>
    </row>
    <row r="190">
      <c r="D190" s="33"/>
    </row>
    <row r="191">
      <c r="D191" s="33"/>
    </row>
    <row r="192">
      <c r="D192" s="33"/>
    </row>
    <row r="193">
      <c r="D193" s="33"/>
    </row>
    <row r="194">
      <c r="D194" s="33"/>
    </row>
    <row r="195">
      <c r="D195" s="33"/>
    </row>
    <row r="196">
      <c r="D196" s="33"/>
    </row>
    <row r="197">
      <c r="D197" s="33"/>
    </row>
    <row r="198">
      <c r="D198" s="33"/>
    </row>
    <row r="199">
      <c r="D199" s="33"/>
    </row>
    <row r="200">
      <c r="D200" s="33"/>
    </row>
    <row r="201">
      <c r="D201" s="33"/>
    </row>
    <row r="202">
      <c r="D202" s="33"/>
    </row>
    <row r="203">
      <c r="D203" s="33"/>
    </row>
    <row r="204">
      <c r="D204" s="33"/>
    </row>
    <row r="205">
      <c r="D205" s="33"/>
    </row>
    <row r="206">
      <c r="D206" s="33"/>
    </row>
    <row r="207">
      <c r="D207" s="33"/>
    </row>
    <row r="208">
      <c r="D208" s="33"/>
    </row>
    <row r="209">
      <c r="D209" s="33"/>
    </row>
    <row r="210">
      <c r="D210" s="33"/>
    </row>
    <row r="211">
      <c r="D211" s="33"/>
    </row>
    <row r="212">
      <c r="D212" s="33"/>
    </row>
    <row r="213">
      <c r="D213" s="33"/>
    </row>
    <row r="214">
      <c r="D214" s="33"/>
    </row>
    <row r="215">
      <c r="D215" s="33"/>
    </row>
    <row r="216">
      <c r="D216" s="33"/>
    </row>
    <row r="217">
      <c r="D217" s="33"/>
    </row>
    <row r="218">
      <c r="D218" s="33"/>
    </row>
    <row r="219">
      <c r="D219" s="33"/>
    </row>
    <row r="220">
      <c r="D220" s="33"/>
    </row>
    <row r="221">
      <c r="D221" s="33"/>
    </row>
    <row r="222">
      <c r="D222" s="33"/>
    </row>
    <row r="223">
      <c r="D223" s="33"/>
    </row>
    <row r="224">
      <c r="D224" s="33"/>
    </row>
    <row r="225">
      <c r="D225" s="33"/>
    </row>
    <row r="226">
      <c r="D226" s="33"/>
    </row>
    <row r="227">
      <c r="D227" s="33"/>
    </row>
    <row r="228">
      <c r="D228" s="33"/>
    </row>
    <row r="229">
      <c r="D229" s="33"/>
    </row>
    <row r="230">
      <c r="D230" s="33"/>
    </row>
    <row r="231">
      <c r="D231" s="33"/>
    </row>
    <row r="232">
      <c r="D232" s="33"/>
    </row>
    <row r="233">
      <c r="D233" s="33"/>
    </row>
    <row r="234">
      <c r="D234" s="33"/>
    </row>
    <row r="235">
      <c r="D235" s="33"/>
    </row>
    <row r="236">
      <c r="D236" s="33"/>
    </row>
    <row r="237">
      <c r="D237" s="33"/>
    </row>
    <row r="238">
      <c r="D238" s="33"/>
    </row>
    <row r="239">
      <c r="D239" s="33"/>
    </row>
    <row r="240">
      <c r="D240" s="33"/>
    </row>
    <row r="241">
      <c r="D241" s="33"/>
    </row>
    <row r="242">
      <c r="D242" s="33"/>
    </row>
    <row r="243">
      <c r="D243" s="33"/>
    </row>
    <row r="244">
      <c r="D244" s="33"/>
    </row>
    <row r="245">
      <c r="D245" s="33"/>
    </row>
    <row r="246">
      <c r="D246" s="33"/>
    </row>
    <row r="247">
      <c r="D247" s="33"/>
    </row>
    <row r="248">
      <c r="D248" s="33"/>
    </row>
    <row r="249">
      <c r="D249" s="33"/>
    </row>
    <row r="250">
      <c r="D250" s="33"/>
    </row>
    <row r="251">
      <c r="D251" s="33"/>
    </row>
    <row r="252">
      <c r="D252" s="33"/>
    </row>
    <row r="253">
      <c r="D253" s="33"/>
    </row>
    <row r="254">
      <c r="D254" s="33"/>
    </row>
    <row r="255">
      <c r="D255" s="33"/>
    </row>
    <row r="256">
      <c r="D256" s="33"/>
    </row>
    <row r="257">
      <c r="D257" s="33"/>
    </row>
    <row r="258">
      <c r="D258" s="33"/>
    </row>
    <row r="259">
      <c r="D259" s="33"/>
    </row>
    <row r="260">
      <c r="D260" s="33"/>
    </row>
    <row r="261">
      <c r="D261" s="33"/>
    </row>
    <row r="262">
      <c r="D262" s="33"/>
    </row>
    <row r="263">
      <c r="D263" s="33"/>
    </row>
    <row r="264">
      <c r="D264" s="33"/>
    </row>
    <row r="265">
      <c r="D265" s="33"/>
    </row>
    <row r="266">
      <c r="D266" s="33"/>
    </row>
    <row r="267">
      <c r="D267" s="33"/>
    </row>
    <row r="268">
      <c r="D268" s="33"/>
    </row>
    <row r="269">
      <c r="D269" s="33"/>
    </row>
    <row r="270">
      <c r="D270" s="33"/>
    </row>
    <row r="271">
      <c r="D271" s="33"/>
    </row>
    <row r="272">
      <c r="D272" s="33"/>
    </row>
    <row r="273">
      <c r="D273" s="33"/>
    </row>
    <row r="274">
      <c r="D274" s="33"/>
    </row>
    <row r="275">
      <c r="D275" s="33"/>
    </row>
    <row r="276">
      <c r="D276" s="33"/>
    </row>
    <row r="277">
      <c r="D277" s="33"/>
    </row>
    <row r="278">
      <c r="D278" s="33"/>
    </row>
    <row r="279">
      <c r="D279" s="33"/>
    </row>
    <row r="280">
      <c r="D280" s="33"/>
    </row>
    <row r="281">
      <c r="D281" s="33"/>
    </row>
    <row r="282">
      <c r="D282" s="33"/>
    </row>
    <row r="283">
      <c r="D283" s="33"/>
    </row>
    <row r="284">
      <c r="D284" s="33"/>
    </row>
    <row r="285">
      <c r="D285" s="33"/>
    </row>
    <row r="286">
      <c r="D286" s="33"/>
    </row>
    <row r="287">
      <c r="D287" s="33"/>
    </row>
    <row r="288">
      <c r="D288" s="33"/>
    </row>
    <row r="289">
      <c r="D289" s="33"/>
    </row>
    <row r="290">
      <c r="D290" s="33"/>
    </row>
    <row r="291">
      <c r="D291" s="33"/>
    </row>
    <row r="292">
      <c r="D292" s="33"/>
    </row>
    <row r="293">
      <c r="D293" s="33"/>
    </row>
    <row r="294">
      <c r="D294" s="33"/>
    </row>
    <row r="295">
      <c r="D295" s="33"/>
    </row>
    <row r="296">
      <c r="D296" s="33"/>
    </row>
    <row r="297">
      <c r="D297" s="33"/>
    </row>
    <row r="298">
      <c r="D298" s="33"/>
    </row>
    <row r="299">
      <c r="D299" s="33"/>
    </row>
    <row r="300">
      <c r="D300" s="33"/>
    </row>
    <row r="301">
      <c r="D301" s="33"/>
    </row>
    <row r="302">
      <c r="D302" s="33"/>
    </row>
    <row r="303">
      <c r="D303" s="33"/>
    </row>
    <row r="304">
      <c r="D304" s="33"/>
    </row>
    <row r="305">
      <c r="D305" s="33"/>
    </row>
    <row r="306">
      <c r="D306" s="33"/>
    </row>
    <row r="307">
      <c r="D307" s="33"/>
    </row>
    <row r="308">
      <c r="D308" s="33"/>
    </row>
    <row r="309">
      <c r="D309" s="33"/>
    </row>
    <row r="310">
      <c r="D310" s="33"/>
    </row>
    <row r="311">
      <c r="D311" s="33"/>
    </row>
    <row r="312">
      <c r="D312" s="33"/>
    </row>
    <row r="313">
      <c r="D313" s="33"/>
    </row>
    <row r="314">
      <c r="D314" s="33"/>
    </row>
    <row r="315">
      <c r="D315" s="33"/>
    </row>
    <row r="316">
      <c r="D316" s="33"/>
    </row>
    <row r="317">
      <c r="D317" s="33"/>
    </row>
    <row r="318">
      <c r="D318" s="33"/>
    </row>
    <row r="319">
      <c r="D319" s="33"/>
    </row>
    <row r="320">
      <c r="D320" s="33"/>
    </row>
    <row r="321">
      <c r="D321" s="33"/>
    </row>
    <row r="322">
      <c r="D322" s="33"/>
    </row>
    <row r="323">
      <c r="D323" s="33"/>
    </row>
    <row r="324">
      <c r="D324" s="33"/>
    </row>
    <row r="325">
      <c r="D325" s="33"/>
    </row>
    <row r="326">
      <c r="D326" s="33"/>
    </row>
    <row r="327">
      <c r="D327" s="33"/>
    </row>
    <row r="328">
      <c r="D328" s="33"/>
    </row>
    <row r="329">
      <c r="D329" s="33"/>
    </row>
    <row r="330">
      <c r="D330" s="33"/>
    </row>
    <row r="331">
      <c r="D331" s="33"/>
    </row>
    <row r="332">
      <c r="D332" s="33"/>
    </row>
    <row r="333">
      <c r="D333" s="33"/>
    </row>
    <row r="334">
      <c r="D334" s="33"/>
    </row>
    <row r="335">
      <c r="D335" s="33"/>
    </row>
    <row r="336">
      <c r="D336" s="33"/>
    </row>
    <row r="337">
      <c r="D337" s="33"/>
    </row>
    <row r="338">
      <c r="D338" s="33"/>
    </row>
    <row r="339">
      <c r="D339" s="33"/>
    </row>
    <row r="340">
      <c r="D340" s="33"/>
    </row>
    <row r="341">
      <c r="D341" s="33"/>
    </row>
    <row r="342">
      <c r="D342" s="33"/>
    </row>
    <row r="343">
      <c r="D343" s="33"/>
    </row>
    <row r="344">
      <c r="D344" s="33"/>
    </row>
    <row r="345">
      <c r="D345" s="33"/>
    </row>
    <row r="346">
      <c r="D346" s="33"/>
    </row>
    <row r="347">
      <c r="D347" s="33"/>
    </row>
    <row r="348">
      <c r="D348" s="33"/>
    </row>
    <row r="349">
      <c r="D349" s="33"/>
    </row>
    <row r="350">
      <c r="D350" s="33"/>
    </row>
    <row r="351">
      <c r="D351" s="33"/>
    </row>
    <row r="352">
      <c r="D352" s="33"/>
    </row>
    <row r="353">
      <c r="D353" s="33"/>
    </row>
    <row r="354">
      <c r="D354" s="33"/>
    </row>
    <row r="355">
      <c r="D355" s="33"/>
    </row>
    <row r="356">
      <c r="D356" s="33"/>
    </row>
    <row r="357">
      <c r="D357" s="33"/>
    </row>
    <row r="358">
      <c r="D358" s="33"/>
    </row>
    <row r="359">
      <c r="D359" s="33"/>
    </row>
    <row r="360">
      <c r="D360" s="33"/>
    </row>
    <row r="361">
      <c r="D361" s="33"/>
    </row>
    <row r="362">
      <c r="D362" s="33"/>
    </row>
    <row r="363">
      <c r="D363" s="33"/>
    </row>
    <row r="364">
      <c r="D364" s="33"/>
    </row>
    <row r="365">
      <c r="D365" s="33"/>
    </row>
    <row r="366">
      <c r="D366" s="33"/>
    </row>
    <row r="367">
      <c r="D367" s="33"/>
    </row>
    <row r="368">
      <c r="D368" s="33"/>
    </row>
    <row r="369">
      <c r="D369" s="33"/>
    </row>
    <row r="370">
      <c r="D370" s="33"/>
    </row>
    <row r="371">
      <c r="D371" s="33"/>
    </row>
    <row r="372">
      <c r="D372" s="33"/>
    </row>
    <row r="373">
      <c r="D373" s="33"/>
    </row>
    <row r="374">
      <c r="D374" s="33"/>
    </row>
    <row r="375">
      <c r="D375" s="33"/>
    </row>
    <row r="376">
      <c r="D376" s="33"/>
    </row>
    <row r="377">
      <c r="D377" s="33"/>
    </row>
    <row r="378">
      <c r="D378" s="33"/>
    </row>
    <row r="379">
      <c r="D379" s="33"/>
    </row>
    <row r="380">
      <c r="D380" s="33"/>
    </row>
    <row r="381">
      <c r="D381" s="33"/>
    </row>
    <row r="382">
      <c r="D382" s="33"/>
    </row>
    <row r="383">
      <c r="D383" s="33"/>
    </row>
    <row r="384">
      <c r="D384" s="33"/>
    </row>
    <row r="385">
      <c r="D385" s="33"/>
    </row>
    <row r="386">
      <c r="D386" s="33"/>
    </row>
    <row r="387">
      <c r="D387" s="33"/>
    </row>
    <row r="388">
      <c r="D388" s="33"/>
    </row>
    <row r="389">
      <c r="D389" s="33"/>
    </row>
    <row r="390">
      <c r="D390" s="33"/>
    </row>
    <row r="391">
      <c r="D391" s="33"/>
    </row>
    <row r="392">
      <c r="D392" s="33"/>
    </row>
    <row r="393">
      <c r="D393" s="33"/>
    </row>
    <row r="394">
      <c r="D394" s="33"/>
    </row>
    <row r="395">
      <c r="D395" s="33"/>
    </row>
    <row r="396">
      <c r="D396" s="33"/>
    </row>
    <row r="397">
      <c r="D397" s="33"/>
    </row>
    <row r="398">
      <c r="D398" s="33"/>
    </row>
    <row r="399">
      <c r="D399" s="33"/>
    </row>
    <row r="400">
      <c r="D400" s="33"/>
    </row>
    <row r="401">
      <c r="D401" s="33"/>
    </row>
    <row r="402">
      <c r="D402" s="33"/>
    </row>
    <row r="403">
      <c r="D403" s="33"/>
    </row>
    <row r="404">
      <c r="D404" s="33"/>
    </row>
    <row r="405">
      <c r="D405" s="33"/>
    </row>
    <row r="406">
      <c r="D406" s="33"/>
    </row>
    <row r="407">
      <c r="D407" s="33"/>
    </row>
    <row r="408">
      <c r="D408" s="33"/>
    </row>
    <row r="409">
      <c r="D409" s="33"/>
    </row>
    <row r="410">
      <c r="D410" s="33"/>
    </row>
    <row r="411">
      <c r="D411" s="33"/>
    </row>
    <row r="412">
      <c r="D412" s="33"/>
    </row>
    <row r="413">
      <c r="D413" s="33"/>
    </row>
    <row r="414">
      <c r="D414" s="33"/>
    </row>
    <row r="415">
      <c r="D415" s="33"/>
    </row>
    <row r="416">
      <c r="D416" s="33"/>
    </row>
    <row r="417">
      <c r="D417" s="33"/>
    </row>
    <row r="418">
      <c r="D418" s="33"/>
    </row>
    <row r="419">
      <c r="D419" s="33"/>
    </row>
    <row r="420">
      <c r="D420" s="33"/>
    </row>
    <row r="421">
      <c r="D421" s="33"/>
    </row>
    <row r="422">
      <c r="D422" s="33"/>
    </row>
    <row r="423">
      <c r="D423" s="33"/>
    </row>
    <row r="424">
      <c r="D424" s="33"/>
    </row>
    <row r="425">
      <c r="D425" s="33"/>
    </row>
    <row r="426">
      <c r="D426" s="33"/>
    </row>
    <row r="427">
      <c r="D427" s="33"/>
    </row>
    <row r="428">
      <c r="D428" s="33"/>
    </row>
    <row r="429">
      <c r="D429" s="33"/>
    </row>
    <row r="430">
      <c r="D430" s="33"/>
    </row>
    <row r="431">
      <c r="D431" s="33"/>
    </row>
    <row r="432">
      <c r="D432" s="33"/>
    </row>
    <row r="433">
      <c r="D433" s="33"/>
    </row>
    <row r="434">
      <c r="D434" s="33"/>
    </row>
    <row r="435">
      <c r="D435" s="33"/>
    </row>
    <row r="436">
      <c r="D436" s="33"/>
    </row>
    <row r="437">
      <c r="D437" s="33"/>
    </row>
    <row r="438">
      <c r="D438" s="33"/>
    </row>
    <row r="439">
      <c r="D439" s="33"/>
    </row>
    <row r="440">
      <c r="D440" s="33"/>
    </row>
    <row r="441">
      <c r="D441" s="33"/>
    </row>
    <row r="442">
      <c r="D442" s="33"/>
    </row>
    <row r="443">
      <c r="D443" s="33"/>
    </row>
    <row r="444">
      <c r="D444" s="33"/>
    </row>
    <row r="445">
      <c r="D445" s="33"/>
    </row>
    <row r="446">
      <c r="D446" s="33"/>
    </row>
    <row r="447">
      <c r="D447" s="33"/>
    </row>
    <row r="448">
      <c r="D448" s="33"/>
    </row>
    <row r="449">
      <c r="D449" s="33"/>
    </row>
    <row r="450">
      <c r="D450" s="33"/>
    </row>
    <row r="451">
      <c r="D451" s="33"/>
    </row>
    <row r="452">
      <c r="D452" s="33"/>
    </row>
    <row r="453">
      <c r="D453" s="33"/>
    </row>
    <row r="454">
      <c r="D454" s="33"/>
    </row>
    <row r="455">
      <c r="D455" s="33"/>
    </row>
    <row r="456">
      <c r="D456" s="33"/>
    </row>
    <row r="457">
      <c r="D457" s="33"/>
    </row>
    <row r="458">
      <c r="D458" s="33"/>
    </row>
    <row r="459">
      <c r="D459" s="33"/>
    </row>
    <row r="460">
      <c r="D460" s="33"/>
    </row>
    <row r="461">
      <c r="D461" s="33"/>
    </row>
    <row r="462">
      <c r="D462" s="33"/>
    </row>
    <row r="463">
      <c r="D463" s="33"/>
    </row>
    <row r="464">
      <c r="D464" s="33"/>
    </row>
    <row r="465">
      <c r="D465" s="33"/>
    </row>
    <row r="466">
      <c r="D466" s="33"/>
    </row>
    <row r="467">
      <c r="D467" s="33"/>
    </row>
    <row r="468">
      <c r="D468" s="33"/>
    </row>
    <row r="469">
      <c r="D469" s="33"/>
    </row>
    <row r="470">
      <c r="D470" s="33"/>
    </row>
    <row r="471">
      <c r="D471" s="33"/>
    </row>
    <row r="472">
      <c r="D472" s="33"/>
    </row>
    <row r="473">
      <c r="D473" s="33"/>
    </row>
    <row r="474">
      <c r="D474" s="33"/>
    </row>
    <row r="475">
      <c r="D475" s="33"/>
    </row>
    <row r="476">
      <c r="D476" s="33"/>
    </row>
    <row r="477">
      <c r="D477" s="33"/>
    </row>
    <row r="478">
      <c r="D478" s="33"/>
    </row>
    <row r="479">
      <c r="D479" s="33"/>
    </row>
    <row r="480">
      <c r="D480" s="33"/>
    </row>
    <row r="481">
      <c r="D481" s="33"/>
    </row>
    <row r="482">
      <c r="D482" s="33"/>
    </row>
    <row r="483">
      <c r="D483" s="33"/>
    </row>
    <row r="484">
      <c r="D484" s="33"/>
    </row>
    <row r="485">
      <c r="D485" s="33"/>
    </row>
    <row r="486">
      <c r="D486" s="33"/>
    </row>
    <row r="487">
      <c r="D487" s="33"/>
    </row>
    <row r="488">
      <c r="D488" s="33"/>
    </row>
    <row r="489">
      <c r="D489" s="33"/>
    </row>
    <row r="490">
      <c r="D490" s="33"/>
    </row>
    <row r="491">
      <c r="D491" s="33"/>
    </row>
    <row r="492">
      <c r="D492" s="33"/>
    </row>
    <row r="493">
      <c r="D493" s="33"/>
    </row>
    <row r="494">
      <c r="D494" s="33"/>
    </row>
    <row r="495">
      <c r="D495" s="33"/>
    </row>
    <row r="496">
      <c r="D496" s="33"/>
    </row>
    <row r="497">
      <c r="D497" s="33"/>
    </row>
    <row r="498">
      <c r="D498" s="33"/>
    </row>
    <row r="499">
      <c r="D499" s="33"/>
    </row>
    <row r="500">
      <c r="D500" s="33"/>
    </row>
    <row r="501">
      <c r="D501" s="33"/>
    </row>
    <row r="502">
      <c r="D502" s="33"/>
    </row>
    <row r="503">
      <c r="D503" s="33"/>
    </row>
    <row r="504">
      <c r="D504" s="33"/>
    </row>
    <row r="505">
      <c r="D505" s="33"/>
    </row>
    <row r="506">
      <c r="D506" s="33"/>
    </row>
    <row r="507">
      <c r="D507" s="33"/>
    </row>
    <row r="508">
      <c r="D508" s="33"/>
    </row>
    <row r="509">
      <c r="D509" s="33"/>
    </row>
    <row r="510">
      <c r="D510" s="33"/>
    </row>
    <row r="511">
      <c r="D511" s="33"/>
    </row>
    <row r="512">
      <c r="D512" s="33"/>
    </row>
    <row r="513">
      <c r="D513" s="33"/>
    </row>
    <row r="514">
      <c r="D514" s="33"/>
    </row>
    <row r="515">
      <c r="D515" s="33"/>
    </row>
    <row r="516">
      <c r="D516" s="33"/>
    </row>
    <row r="517">
      <c r="D517" s="33"/>
    </row>
    <row r="518">
      <c r="D518" s="33"/>
    </row>
    <row r="519">
      <c r="D519" s="33"/>
    </row>
    <row r="520">
      <c r="D520" s="33"/>
    </row>
    <row r="521">
      <c r="D521" s="33"/>
    </row>
    <row r="522">
      <c r="D522" s="33"/>
    </row>
    <row r="523">
      <c r="D523" s="33"/>
    </row>
    <row r="524">
      <c r="D524" s="33"/>
    </row>
    <row r="525">
      <c r="D525" s="33"/>
    </row>
    <row r="526">
      <c r="D526" s="33"/>
    </row>
    <row r="527">
      <c r="D527" s="33"/>
    </row>
    <row r="528">
      <c r="D528" s="33"/>
    </row>
    <row r="529">
      <c r="D529" s="33"/>
    </row>
    <row r="530">
      <c r="D530" s="33"/>
    </row>
    <row r="531">
      <c r="D531" s="33"/>
    </row>
    <row r="532">
      <c r="D532" s="33"/>
    </row>
    <row r="533">
      <c r="D533" s="33"/>
    </row>
    <row r="534">
      <c r="D534" s="33"/>
    </row>
    <row r="535">
      <c r="D535" s="33"/>
    </row>
    <row r="536">
      <c r="D536" s="33"/>
    </row>
    <row r="537">
      <c r="D537" s="33"/>
    </row>
    <row r="538">
      <c r="D538" s="33"/>
    </row>
    <row r="539">
      <c r="D539" s="33"/>
    </row>
    <row r="540">
      <c r="D540" s="33"/>
    </row>
    <row r="541">
      <c r="D541" s="33"/>
    </row>
    <row r="542">
      <c r="D542" s="33"/>
    </row>
    <row r="543">
      <c r="D543" s="33"/>
    </row>
    <row r="544">
      <c r="D544" s="33"/>
    </row>
    <row r="545">
      <c r="D545" s="33"/>
    </row>
    <row r="546">
      <c r="D546" s="33"/>
    </row>
    <row r="547">
      <c r="D547" s="33"/>
    </row>
    <row r="548">
      <c r="D548" s="33"/>
    </row>
    <row r="549">
      <c r="D549" s="33"/>
    </row>
    <row r="550">
      <c r="D550" s="33"/>
    </row>
    <row r="551">
      <c r="D551" s="33"/>
    </row>
    <row r="552">
      <c r="D552" s="33"/>
    </row>
    <row r="553">
      <c r="D553" s="33"/>
    </row>
    <row r="554">
      <c r="D554" s="33"/>
    </row>
    <row r="555">
      <c r="D555" s="33"/>
    </row>
    <row r="556">
      <c r="D556" s="33"/>
    </row>
    <row r="557">
      <c r="D557" s="33"/>
    </row>
    <row r="558">
      <c r="D558" s="33"/>
    </row>
    <row r="559">
      <c r="D559" s="33"/>
    </row>
    <row r="560">
      <c r="D560" s="33"/>
    </row>
    <row r="561">
      <c r="D561" s="33"/>
    </row>
    <row r="562">
      <c r="D562" s="33"/>
    </row>
    <row r="563">
      <c r="D563" s="33"/>
    </row>
    <row r="564">
      <c r="D564" s="33"/>
    </row>
    <row r="565">
      <c r="D565" s="33"/>
    </row>
    <row r="566">
      <c r="D566" s="33"/>
    </row>
    <row r="567">
      <c r="D567" s="33"/>
    </row>
    <row r="568">
      <c r="D568" s="33"/>
    </row>
    <row r="569">
      <c r="D569" s="33"/>
    </row>
    <row r="570">
      <c r="D570" s="33"/>
    </row>
    <row r="571">
      <c r="D571" s="33"/>
    </row>
    <row r="572">
      <c r="D572" s="33"/>
    </row>
    <row r="573">
      <c r="D573" s="33"/>
    </row>
    <row r="574">
      <c r="D574" s="33"/>
    </row>
    <row r="575">
      <c r="D575" s="33"/>
    </row>
    <row r="576">
      <c r="D576" s="33"/>
    </row>
    <row r="577">
      <c r="D577" s="33"/>
    </row>
    <row r="578">
      <c r="D578" s="33"/>
    </row>
    <row r="579">
      <c r="D579" s="33"/>
    </row>
    <row r="580">
      <c r="D580" s="33"/>
    </row>
    <row r="581">
      <c r="D581" s="33"/>
    </row>
    <row r="582">
      <c r="D582" s="33"/>
    </row>
    <row r="583">
      <c r="D583" s="33"/>
    </row>
    <row r="584">
      <c r="D584" s="33"/>
    </row>
    <row r="585">
      <c r="D585" s="33"/>
    </row>
    <row r="586">
      <c r="D586" s="33"/>
    </row>
    <row r="587">
      <c r="D587" s="33"/>
    </row>
    <row r="588">
      <c r="D588" s="33"/>
    </row>
    <row r="589">
      <c r="D589" s="33"/>
    </row>
    <row r="590">
      <c r="D590" s="33"/>
    </row>
    <row r="591">
      <c r="D591" s="33"/>
    </row>
    <row r="592">
      <c r="D592" s="33"/>
    </row>
    <row r="593">
      <c r="D593" s="33"/>
    </row>
    <row r="594">
      <c r="D594" s="33"/>
    </row>
    <row r="595">
      <c r="D595" s="33"/>
    </row>
    <row r="596">
      <c r="D596" s="33"/>
    </row>
    <row r="597">
      <c r="D597" s="33"/>
    </row>
    <row r="598">
      <c r="D598" s="33"/>
    </row>
    <row r="599">
      <c r="D599" s="33"/>
    </row>
    <row r="600">
      <c r="D600" s="33"/>
    </row>
    <row r="601">
      <c r="D601" s="33"/>
    </row>
    <row r="602">
      <c r="D602" s="33"/>
    </row>
    <row r="603">
      <c r="D603" s="33"/>
    </row>
    <row r="604">
      <c r="D604" s="33"/>
    </row>
    <row r="605">
      <c r="D605" s="33"/>
    </row>
    <row r="606">
      <c r="D606" s="33"/>
    </row>
    <row r="607">
      <c r="D607" s="33"/>
    </row>
    <row r="608">
      <c r="D608" s="33"/>
    </row>
    <row r="609">
      <c r="D609" s="33"/>
    </row>
    <row r="610">
      <c r="D610" s="33"/>
    </row>
    <row r="611">
      <c r="D611" s="33"/>
    </row>
    <row r="612">
      <c r="D612" s="33"/>
    </row>
    <row r="613">
      <c r="D613" s="33"/>
    </row>
    <row r="614">
      <c r="D614" s="33"/>
    </row>
    <row r="615">
      <c r="D615" s="33"/>
    </row>
    <row r="616">
      <c r="D616" s="33"/>
    </row>
    <row r="617">
      <c r="D617" s="33"/>
    </row>
    <row r="618">
      <c r="D618" s="33"/>
    </row>
    <row r="619">
      <c r="D619" s="33"/>
    </row>
    <row r="620">
      <c r="D620" s="33"/>
    </row>
    <row r="621">
      <c r="D621" s="33"/>
    </row>
    <row r="622">
      <c r="D622" s="33"/>
    </row>
    <row r="623">
      <c r="D623" s="33"/>
    </row>
    <row r="624">
      <c r="D624" s="33"/>
    </row>
    <row r="625">
      <c r="D625" s="33"/>
    </row>
    <row r="626">
      <c r="D626" s="33"/>
    </row>
    <row r="627">
      <c r="D627" s="33"/>
    </row>
    <row r="628">
      <c r="D628" s="33"/>
    </row>
    <row r="629">
      <c r="D629" s="33"/>
    </row>
    <row r="630">
      <c r="D630" s="33"/>
    </row>
    <row r="631">
      <c r="D631" s="33"/>
    </row>
    <row r="632">
      <c r="D632" s="33"/>
    </row>
    <row r="633">
      <c r="D633" s="33"/>
    </row>
    <row r="634">
      <c r="D634" s="33"/>
    </row>
    <row r="635">
      <c r="D635" s="33"/>
    </row>
    <row r="636">
      <c r="D636" s="33"/>
    </row>
    <row r="637">
      <c r="D637" s="33"/>
    </row>
    <row r="638">
      <c r="D638" s="33"/>
    </row>
    <row r="639">
      <c r="D639" s="33"/>
    </row>
    <row r="640">
      <c r="D640" s="33"/>
    </row>
    <row r="641">
      <c r="D641" s="33"/>
    </row>
    <row r="642">
      <c r="D642" s="33"/>
    </row>
    <row r="643">
      <c r="D643" s="33"/>
    </row>
    <row r="644">
      <c r="D644" s="33"/>
    </row>
    <row r="645">
      <c r="D645" s="33"/>
    </row>
    <row r="646">
      <c r="D646" s="33"/>
    </row>
    <row r="647">
      <c r="D647" s="33"/>
    </row>
    <row r="648">
      <c r="D648" s="33"/>
    </row>
    <row r="649">
      <c r="D649" s="33"/>
    </row>
    <row r="650">
      <c r="D650" s="33"/>
    </row>
    <row r="651">
      <c r="D651" s="33"/>
    </row>
    <row r="652">
      <c r="D652" s="33"/>
    </row>
    <row r="653">
      <c r="D653" s="33"/>
    </row>
    <row r="654">
      <c r="D654" s="33"/>
    </row>
    <row r="655">
      <c r="D655" s="33"/>
    </row>
    <row r="656">
      <c r="D656" s="33"/>
    </row>
    <row r="657">
      <c r="D657" s="33"/>
    </row>
    <row r="658">
      <c r="D658" s="33"/>
    </row>
    <row r="659">
      <c r="D659" s="33"/>
    </row>
    <row r="660">
      <c r="D660" s="33"/>
    </row>
    <row r="661">
      <c r="D661" s="33"/>
    </row>
    <row r="662">
      <c r="D662" s="33"/>
    </row>
    <row r="663">
      <c r="D663" s="33"/>
    </row>
    <row r="664">
      <c r="D664" s="33"/>
    </row>
    <row r="665">
      <c r="D665" s="33"/>
    </row>
    <row r="666">
      <c r="D666" s="33"/>
    </row>
    <row r="667">
      <c r="D667" s="33"/>
    </row>
    <row r="668">
      <c r="D668" s="33"/>
    </row>
    <row r="669">
      <c r="D669" s="33"/>
    </row>
    <row r="670">
      <c r="D670" s="33"/>
    </row>
    <row r="671">
      <c r="D671" s="33"/>
    </row>
    <row r="672">
      <c r="D672" s="33"/>
    </row>
    <row r="673">
      <c r="D673" s="33"/>
    </row>
    <row r="674">
      <c r="D674" s="33"/>
    </row>
    <row r="675">
      <c r="D675" s="33"/>
    </row>
    <row r="676">
      <c r="D676" s="33"/>
    </row>
    <row r="677">
      <c r="D677" s="33"/>
    </row>
    <row r="678">
      <c r="D678" s="33"/>
    </row>
    <row r="679">
      <c r="D679" s="33"/>
    </row>
    <row r="680">
      <c r="D680" s="33"/>
    </row>
    <row r="681">
      <c r="D681" s="33"/>
    </row>
    <row r="682">
      <c r="D682" s="33"/>
    </row>
    <row r="683">
      <c r="D683" s="33"/>
    </row>
    <row r="684">
      <c r="D684" s="33"/>
    </row>
    <row r="685">
      <c r="D685" s="33"/>
    </row>
    <row r="686">
      <c r="D686" s="33"/>
    </row>
    <row r="687">
      <c r="D687" s="33"/>
    </row>
    <row r="688">
      <c r="D688" s="33"/>
    </row>
    <row r="689">
      <c r="D689" s="33"/>
    </row>
    <row r="690">
      <c r="D690" s="33"/>
    </row>
    <row r="691">
      <c r="D691" s="33"/>
    </row>
    <row r="692">
      <c r="D692" s="33"/>
    </row>
    <row r="693">
      <c r="D693" s="33"/>
    </row>
    <row r="694">
      <c r="D694" s="33"/>
    </row>
    <row r="695">
      <c r="D695" s="33"/>
    </row>
    <row r="696">
      <c r="D696" s="33"/>
    </row>
    <row r="697">
      <c r="D697" s="33"/>
    </row>
    <row r="698">
      <c r="D698" s="33"/>
    </row>
    <row r="699">
      <c r="D699" s="33"/>
    </row>
    <row r="700">
      <c r="D700" s="33"/>
    </row>
    <row r="701">
      <c r="D701" s="33"/>
    </row>
    <row r="702">
      <c r="D702" s="33"/>
    </row>
    <row r="703">
      <c r="D703" s="33"/>
    </row>
    <row r="704">
      <c r="D704" s="33"/>
    </row>
    <row r="705">
      <c r="D705" s="33"/>
    </row>
    <row r="706">
      <c r="D706" s="33"/>
    </row>
    <row r="707">
      <c r="D707" s="33"/>
    </row>
    <row r="708">
      <c r="D708" s="33"/>
    </row>
    <row r="709">
      <c r="D709" s="33"/>
    </row>
    <row r="710">
      <c r="D710" s="33"/>
    </row>
    <row r="711">
      <c r="D711" s="33"/>
    </row>
    <row r="712">
      <c r="D712" s="33"/>
    </row>
    <row r="713">
      <c r="D713" s="33"/>
    </row>
    <row r="714">
      <c r="D714" s="33"/>
    </row>
    <row r="715">
      <c r="D715" s="33"/>
    </row>
    <row r="716">
      <c r="D716" s="33"/>
    </row>
    <row r="717">
      <c r="D717" s="33"/>
    </row>
    <row r="718">
      <c r="D718" s="33"/>
    </row>
    <row r="719">
      <c r="D719" s="33"/>
    </row>
    <row r="720">
      <c r="D720" s="33"/>
    </row>
    <row r="721">
      <c r="D721" s="33"/>
    </row>
    <row r="722">
      <c r="D722" s="33"/>
    </row>
    <row r="723">
      <c r="D723" s="33"/>
    </row>
    <row r="724">
      <c r="D724" s="33"/>
    </row>
    <row r="725">
      <c r="D725" s="33"/>
    </row>
    <row r="726">
      <c r="D726" s="33"/>
    </row>
    <row r="727">
      <c r="D727" s="33"/>
    </row>
    <row r="728">
      <c r="D728" s="33"/>
    </row>
    <row r="729">
      <c r="D729" s="33"/>
    </row>
    <row r="730">
      <c r="D730" s="33"/>
    </row>
    <row r="731">
      <c r="D731" s="33"/>
    </row>
    <row r="732">
      <c r="D732" s="33"/>
    </row>
    <row r="733">
      <c r="D733" s="33"/>
    </row>
    <row r="734">
      <c r="D734" s="33"/>
    </row>
    <row r="735">
      <c r="D735" s="33"/>
    </row>
    <row r="736">
      <c r="D736" s="33"/>
    </row>
    <row r="737">
      <c r="D737" s="33"/>
    </row>
    <row r="738">
      <c r="D738" s="33"/>
    </row>
    <row r="739">
      <c r="D739" s="33"/>
    </row>
    <row r="740">
      <c r="D740" s="33"/>
    </row>
    <row r="741">
      <c r="D741" s="33"/>
    </row>
    <row r="742">
      <c r="D742" s="33"/>
    </row>
    <row r="743">
      <c r="D743" s="33"/>
    </row>
    <row r="744">
      <c r="D744" s="33"/>
    </row>
    <row r="745">
      <c r="D745" s="33"/>
    </row>
    <row r="746">
      <c r="D746" s="33"/>
    </row>
    <row r="747">
      <c r="D747" s="33"/>
    </row>
    <row r="748">
      <c r="D748" s="33"/>
    </row>
    <row r="749">
      <c r="D749" s="33"/>
    </row>
    <row r="750">
      <c r="D750" s="33"/>
    </row>
    <row r="751">
      <c r="D751" s="33"/>
    </row>
    <row r="752">
      <c r="D752" s="33"/>
    </row>
    <row r="753">
      <c r="D753" s="33"/>
    </row>
    <row r="754">
      <c r="D754" s="33"/>
    </row>
    <row r="755">
      <c r="D755" s="33"/>
    </row>
    <row r="756">
      <c r="D756" s="33"/>
    </row>
    <row r="757">
      <c r="D757" s="33"/>
    </row>
    <row r="758">
      <c r="D758" s="33"/>
    </row>
    <row r="759">
      <c r="D759" s="33"/>
    </row>
    <row r="760">
      <c r="D760" s="33"/>
    </row>
    <row r="761">
      <c r="D761" s="33"/>
    </row>
    <row r="762">
      <c r="D762" s="33"/>
    </row>
    <row r="763">
      <c r="D763" s="33"/>
    </row>
    <row r="764">
      <c r="D764" s="33"/>
    </row>
    <row r="765">
      <c r="D765" s="33"/>
    </row>
    <row r="766">
      <c r="D766" s="33"/>
    </row>
    <row r="767">
      <c r="D767" s="33"/>
    </row>
    <row r="768">
      <c r="D768" s="33"/>
    </row>
    <row r="769">
      <c r="D769" s="33"/>
    </row>
    <row r="770">
      <c r="D770" s="33"/>
    </row>
    <row r="771">
      <c r="D771" s="33"/>
    </row>
    <row r="772">
      <c r="D772" s="33"/>
    </row>
    <row r="773">
      <c r="D773" s="33"/>
    </row>
    <row r="774">
      <c r="D774" s="33"/>
    </row>
    <row r="775">
      <c r="D775" s="33"/>
    </row>
    <row r="776">
      <c r="D776" s="33"/>
    </row>
    <row r="777">
      <c r="D777" s="33"/>
    </row>
    <row r="778">
      <c r="D778" s="33"/>
    </row>
    <row r="779">
      <c r="D779" s="33"/>
    </row>
    <row r="780">
      <c r="D780" s="33"/>
    </row>
    <row r="781">
      <c r="D781" s="33"/>
    </row>
    <row r="782">
      <c r="D782" s="33"/>
    </row>
    <row r="783">
      <c r="D783" s="33"/>
    </row>
    <row r="784">
      <c r="D784" s="33"/>
    </row>
    <row r="785">
      <c r="D785" s="33"/>
    </row>
    <row r="786">
      <c r="D786" s="33"/>
    </row>
    <row r="787">
      <c r="D787" s="33"/>
    </row>
    <row r="788">
      <c r="D788" s="33"/>
    </row>
    <row r="789">
      <c r="D789" s="33"/>
    </row>
    <row r="790">
      <c r="D790" s="33"/>
    </row>
    <row r="791">
      <c r="D791" s="33"/>
    </row>
    <row r="792">
      <c r="D792" s="33"/>
    </row>
    <row r="793">
      <c r="D793" s="33"/>
    </row>
    <row r="794">
      <c r="D794" s="33"/>
    </row>
    <row r="795">
      <c r="D795" s="33"/>
    </row>
    <row r="796">
      <c r="D796" s="33"/>
    </row>
    <row r="797">
      <c r="D797" s="33"/>
    </row>
    <row r="798">
      <c r="D798" s="33"/>
    </row>
    <row r="799">
      <c r="D799" s="33"/>
    </row>
    <row r="800">
      <c r="D800" s="33"/>
    </row>
    <row r="801">
      <c r="D801" s="33"/>
    </row>
    <row r="802">
      <c r="D802" s="33"/>
    </row>
    <row r="803">
      <c r="D803" s="33"/>
    </row>
    <row r="804">
      <c r="D804" s="33"/>
    </row>
    <row r="805">
      <c r="D805" s="33"/>
    </row>
    <row r="806">
      <c r="D806" s="33"/>
    </row>
    <row r="807">
      <c r="D807" s="33"/>
    </row>
    <row r="808">
      <c r="D808" s="33"/>
    </row>
    <row r="809">
      <c r="D809" s="33"/>
    </row>
    <row r="810">
      <c r="D810" s="33"/>
    </row>
    <row r="811">
      <c r="D811" s="33"/>
    </row>
    <row r="812">
      <c r="D812" s="33"/>
    </row>
    <row r="813">
      <c r="D813" s="33"/>
    </row>
    <row r="814">
      <c r="D814" s="33"/>
    </row>
    <row r="815">
      <c r="D815" s="33"/>
    </row>
    <row r="816">
      <c r="D816" s="33"/>
    </row>
    <row r="817">
      <c r="D817" s="33"/>
    </row>
    <row r="818">
      <c r="D818" s="33"/>
    </row>
    <row r="819">
      <c r="D819" s="33"/>
    </row>
    <row r="820">
      <c r="D820" s="33"/>
    </row>
    <row r="821">
      <c r="D821" s="33"/>
    </row>
    <row r="822">
      <c r="D822" s="33"/>
    </row>
    <row r="823">
      <c r="D823" s="33"/>
    </row>
    <row r="824">
      <c r="D824" s="33"/>
    </row>
    <row r="825">
      <c r="D825" s="33"/>
    </row>
    <row r="826">
      <c r="D826" s="33"/>
    </row>
    <row r="827">
      <c r="D827" s="33"/>
    </row>
    <row r="828">
      <c r="D828" s="33"/>
    </row>
    <row r="829">
      <c r="D829" s="33"/>
    </row>
    <row r="830">
      <c r="D830" s="33"/>
    </row>
    <row r="831">
      <c r="D831" s="33"/>
    </row>
    <row r="832">
      <c r="D832" s="33"/>
    </row>
    <row r="833">
      <c r="D833" s="33"/>
    </row>
    <row r="834">
      <c r="D834" s="33"/>
    </row>
    <row r="835">
      <c r="D835" s="33"/>
    </row>
    <row r="836">
      <c r="D836" s="33"/>
    </row>
    <row r="837">
      <c r="D837" s="33"/>
    </row>
    <row r="838">
      <c r="D838" s="33"/>
    </row>
    <row r="839">
      <c r="D839" s="33"/>
    </row>
    <row r="840">
      <c r="D840" s="33"/>
    </row>
    <row r="841">
      <c r="D841" s="33"/>
    </row>
    <row r="842">
      <c r="D842" s="33"/>
    </row>
    <row r="843">
      <c r="D843" s="33"/>
    </row>
    <row r="844">
      <c r="D844" s="33"/>
    </row>
    <row r="845">
      <c r="D845" s="33"/>
    </row>
    <row r="846">
      <c r="D846" s="33"/>
    </row>
    <row r="847">
      <c r="D847" s="33"/>
    </row>
    <row r="848">
      <c r="D848" s="33"/>
    </row>
    <row r="849">
      <c r="D849" s="33"/>
    </row>
    <row r="850">
      <c r="D850" s="33"/>
    </row>
    <row r="851">
      <c r="D851" s="33"/>
    </row>
    <row r="852">
      <c r="D852" s="33"/>
    </row>
    <row r="853">
      <c r="D853" s="33"/>
    </row>
    <row r="854">
      <c r="D854" s="33"/>
    </row>
    <row r="855">
      <c r="D855" s="33"/>
    </row>
    <row r="856">
      <c r="D856" s="33"/>
    </row>
    <row r="857">
      <c r="D857" s="33"/>
    </row>
    <row r="858">
      <c r="D858" s="33"/>
    </row>
    <row r="859">
      <c r="D859" s="33"/>
    </row>
    <row r="860">
      <c r="D860" s="33"/>
    </row>
    <row r="861">
      <c r="D861" s="33"/>
    </row>
    <row r="862">
      <c r="D862" s="33"/>
    </row>
    <row r="863">
      <c r="D863" s="33"/>
    </row>
    <row r="864">
      <c r="D864" s="33"/>
    </row>
    <row r="865">
      <c r="D865" s="33"/>
    </row>
    <row r="866">
      <c r="D866" s="33"/>
    </row>
    <row r="867">
      <c r="D867" s="33"/>
    </row>
    <row r="868">
      <c r="D868" s="33"/>
    </row>
    <row r="869">
      <c r="D869" s="33"/>
    </row>
    <row r="870">
      <c r="D870" s="33"/>
    </row>
    <row r="871">
      <c r="D871" s="33"/>
    </row>
    <row r="872">
      <c r="D872" s="33"/>
    </row>
    <row r="873">
      <c r="D873" s="33"/>
    </row>
    <row r="874">
      <c r="D874" s="33"/>
    </row>
    <row r="875">
      <c r="D875" s="33"/>
    </row>
    <row r="876">
      <c r="D876" s="33"/>
    </row>
    <row r="877">
      <c r="D877" s="33"/>
    </row>
    <row r="878">
      <c r="D878" s="33"/>
    </row>
    <row r="879">
      <c r="D879" s="33"/>
    </row>
    <row r="880">
      <c r="D880" s="33"/>
    </row>
    <row r="881">
      <c r="D881" s="33"/>
    </row>
    <row r="882">
      <c r="D882" s="33"/>
    </row>
    <row r="883">
      <c r="D883" s="33"/>
    </row>
    <row r="884">
      <c r="D884" s="33"/>
    </row>
    <row r="885">
      <c r="D885" s="33"/>
    </row>
    <row r="886">
      <c r="D886" s="33"/>
    </row>
    <row r="887">
      <c r="D887" s="33"/>
    </row>
    <row r="888">
      <c r="D888" s="33"/>
    </row>
    <row r="889">
      <c r="D889" s="33"/>
    </row>
    <row r="890">
      <c r="D890" s="33"/>
    </row>
    <row r="891">
      <c r="D891" s="33"/>
    </row>
    <row r="892">
      <c r="D892" s="33"/>
    </row>
    <row r="893">
      <c r="D893" s="33"/>
    </row>
    <row r="894">
      <c r="D894" s="33"/>
    </row>
    <row r="895">
      <c r="D895" s="33"/>
    </row>
    <row r="896">
      <c r="D896" s="33"/>
    </row>
    <row r="897">
      <c r="D897" s="33"/>
    </row>
    <row r="898">
      <c r="D898" s="33"/>
    </row>
    <row r="899">
      <c r="D899" s="33"/>
    </row>
    <row r="900">
      <c r="D900" s="33"/>
    </row>
    <row r="901">
      <c r="D901" s="33"/>
    </row>
    <row r="902">
      <c r="D902" s="33"/>
    </row>
    <row r="903">
      <c r="D903" s="33"/>
    </row>
    <row r="904">
      <c r="D904" s="33"/>
    </row>
    <row r="905">
      <c r="D905" s="33"/>
    </row>
    <row r="906">
      <c r="D906" s="33"/>
    </row>
    <row r="907">
      <c r="D907" s="33"/>
    </row>
    <row r="908">
      <c r="D908" s="33"/>
    </row>
    <row r="909">
      <c r="D909" s="33"/>
    </row>
    <row r="910">
      <c r="D910" s="33"/>
    </row>
    <row r="911">
      <c r="D911" s="33"/>
    </row>
    <row r="912">
      <c r="D912" s="33"/>
    </row>
    <row r="913">
      <c r="D913" s="33"/>
    </row>
    <row r="914">
      <c r="D914" s="33"/>
    </row>
    <row r="915">
      <c r="D915" s="33"/>
    </row>
    <row r="916">
      <c r="D916" s="33"/>
    </row>
    <row r="917">
      <c r="D917" s="33"/>
    </row>
    <row r="918">
      <c r="D918" s="33"/>
    </row>
    <row r="919">
      <c r="D919" s="33"/>
    </row>
    <row r="920">
      <c r="D920" s="33"/>
    </row>
    <row r="921">
      <c r="D921" s="33"/>
    </row>
    <row r="922">
      <c r="D922" s="33"/>
    </row>
    <row r="923">
      <c r="D923" s="33"/>
    </row>
    <row r="924">
      <c r="D924" s="33"/>
    </row>
    <row r="925">
      <c r="D925" s="33"/>
    </row>
    <row r="926">
      <c r="D926" s="33"/>
    </row>
    <row r="927">
      <c r="D927" s="33"/>
    </row>
    <row r="928">
      <c r="D928" s="33"/>
    </row>
    <row r="929">
      <c r="D929" s="33"/>
    </row>
    <row r="930">
      <c r="D930" s="33"/>
    </row>
    <row r="931">
      <c r="D931" s="33"/>
    </row>
    <row r="932">
      <c r="D932" s="33"/>
    </row>
    <row r="933">
      <c r="D933" s="33"/>
    </row>
    <row r="934">
      <c r="D934" s="33"/>
    </row>
    <row r="935">
      <c r="D935" s="33"/>
    </row>
    <row r="936">
      <c r="D936" s="33"/>
    </row>
    <row r="937">
      <c r="D937" s="33"/>
    </row>
    <row r="938">
      <c r="D938" s="33"/>
    </row>
    <row r="939">
      <c r="D939" s="33"/>
    </row>
    <row r="940">
      <c r="D940" s="33"/>
    </row>
    <row r="941">
      <c r="D941" s="33"/>
    </row>
    <row r="942">
      <c r="D942" s="33"/>
    </row>
    <row r="943">
      <c r="D943" s="33"/>
    </row>
    <row r="944">
      <c r="D944" s="33"/>
    </row>
    <row r="945">
      <c r="D945" s="33"/>
    </row>
    <row r="946">
      <c r="D946" s="33"/>
    </row>
    <row r="947">
      <c r="D947" s="33"/>
    </row>
    <row r="948">
      <c r="D948" s="33"/>
    </row>
    <row r="949">
      <c r="D949" s="33"/>
    </row>
    <row r="950">
      <c r="D950" s="33"/>
    </row>
    <row r="951">
      <c r="D951" s="33"/>
    </row>
    <row r="952">
      <c r="D952" s="33"/>
    </row>
    <row r="953">
      <c r="D953" s="33"/>
    </row>
    <row r="954">
      <c r="D954" s="33"/>
    </row>
    <row r="955">
      <c r="D955" s="33"/>
    </row>
    <row r="956">
      <c r="D956" s="33"/>
    </row>
    <row r="957">
      <c r="D957" s="33"/>
    </row>
    <row r="958">
      <c r="D958" s="33"/>
    </row>
    <row r="959">
      <c r="D959" s="33"/>
    </row>
    <row r="960">
      <c r="D960" s="33"/>
    </row>
    <row r="961">
      <c r="D961" s="33"/>
    </row>
    <row r="962">
      <c r="D962" s="33"/>
    </row>
    <row r="963">
      <c r="D963" s="33"/>
    </row>
    <row r="964">
      <c r="D964" s="33"/>
    </row>
    <row r="965">
      <c r="D965" s="33"/>
    </row>
    <row r="966">
      <c r="D966" s="33"/>
    </row>
    <row r="967">
      <c r="D967" s="33"/>
    </row>
    <row r="968">
      <c r="D968" s="33"/>
    </row>
    <row r="969">
      <c r="D969" s="33"/>
    </row>
    <row r="970">
      <c r="D970" s="33"/>
    </row>
    <row r="971">
      <c r="D971" s="33"/>
    </row>
    <row r="972">
      <c r="D972" s="33"/>
    </row>
    <row r="973">
      <c r="D973" s="33"/>
    </row>
    <row r="974">
      <c r="D974" s="33"/>
    </row>
    <row r="975">
      <c r="D975" s="33"/>
    </row>
    <row r="976">
      <c r="D976" s="33"/>
    </row>
    <row r="977">
      <c r="D977" s="33"/>
    </row>
    <row r="978">
      <c r="D978" s="33"/>
    </row>
    <row r="979">
      <c r="D979" s="33"/>
    </row>
    <row r="980">
      <c r="D980" s="33"/>
    </row>
    <row r="981">
      <c r="D981" s="33"/>
    </row>
    <row r="982">
      <c r="D982" s="33"/>
    </row>
    <row r="983">
      <c r="D983" s="33"/>
    </row>
    <row r="984">
      <c r="D984" s="33"/>
    </row>
    <row r="985">
      <c r="D985" s="33"/>
    </row>
    <row r="986">
      <c r="D986" s="33"/>
    </row>
    <row r="987">
      <c r="D987" s="33"/>
    </row>
    <row r="988">
      <c r="D988" s="33"/>
    </row>
    <row r="989">
      <c r="D989" s="33"/>
    </row>
    <row r="990">
      <c r="D990" s="33"/>
    </row>
    <row r="991">
      <c r="D991" s="33"/>
    </row>
    <row r="992">
      <c r="D992" s="33"/>
    </row>
    <row r="993">
      <c r="D993" s="33"/>
    </row>
    <row r="994">
      <c r="D994" s="33"/>
    </row>
    <row r="995">
      <c r="D995" s="33"/>
    </row>
    <row r="996">
      <c r="D996" s="33"/>
    </row>
    <row r="997">
      <c r="D997" s="33"/>
    </row>
    <row r="998">
      <c r="D998" s="33"/>
    </row>
    <row r="999">
      <c r="D999" s="33"/>
    </row>
    <row r="1000">
      <c r="D1000" s="33"/>
    </row>
  </sheetData>
  <drawing r:id="rId1"/>
</worksheet>
</file>