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mlrodriguez\Downloads\"/>
    </mc:Choice>
  </mc:AlternateContent>
  <xr:revisionPtr revIDLastSave="0" documentId="13_ncr:1_{6F0DD015-3CB7-481E-A52C-6616A9159BC2}" xr6:coauthVersionLast="47" xr6:coauthVersionMax="47" xr10:uidLastSave="{00000000-0000-0000-0000-000000000000}"/>
  <bookViews>
    <workbookView xWindow="28680" yWindow="-120" windowWidth="21840" windowHeight="13140" tabRatio="709" xr2:uid="{57F4AB33-90FC-43C5-B42A-F64B257E56C0}"/>
  </bookViews>
  <sheets>
    <sheet name="Dashboard" sheetId="29" r:id="rId1"/>
    <sheet name="Pivot" sheetId="30" state="hidden" r:id="rId2"/>
    <sheet name="SUMMARY-Permits" sheetId="27" r:id="rId3"/>
    <sheet name="SUMMARY-Reportorial" sheetId="28" r:id="rId4"/>
    <sheet name="BMP Pangasinan" sheetId="53" r:id="rId5"/>
    <sheet name="BMP Isabela" sheetId="54" r:id="rId6"/>
    <sheet name="BMP Bataan 1" sheetId="55" r:id="rId7"/>
    <sheet name="BMP Bataan 2" sheetId="56" r:id="rId8"/>
    <sheet name="BMP Bulacan" sheetId="34" r:id="rId9"/>
    <sheet name="BMP Tarlac" sheetId="57" r:id="rId10"/>
    <sheet name="MPH Bataan" sheetId="59" r:id="rId11"/>
    <sheet name="MPF Bataan" sheetId="58" r:id="rId12"/>
    <sheet name="BMP Batangas" sheetId="60" r:id="rId13"/>
    <sheet name="MPPP Quezon" sheetId="61" r:id="rId14"/>
    <sheet name="MPPP CamSur" sheetId="62" r:id="rId15"/>
    <sheet name="MPH Laguna" sheetId="63" r:id="rId16"/>
    <sheet name="MPH CamSur" sheetId="64" r:id="rId17"/>
    <sheet name="BMP Cebu" sheetId="65" r:id="rId18"/>
    <sheet name="BMP Iloilo 1" sheetId="66" r:id="rId19"/>
    <sheet name="BMP Iloilo 2" sheetId="67" r:id="rId20"/>
    <sheet name="BMP Leyte" sheetId="68" r:id="rId21"/>
    <sheet name="MPPP Cebu" sheetId="69" r:id="rId22"/>
    <sheet name="MPPP Leyte" sheetId="70" r:id="rId23"/>
    <sheet name="BMP DavSur" sheetId="71" r:id="rId24"/>
    <sheet name="BMP MisOr" sheetId="72" r:id="rId25"/>
    <sheet name="MPPP DavSur" sheetId="73" r:id="rId26"/>
    <sheet name="MPF DavSur" sheetId="74" r:id="rId27"/>
    <sheet name="DATA" sheetId="2" state="hidden" r:id="rId28"/>
  </sheets>
  <definedNames>
    <definedName name="_xlnm._FilterDatabase" localSheetId="21" hidden="1">'MPPP Cebu'!$A$5:$K$5</definedName>
    <definedName name="_xlcn.WorksheetConnection_PANBPermitsLicensesMonitoring.xlsxPermit_table1" hidden="1">Permit_table[]</definedName>
    <definedName name="_xlcn.WorksheetConnection_PANBPermitsLicensesMonitoring.xlsxplant1" hidden="1">plant[]</definedName>
    <definedName name="_xlcn.WorksheetConnection_PANBPermitsLicensesMonitoring.xlsxregion1" hidden="1">region[]</definedName>
    <definedName name="_xlcn.WorksheetConnection_PANBPermitsLicensesMonitoring.xlsxReportorial_table1" hidden="1">Reportorial_table[]</definedName>
    <definedName name="Slicer_Plant">#N/A</definedName>
    <definedName name="Slicer_Region">#N/A</definedName>
  </definedNames>
  <calcPr calcId="191028"/>
  <pivotCaches>
    <pivotCache cacheId="0" r:id="rId29"/>
    <pivotCache cacheId="1" r:id="rId30"/>
    <pivotCache cacheId="19" r:id="rId31"/>
    <pivotCache cacheId="22" r:id="rId32"/>
  </pivotCaches>
  <extLst>
    <ext xmlns:x14="http://schemas.microsoft.com/office/spreadsheetml/2009/9/main" uri="{876F7934-8845-4945-9796-88D515C7AA90}">
      <x14:pivotCaches>
        <pivotCache cacheId="4" r:id="rId33"/>
      </x14:pivotCaches>
    </ext>
    <ext xmlns:x14="http://schemas.microsoft.com/office/spreadsheetml/2009/9/main" uri="{BBE1A952-AA13-448e-AADC-164F8A28A991}">
      <x14:slicerCaches>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portorial_table" name="Reportorial_table" connection="WorksheetConnection_PANB Permits &amp; Licenses Monitoring.xlsx!Reportorial_table"/>
          <x15:modelTable id="region" name="region" connection="WorksheetConnection_PANB Permits &amp; Licenses Monitoring.xlsx!region"/>
          <x15:modelTable id="plant" name="plant" connection="WorksheetConnection_PANB Permits &amp; Licenses Monitoring.xlsx!plant"/>
          <x15:modelTable id="Permit_table" name="Permit_table" connection="WorksheetConnection_PANB Permits &amp; Licenses Monitoring.xlsx!Permit_table"/>
        </x15:modelTables>
        <x15:modelRelationships>
          <x15:modelRelationship fromTable="Permit_table" fromColumn="Plant" toTable="plant" toColumn="Plant"/>
          <x15:modelRelationship fromTable="Permit_table" fromColumn="Region" toTable="region" toColumn="Region"/>
          <x15:modelRelationship fromTable="Reportorial_table" fromColumn="Plant" toTable="plant" toColumn="Plant"/>
          <x15:modelRelationship fromTable="Reportorial_table" fromColumn="Region" toTable="region"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70" l="1"/>
  <c r="H83" i="65"/>
  <c r="H6" i="61"/>
  <c r="H27" i="69"/>
  <c r="H29" i="69"/>
  <c r="H15" i="53"/>
  <c r="H56" i="69"/>
  <c r="H59" i="69"/>
  <c r="H21" i="72"/>
  <c r="H36" i="72"/>
  <c r="H35" i="72"/>
  <c r="H34" i="72"/>
  <c r="H33" i="72"/>
  <c r="H32" i="72"/>
  <c r="AX24" i="28"/>
  <c r="AW24" i="28"/>
  <c r="AV24" i="28"/>
  <c r="AU24" i="28"/>
  <c r="AT24" i="28"/>
  <c r="AS24" i="28"/>
  <c r="AR24" i="28"/>
  <c r="AQ24" i="28"/>
  <c r="AP24" i="28"/>
  <c r="AO24" i="28"/>
  <c r="AN24" i="28"/>
  <c r="AM24" i="28"/>
  <c r="AL24" i="28"/>
  <c r="AK24" i="28"/>
  <c r="AJ24" i="28"/>
  <c r="AI24" i="28"/>
  <c r="AH24" i="28"/>
  <c r="AG24" i="28"/>
  <c r="AF24" i="28"/>
  <c r="AE24" i="28"/>
  <c r="AD24" i="28"/>
  <c r="AC24" i="28"/>
  <c r="AB24" i="28"/>
  <c r="AA24" i="28"/>
  <c r="Z24" i="28"/>
  <c r="Y24" i="28"/>
  <c r="X24" i="28"/>
  <c r="W24" i="28"/>
  <c r="V24" i="28"/>
  <c r="U24" i="28"/>
  <c r="T24" i="28"/>
  <c r="S24" i="28"/>
  <c r="R24" i="28"/>
  <c r="Q24" i="28"/>
  <c r="P24" i="28"/>
  <c r="O24" i="28"/>
  <c r="N24" i="28"/>
  <c r="M24" i="28"/>
  <c r="L24" i="28"/>
  <c r="K24" i="28"/>
  <c r="J24" i="28"/>
  <c r="I24" i="28"/>
  <c r="H24" i="28"/>
  <c r="G24" i="28"/>
  <c r="F24" i="28"/>
  <c r="E24" i="28"/>
  <c r="D24" i="28"/>
  <c r="AX23" i="28"/>
  <c r="AW23" i="28"/>
  <c r="AV23" i="28"/>
  <c r="AS23" i="28"/>
  <c r="AR23" i="28"/>
  <c r="AM23" i="28"/>
  <c r="AL23" i="28"/>
  <c r="AK23" i="28"/>
  <c r="AJ23" i="28"/>
  <c r="AI23" i="28"/>
  <c r="AH23" i="28"/>
  <c r="AG23" i="28"/>
  <c r="AF23" i="28"/>
  <c r="Z23" i="28"/>
  <c r="Y23" i="28"/>
  <c r="X23" i="28"/>
  <c r="U23" i="28"/>
  <c r="S23" i="28"/>
  <c r="R23" i="28"/>
  <c r="Q23" i="28"/>
  <c r="P23" i="28"/>
  <c r="O23" i="28"/>
  <c r="I23" i="28"/>
  <c r="G23" i="28"/>
  <c r="F23" i="28"/>
  <c r="E23" i="28"/>
  <c r="D23" i="28"/>
  <c r="AX22" i="28"/>
  <c r="AW22" i="28"/>
  <c r="AV22" i="28"/>
  <c r="AU22" i="28"/>
  <c r="AT22" i="28"/>
  <c r="AS22" i="28"/>
  <c r="AR22" i="28"/>
  <c r="AQ22" i="28"/>
  <c r="AP22" i="28"/>
  <c r="AM22" i="28"/>
  <c r="AL22" i="28"/>
  <c r="AK22" i="28"/>
  <c r="AJ22" i="28"/>
  <c r="AI22" i="28"/>
  <c r="AD22" i="28"/>
  <c r="AC22" i="28"/>
  <c r="AB22" i="28"/>
  <c r="AA22" i="28"/>
  <c r="Z22" i="28"/>
  <c r="Y22" i="28"/>
  <c r="X22" i="28"/>
  <c r="U22" i="28"/>
  <c r="S22" i="28"/>
  <c r="R22" i="28"/>
  <c r="Q22" i="28"/>
  <c r="P22" i="28"/>
  <c r="D22" i="28"/>
  <c r="AX21" i="28"/>
  <c r="AW21" i="28"/>
  <c r="AV21" i="28"/>
  <c r="AU21" i="28"/>
  <c r="AT21" i="28"/>
  <c r="AS21" i="28"/>
  <c r="AR21" i="28"/>
  <c r="AQ21" i="28"/>
  <c r="AP21" i="28"/>
  <c r="AO21" i="28"/>
  <c r="AN21" i="28"/>
  <c r="AM21" i="28"/>
  <c r="AL21" i="28"/>
  <c r="AK21" i="28"/>
  <c r="AJ21" i="28"/>
  <c r="AI21" i="28"/>
  <c r="AH21" i="28"/>
  <c r="AG21" i="28"/>
  <c r="AF21" i="28"/>
  <c r="AE21" i="28"/>
  <c r="AD21" i="28"/>
  <c r="AC21" i="28"/>
  <c r="AB21" i="28"/>
  <c r="AA21" i="28"/>
  <c r="Z21" i="28"/>
  <c r="Y21" i="28"/>
  <c r="X21" i="28"/>
  <c r="W21" i="28"/>
  <c r="V21" i="28"/>
  <c r="U21" i="28"/>
  <c r="T21" i="28"/>
  <c r="S21" i="28"/>
  <c r="R21" i="28"/>
  <c r="Q21" i="28"/>
  <c r="P21" i="28"/>
  <c r="O21" i="28"/>
  <c r="N21" i="28"/>
  <c r="M21" i="28"/>
  <c r="L21" i="28"/>
  <c r="K21" i="28"/>
  <c r="J21" i="28"/>
  <c r="I21" i="28"/>
  <c r="H21" i="28"/>
  <c r="G21" i="28"/>
  <c r="F21" i="28"/>
  <c r="E21" i="28"/>
  <c r="D21" i="28"/>
  <c r="AX20" i="28"/>
  <c r="AW20" i="28"/>
  <c r="AV20" i="28"/>
  <c r="AU20" i="28"/>
  <c r="AT20" i="28"/>
  <c r="AS20" i="28"/>
  <c r="AR20" i="28"/>
  <c r="AQ20" i="28"/>
  <c r="AP20" i="28"/>
  <c r="AO20" i="28"/>
  <c r="AN20" i="28"/>
  <c r="AM20" i="28"/>
  <c r="AL20" i="28"/>
  <c r="AK20" i="28"/>
  <c r="AJ20" i="28"/>
  <c r="AI20" i="28"/>
  <c r="AH20" i="28"/>
  <c r="AG20" i="28"/>
  <c r="AF20" i="28"/>
  <c r="AE20" i="28"/>
  <c r="AD20" i="28"/>
  <c r="AC20" i="28"/>
  <c r="AA20" i="28"/>
  <c r="Z20" i="28"/>
  <c r="Y20" i="28"/>
  <c r="X20" i="28"/>
  <c r="W20" i="28"/>
  <c r="V20" i="28"/>
  <c r="U20" i="28"/>
  <c r="T20" i="28"/>
  <c r="S20" i="28"/>
  <c r="R20" i="28"/>
  <c r="Q20" i="28"/>
  <c r="P20" i="28"/>
  <c r="O20" i="28"/>
  <c r="N20" i="28"/>
  <c r="M20" i="28"/>
  <c r="L20" i="28"/>
  <c r="K20" i="28"/>
  <c r="J20" i="28"/>
  <c r="I20" i="28"/>
  <c r="H20" i="28"/>
  <c r="G20" i="28"/>
  <c r="F20" i="28"/>
  <c r="E20" i="28"/>
  <c r="D20" i="28"/>
  <c r="AX19" i="28"/>
  <c r="AW19" i="28"/>
  <c r="AV19" i="28"/>
  <c r="AU19" i="28"/>
  <c r="AT19" i="28"/>
  <c r="AS19" i="28"/>
  <c r="AR19" i="28"/>
  <c r="AQ19" i="28"/>
  <c r="AP19" i="28"/>
  <c r="AO19" i="28"/>
  <c r="AN19" i="28"/>
  <c r="AM19" i="28"/>
  <c r="AL19" i="28"/>
  <c r="AK19" i="28"/>
  <c r="AJ19" i="28"/>
  <c r="AI19" i="28"/>
  <c r="AH19" i="28"/>
  <c r="AG19" i="28"/>
  <c r="AF19" i="28"/>
  <c r="AE19" i="28"/>
  <c r="AD19" i="28"/>
  <c r="AC19" i="28"/>
  <c r="AB19" i="28"/>
  <c r="AA19" i="28"/>
  <c r="Z19" i="28"/>
  <c r="Y19" i="28"/>
  <c r="X19" i="28"/>
  <c r="W19" i="28"/>
  <c r="V19" i="28"/>
  <c r="U19" i="28"/>
  <c r="T19" i="28"/>
  <c r="S19" i="28"/>
  <c r="R19" i="28"/>
  <c r="Q19" i="28"/>
  <c r="P19" i="28"/>
  <c r="O19" i="28"/>
  <c r="N19" i="28"/>
  <c r="M19" i="28"/>
  <c r="L19" i="28"/>
  <c r="K19" i="28"/>
  <c r="J19" i="28"/>
  <c r="I19" i="28"/>
  <c r="H19" i="28"/>
  <c r="G19" i="28"/>
  <c r="F19" i="28"/>
  <c r="E19" i="28"/>
  <c r="D19" i="28"/>
  <c r="AX7" i="28"/>
  <c r="AW7" i="28"/>
  <c r="AV7" i="28"/>
  <c r="AS7" i="28"/>
  <c r="AR7" i="28"/>
  <c r="AQ7" i="28"/>
  <c r="AP7" i="28"/>
  <c r="AO7" i="28"/>
  <c r="AN7" i="28"/>
  <c r="AM7" i="28"/>
  <c r="AL7" i="28"/>
  <c r="AK7" i="28"/>
  <c r="AJ7" i="28"/>
  <c r="AI7" i="28"/>
  <c r="AH7" i="28"/>
  <c r="AG7" i="28"/>
  <c r="AF7" i="28"/>
  <c r="AE7" i="28"/>
  <c r="AD7" i="28"/>
  <c r="AC7" i="28"/>
  <c r="AB7" i="28"/>
  <c r="AA7" i="28"/>
  <c r="Z7" i="28"/>
  <c r="Y7" i="28"/>
  <c r="X7" i="28"/>
  <c r="U7" i="28"/>
  <c r="S7" i="28"/>
  <c r="R7" i="28"/>
  <c r="Q7" i="28"/>
  <c r="P7" i="28"/>
  <c r="O7" i="28"/>
  <c r="G7" i="28"/>
  <c r="AX18" i="28"/>
  <c r="AW18" i="28"/>
  <c r="AV18" i="28"/>
  <c r="AU18" i="28"/>
  <c r="AT18" i="28"/>
  <c r="AS18" i="28"/>
  <c r="AR18" i="28"/>
  <c r="AQ18" i="28"/>
  <c r="AP18" i="28"/>
  <c r="AO18" i="28"/>
  <c r="AN18" i="28"/>
  <c r="AM18" i="28"/>
  <c r="AL18" i="28"/>
  <c r="AK18" i="28"/>
  <c r="AJ18" i="28"/>
  <c r="AI18" i="28"/>
  <c r="AH18" i="28"/>
  <c r="AG18" i="28"/>
  <c r="AF18" i="28"/>
  <c r="AE18" i="28"/>
  <c r="AD18" i="28"/>
  <c r="AC18" i="28"/>
  <c r="AB18" i="28"/>
  <c r="AA18" i="28"/>
  <c r="Z18" i="28"/>
  <c r="Y18" i="28"/>
  <c r="X18" i="28"/>
  <c r="W18" i="28"/>
  <c r="V18" i="28"/>
  <c r="U18" i="28"/>
  <c r="T18" i="28"/>
  <c r="S18" i="28"/>
  <c r="R18" i="28"/>
  <c r="Q18" i="28"/>
  <c r="P18" i="28"/>
  <c r="O18" i="28"/>
  <c r="N18" i="28"/>
  <c r="M18" i="28"/>
  <c r="L18" i="28"/>
  <c r="K18" i="28"/>
  <c r="J18" i="28"/>
  <c r="I18" i="28"/>
  <c r="H18" i="28"/>
  <c r="G18" i="28"/>
  <c r="F18" i="28"/>
  <c r="E18" i="28"/>
  <c r="D18" i="28"/>
  <c r="AX17" i="28"/>
  <c r="AW17" i="28"/>
  <c r="AV17" i="28"/>
  <c r="AU17" i="28"/>
  <c r="AT17" i="28"/>
  <c r="AS17" i="28"/>
  <c r="AR17" i="28"/>
  <c r="AQ17" i="28"/>
  <c r="AP17" i="28"/>
  <c r="AO17" i="28"/>
  <c r="AN17" i="28"/>
  <c r="AM17" i="28"/>
  <c r="AL17" i="28"/>
  <c r="AK17" i="28"/>
  <c r="AJ17" i="28"/>
  <c r="AI17" i="28"/>
  <c r="AH17" i="28"/>
  <c r="AG17" i="28"/>
  <c r="AF17" i="28"/>
  <c r="AE17" i="28"/>
  <c r="AD17" i="28"/>
  <c r="AC17" i="28"/>
  <c r="AB17" i="28"/>
  <c r="AA17" i="28"/>
  <c r="Z17" i="28"/>
  <c r="Y17" i="28"/>
  <c r="X17" i="28"/>
  <c r="W17" i="28"/>
  <c r="V17" i="28"/>
  <c r="U17" i="28"/>
  <c r="T17" i="28"/>
  <c r="S17" i="28"/>
  <c r="R17" i="28"/>
  <c r="Q17" i="28"/>
  <c r="P17" i="28"/>
  <c r="O17" i="28"/>
  <c r="N17" i="28"/>
  <c r="M17" i="28"/>
  <c r="L17" i="28"/>
  <c r="K17" i="28"/>
  <c r="J17" i="28"/>
  <c r="I17" i="28"/>
  <c r="H17" i="28"/>
  <c r="G17" i="28"/>
  <c r="F17" i="28"/>
  <c r="E17" i="28"/>
  <c r="D17" i="28"/>
  <c r="AX16" i="28"/>
  <c r="AW16" i="28"/>
  <c r="AV16" i="28"/>
  <c r="AT16" i="28"/>
  <c r="AS16" i="28"/>
  <c r="AR16" i="28"/>
  <c r="AQ16" i="28"/>
  <c r="AP16" i="28"/>
  <c r="AO16" i="28"/>
  <c r="AN16" i="28"/>
  <c r="AM16" i="28"/>
  <c r="AL16" i="28"/>
  <c r="AK16" i="28"/>
  <c r="AJ16" i="28"/>
  <c r="AI16" i="28"/>
  <c r="AD16" i="28"/>
  <c r="AC16" i="28"/>
  <c r="AB16" i="28"/>
  <c r="AA16" i="28"/>
  <c r="Z16" i="28"/>
  <c r="Y16" i="28"/>
  <c r="X16" i="28"/>
  <c r="U16" i="28"/>
  <c r="S16" i="28"/>
  <c r="R16" i="28"/>
  <c r="Q16" i="28"/>
  <c r="P16" i="28"/>
  <c r="O16" i="28"/>
  <c r="G16" i="28"/>
  <c r="F16" i="28"/>
  <c r="E16" i="28"/>
  <c r="AX15" i="28"/>
  <c r="AW15" i="28"/>
  <c r="AV15" i="28"/>
  <c r="AU15" i="28"/>
  <c r="AT15" i="28"/>
  <c r="AS15" i="28"/>
  <c r="AR15" i="28"/>
  <c r="AQ15" i="28"/>
  <c r="AP15" i="28"/>
  <c r="AO15" i="28"/>
  <c r="AN15" i="28"/>
  <c r="AM15" i="28"/>
  <c r="AL15" i="28"/>
  <c r="AK15" i="28"/>
  <c r="AJ15" i="28"/>
  <c r="AI15" i="28"/>
  <c r="AH15" i="28"/>
  <c r="AG15" i="28"/>
  <c r="AF15" i="28"/>
  <c r="AE15" i="28"/>
  <c r="AD15" i="28"/>
  <c r="AC15" i="28"/>
  <c r="AB15" i="28"/>
  <c r="AA15" i="28"/>
  <c r="Z15" i="28"/>
  <c r="Y15" i="28"/>
  <c r="X15" i="28"/>
  <c r="W15" i="28"/>
  <c r="V15" i="28"/>
  <c r="U15" i="28"/>
  <c r="T15" i="28"/>
  <c r="S15" i="28"/>
  <c r="R15" i="28"/>
  <c r="Q15" i="28"/>
  <c r="P15" i="28"/>
  <c r="O15" i="28"/>
  <c r="N15" i="28"/>
  <c r="E15" i="28"/>
  <c r="AX14" i="28"/>
  <c r="AW14" i="28"/>
  <c r="AV14" i="28"/>
  <c r="AU14" i="28"/>
  <c r="AT14" i="28"/>
  <c r="AS14" i="28"/>
  <c r="AR14" i="28"/>
  <c r="AQ14" i="28"/>
  <c r="AP14" i="28"/>
  <c r="AO14" i="28"/>
  <c r="AN14" i="28"/>
  <c r="AM14" i="28"/>
  <c r="AL14" i="28"/>
  <c r="AK14" i="28"/>
  <c r="AJ14" i="28"/>
  <c r="AI14" i="28"/>
  <c r="AH14" i="28"/>
  <c r="AG14" i="28"/>
  <c r="AF14" i="28"/>
  <c r="AE14" i="28"/>
  <c r="AD14" i="28"/>
  <c r="AC14" i="28"/>
  <c r="AB14" i="28"/>
  <c r="AA14" i="28"/>
  <c r="Z14" i="28"/>
  <c r="Y14" i="28"/>
  <c r="X14" i="28"/>
  <c r="W14" i="28"/>
  <c r="V14" i="28"/>
  <c r="U14" i="28"/>
  <c r="T14" i="28"/>
  <c r="S14" i="28"/>
  <c r="R14" i="28"/>
  <c r="Q14" i="28"/>
  <c r="P14" i="28"/>
  <c r="O14" i="28"/>
  <c r="N14" i="28"/>
  <c r="M14" i="28"/>
  <c r="L14" i="28"/>
  <c r="K14" i="28"/>
  <c r="J14" i="28"/>
  <c r="I14" i="28"/>
  <c r="H14" i="28"/>
  <c r="G14" i="28"/>
  <c r="F14" i="28"/>
  <c r="E14" i="28"/>
  <c r="D14" i="28"/>
  <c r="AX13" i="28"/>
  <c r="AW13" i="28"/>
  <c r="AV13" i="28"/>
  <c r="AU13" i="28"/>
  <c r="AT13" i="28"/>
  <c r="AS13" i="28"/>
  <c r="AR13" i="28"/>
  <c r="AQ13" i="28"/>
  <c r="AP13" i="28"/>
  <c r="AO13" i="28"/>
  <c r="AN13" i="28"/>
  <c r="AM13" i="28"/>
  <c r="AL13" i="28"/>
  <c r="AK13" i="28"/>
  <c r="AJ13" i="28"/>
  <c r="AI13" i="28"/>
  <c r="AH13" i="28"/>
  <c r="AG13" i="28"/>
  <c r="AF13" i="28"/>
  <c r="AE13" i="28"/>
  <c r="AD13" i="28"/>
  <c r="AC13" i="28"/>
  <c r="AB13" i="28"/>
  <c r="AA13" i="28"/>
  <c r="Z13" i="28"/>
  <c r="Y13" i="28"/>
  <c r="X13" i="28"/>
  <c r="W13" i="28"/>
  <c r="V13" i="28"/>
  <c r="U13" i="28"/>
  <c r="T13" i="28"/>
  <c r="S13" i="28"/>
  <c r="R13" i="28"/>
  <c r="Q13" i="28"/>
  <c r="P13" i="28"/>
  <c r="O13" i="28"/>
  <c r="N13" i="28"/>
  <c r="K13" i="28"/>
  <c r="J13" i="28"/>
  <c r="I13" i="28"/>
  <c r="H13" i="28"/>
  <c r="G13" i="28"/>
  <c r="F13" i="28"/>
  <c r="E13" i="28"/>
  <c r="D13" i="28"/>
  <c r="AX12" i="28"/>
  <c r="AW12" i="28"/>
  <c r="AV12" i="28"/>
  <c r="AU12" i="28"/>
  <c r="AT12" i="28"/>
  <c r="AS12" i="28"/>
  <c r="AR12" i="28"/>
  <c r="AQ12" i="28"/>
  <c r="AP12" i="28"/>
  <c r="AO12" i="28"/>
  <c r="AN12" i="28"/>
  <c r="AM12" i="28"/>
  <c r="AL12" i="28"/>
  <c r="AK12" i="28"/>
  <c r="AJ12" i="28"/>
  <c r="AI12" i="28"/>
  <c r="AH12" i="28"/>
  <c r="AG12" i="28"/>
  <c r="AF12" i="28"/>
  <c r="AE12" i="28"/>
  <c r="AD12" i="28"/>
  <c r="AC12" i="28"/>
  <c r="AB12" i="28"/>
  <c r="AA12" i="28"/>
  <c r="Z12" i="28"/>
  <c r="Y12" i="28"/>
  <c r="X12" i="28"/>
  <c r="V12" i="28"/>
  <c r="U12" i="28"/>
  <c r="T12" i="28"/>
  <c r="S12" i="28"/>
  <c r="R12" i="28"/>
  <c r="Q12" i="28"/>
  <c r="P12" i="28"/>
  <c r="O12" i="28"/>
  <c r="M12" i="28"/>
  <c r="L12" i="28"/>
  <c r="K12" i="28"/>
  <c r="J12" i="28"/>
  <c r="I12" i="28"/>
  <c r="H12" i="28"/>
  <c r="F12" i="28"/>
  <c r="E12" i="28"/>
  <c r="D12" i="28"/>
  <c r="AX11" i="28"/>
  <c r="AW11" i="28"/>
  <c r="AV11" i="28"/>
  <c r="AU11" i="28"/>
  <c r="AT11" i="28"/>
  <c r="AS11" i="28"/>
  <c r="AR11" i="28"/>
  <c r="AQ11" i="28"/>
  <c r="AP11" i="28"/>
  <c r="AO11" i="28"/>
  <c r="AN11" i="28"/>
  <c r="AM11" i="28"/>
  <c r="AL11" i="28"/>
  <c r="AK11" i="28"/>
  <c r="AJ11" i="28"/>
  <c r="AI11" i="28"/>
  <c r="AH11" i="28"/>
  <c r="AG11" i="28"/>
  <c r="AF11" i="28"/>
  <c r="AE11" i="28"/>
  <c r="AD11" i="28"/>
  <c r="AC11" i="28"/>
  <c r="AB11" i="28"/>
  <c r="AA11" i="28"/>
  <c r="Z11" i="28"/>
  <c r="Y11" i="28"/>
  <c r="X11" i="28"/>
  <c r="W11" i="28"/>
  <c r="V11" i="28"/>
  <c r="U11" i="28"/>
  <c r="T11" i="28"/>
  <c r="S11" i="28"/>
  <c r="R11" i="28"/>
  <c r="Q11" i="28"/>
  <c r="P11" i="28"/>
  <c r="O11" i="28"/>
  <c r="N11" i="28"/>
  <c r="M11" i="28"/>
  <c r="L11" i="28"/>
  <c r="K11" i="28"/>
  <c r="J11" i="28"/>
  <c r="I11" i="28"/>
  <c r="H11" i="28"/>
  <c r="G11" i="28"/>
  <c r="F11" i="28"/>
  <c r="E11" i="28"/>
  <c r="D11" i="28"/>
  <c r="AQ10" i="28"/>
  <c r="AP10" i="28"/>
  <c r="AO10" i="28"/>
  <c r="AN10" i="28"/>
  <c r="AM10" i="28"/>
  <c r="AL10" i="28"/>
  <c r="AK10" i="28"/>
  <c r="AJ10" i="28"/>
  <c r="AI10" i="28"/>
  <c r="AH10" i="28"/>
  <c r="AG10" i="28"/>
  <c r="AF10" i="28"/>
  <c r="AE10" i="28"/>
  <c r="AD10" i="28"/>
  <c r="AC10" i="28"/>
  <c r="AB10" i="28"/>
  <c r="AA10" i="28"/>
  <c r="Z10" i="28"/>
  <c r="AX9" i="28"/>
  <c r="AQ9" i="28"/>
  <c r="AP9" i="28"/>
  <c r="AO9" i="28"/>
  <c r="AN9" i="28"/>
  <c r="Y9" i="28"/>
  <c r="X9" i="28"/>
  <c r="U9" i="28"/>
  <c r="S9" i="28"/>
  <c r="R9" i="28"/>
  <c r="Q9" i="28"/>
  <c r="P9" i="28"/>
  <c r="O9" i="28"/>
  <c r="AX8" i="28"/>
  <c r="AW8" i="28"/>
  <c r="AV8" i="28"/>
  <c r="AU8" i="28"/>
  <c r="AT8" i="28"/>
  <c r="AS8" i="28"/>
  <c r="AR8" i="28"/>
  <c r="AQ8" i="28"/>
  <c r="AP8" i="28"/>
  <c r="AO8" i="28"/>
  <c r="AN8" i="28"/>
  <c r="AM8" i="28"/>
  <c r="AL8" i="28"/>
  <c r="AK8" i="28"/>
  <c r="AJ8" i="28"/>
  <c r="AI8" i="28"/>
  <c r="AH8" i="28"/>
  <c r="AG8" i="28"/>
  <c r="AF8" i="28"/>
  <c r="AE8" i="28"/>
  <c r="AD8" i="28"/>
  <c r="AC8" i="28"/>
  <c r="AB8" i="28"/>
  <c r="AA8" i="28"/>
  <c r="Z8" i="28"/>
  <c r="Y8" i="28"/>
  <c r="X8" i="28"/>
  <c r="W8" i="28"/>
  <c r="V8" i="28"/>
  <c r="U8" i="28"/>
  <c r="T8" i="28"/>
  <c r="S8" i="28"/>
  <c r="R8" i="28"/>
  <c r="Q8" i="28"/>
  <c r="P8" i="28"/>
  <c r="O8" i="28"/>
  <c r="N8" i="28"/>
  <c r="M8" i="28"/>
  <c r="L8" i="28"/>
  <c r="K8" i="28"/>
  <c r="J8" i="28"/>
  <c r="I8" i="28"/>
  <c r="H8" i="28"/>
  <c r="G8" i="28"/>
  <c r="F8" i="28"/>
  <c r="E8" i="28"/>
  <c r="D8" i="28"/>
  <c r="AX6" i="28" l="1"/>
  <c r="AS6" i="28"/>
  <c r="AR6" i="28"/>
  <c r="AM6" i="28"/>
  <c r="AL6" i="28"/>
  <c r="AK6" i="28"/>
  <c r="AJ6" i="28"/>
  <c r="AI6" i="28"/>
  <c r="AH6" i="28"/>
  <c r="AA6" i="28"/>
  <c r="Z6" i="28"/>
  <c r="U6" i="28"/>
  <c r="T6" i="28"/>
  <c r="S6" i="28"/>
  <c r="R6" i="28"/>
  <c r="Q6" i="28"/>
  <c r="P6" i="28"/>
  <c r="O6" i="28"/>
  <c r="AX5" i="28"/>
  <c r="AS5" i="28"/>
  <c r="AR5" i="28"/>
  <c r="AM5" i="28"/>
  <c r="AL5" i="28"/>
  <c r="AK5" i="28"/>
  <c r="AJ5" i="28"/>
  <c r="AI5" i="28"/>
  <c r="AH5" i="28"/>
  <c r="AG5" i="28"/>
  <c r="AF5" i="28"/>
  <c r="AE5" i="28"/>
  <c r="AD5" i="28"/>
  <c r="AC5" i="28"/>
  <c r="AB5" i="28"/>
  <c r="Z5" i="28"/>
  <c r="Y5" i="28"/>
  <c r="X5" i="28"/>
  <c r="W5" i="28"/>
  <c r="V5" i="28"/>
  <c r="U5" i="28"/>
  <c r="T5" i="28"/>
  <c r="S5" i="28"/>
  <c r="R5" i="28"/>
  <c r="Q5" i="28"/>
  <c r="P5" i="28"/>
  <c r="O5" i="28"/>
  <c r="N5" i="28"/>
  <c r="M5" i="28"/>
  <c r="L5" i="28"/>
  <c r="K5" i="28"/>
  <c r="J5" i="28"/>
  <c r="I5" i="28"/>
  <c r="H5" i="28"/>
  <c r="G5" i="28"/>
  <c r="F5" i="28"/>
  <c r="E5" i="28"/>
  <c r="D5" i="28"/>
  <c r="H120" i="74"/>
  <c r="AX25" i="28" s="1"/>
  <c r="H119" i="74"/>
  <c r="AW25" i="28" s="1"/>
  <c r="H118" i="74"/>
  <c r="AV25" i="28" s="1"/>
  <c r="H117" i="74"/>
  <c r="AU25" i="28" s="1"/>
  <c r="H116" i="74"/>
  <c r="AT25" i="28" s="1"/>
  <c r="H115" i="74"/>
  <c r="AS25" i="28" s="1"/>
  <c r="H114" i="74"/>
  <c r="AR25" i="28" s="1"/>
  <c r="H113" i="74"/>
  <c r="AQ25" i="28" s="1"/>
  <c r="H112" i="74"/>
  <c r="AP25" i="28" s="1"/>
  <c r="H111" i="74"/>
  <c r="AO25" i="28" s="1"/>
  <c r="H110" i="74"/>
  <c r="AN25" i="28" s="1"/>
  <c r="H109" i="74"/>
  <c r="AM25" i="28" s="1"/>
  <c r="H108" i="74"/>
  <c r="AL25" i="28" s="1"/>
  <c r="H107" i="74"/>
  <c r="AK25" i="28" s="1"/>
  <c r="H106" i="74"/>
  <c r="AJ25" i="28" s="1"/>
  <c r="H105" i="74"/>
  <c r="AI25" i="28" s="1"/>
  <c r="H104" i="74"/>
  <c r="AH25" i="28" s="1"/>
  <c r="H103" i="74"/>
  <c r="AG25" i="28" s="1"/>
  <c r="H102" i="74"/>
  <c r="AF25" i="28" s="1"/>
  <c r="H101" i="74"/>
  <c r="AE25" i="28" s="1"/>
  <c r="H100" i="74"/>
  <c r="AD25" i="28" s="1"/>
  <c r="H99" i="74"/>
  <c r="AC25" i="28" s="1"/>
  <c r="H98" i="74"/>
  <c r="AB25" i="28" s="1"/>
  <c r="H97" i="74"/>
  <c r="AA25" i="28" s="1"/>
  <c r="H96" i="74"/>
  <c r="Z25" i="28" s="1"/>
  <c r="H95" i="74"/>
  <c r="Y25" i="28" s="1"/>
  <c r="H94" i="74"/>
  <c r="X25" i="28" s="1"/>
  <c r="H93" i="74"/>
  <c r="W25" i="28" s="1"/>
  <c r="H92" i="74"/>
  <c r="V25" i="28" s="1"/>
  <c r="H91" i="74"/>
  <c r="U25" i="28" s="1"/>
  <c r="H90" i="74"/>
  <c r="T25" i="28" s="1"/>
  <c r="H89" i="74"/>
  <c r="S25" i="28" s="1"/>
  <c r="H88" i="74"/>
  <c r="R25" i="28" s="1"/>
  <c r="H87" i="74"/>
  <c r="Q25" i="28" s="1"/>
  <c r="H86" i="74"/>
  <c r="P25" i="28" s="1"/>
  <c r="H85" i="74"/>
  <c r="O25" i="28" s="1"/>
  <c r="H84" i="74"/>
  <c r="N25" i="28" s="1"/>
  <c r="H83" i="74"/>
  <c r="M25" i="28" s="1"/>
  <c r="H82" i="74"/>
  <c r="L25" i="28" s="1"/>
  <c r="H81" i="74"/>
  <c r="K25" i="28" s="1"/>
  <c r="H80" i="74"/>
  <c r="J25" i="28" s="1"/>
  <c r="H79" i="74"/>
  <c r="I25" i="28" s="1"/>
  <c r="H78" i="74"/>
  <c r="H25" i="28" s="1"/>
  <c r="H77" i="74"/>
  <c r="G25" i="28" s="1"/>
  <c r="H76" i="74"/>
  <c r="F25" i="28" s="1"/>
  <c r="H75" i="74"/>
  <c r="E25" i="28" s="1"/>
  <c r="H74" i="74"/>
  <c r="D25" i="28" s="1"/>
  <c r="H68" i="74"/>
  <c r="BN25" i="27" s="1"/>
  <c r="H67" i="74"/>
  <c r="BM25" i="27" s="1"/>
  <c r="H66" i="74"/>
  <c r="BL25" i="27" s="1"/>
  <c r="H65" i="74"/>
  <c r="BK25" i="27" s="1"/>
  <c r="H64" i="74"/>
  <c r="BJ25" i="27" s="1"/>
  <c r="H63" i="74"/>
  <c r="BI25" i="27" s="1"/>
  <c r="H62" i="74"/>
  <c r="BH25" i="27" s="1"/>
  <c r="H61" i="74"/>
  <c r="BG25" i="27" s="1"/>
  <c r="H60" i="74"/>
  <c r="BF25" i="27" s="1"/>
  <c r="H59" i="74"/>
  <c r="BE25" i="27" s="1"/>
  <c r="H58" i="74"/>
  <c r="BD25" i="27" s="1"/>
  <c r="H57" i="74"/>
  <c r="BC25" i="27" s="1"/>
  <c r="H56" i="74"/>
  <c r="BB25" i="27" s="1"/>
  <c r="H55" i="74"/>
  <c r="BA25" i="27" s="1"/>
  <c r="H54" i="74"/>
  <c r="AZ25" i="27" s="1"/>
  <c r="H53" i="74"/>
  <c r="AY25" i="27" s="1"/>
  <c r="H52" i="74"/>
  <c r="AX25" i="27" s="1"/>
  <c r="H51" i="74"/>
  <c r="AW25" i="27" s="1"/>
  <c r="H50" i="74"/>
  <c r="AV25" i="27" s="1"/>
  <c r="H49" i="74"/>
  <c r="AU25" i="27" s="1"/>
  <c r="H48" i="74"/>
  <c r="AT25" i="27" s="1"/>
  <c r="H47" i="74"/>
  <c r="AS25" i="27" s="1"/>
  <c r="H46" i="74"/>
  <c r="AR25" i="27" s="1"/>
  <c r="H45" i="74"/>
  <c r="AQ25" i="27" s="1"/>
  <c r="H44" i="74"/>
  <c r="AP25" i="27" s="1"/>
  <c r="H43" i="74"/>
  <c r="AO25" i="27" s="1"/>
  <c r="H42" i="74"/>
  <c r="AN25" i="27" s="1"/>
  <c r="H41" i="74"/>
  <c r="AM25" i="27" s="1"/>
  <c r="H40" i="74"/>
  <c r="AL25" i="27" s="1"/>
  <c r="H39" i="74"/>
  <c r="AK25" i="27" s="1"/>
  <c r="H38" i="74"/>
  <c r="AJ25" i="27" s="1"/>
  <c r="H37" i="74"/>
  <c r="AI25" i="27" s="1"/>
  <c r="H36" i="74"/>
  <c r="AH25" i="27" s="1"/>
  <c r="H35" i="74"/>
  <c r="AG25" i="27" s="1"/>
  <c r="H34" i="74"/>
  <c r="AF25" i="27" s="1"/>
  <c r="H33" i="74"/>
  <c r="AE25" i="27" s="1"/>
  <c r="H32" i="74"/>
  <c r="AD25" i="27" s="1"/>
  <c r="H31" i="74"/>
  <c r="AC25" i="27" s="1"/>
  <c r="H30" i="74"/>
  <c r="AB25" i="27" s="1"/>
  <c r="H29" i="74"/>
  <c r="AA25" i="27" s="1"/>
  <c r="H28" i="74"/>
  <c r="H27" i="74"/>
  <c r="H26" i="74"/>
  <c r="X25" i="27" s="1"/>
  <c r="H25" i="74"/>
  <c r="W25" i="27" s="1"/>
  <c r="H24" i="74"/>
  <c r="V25" i="27" s="1"/>
  <c r="H23" i="74"/>
  <c r="U25" i="27" s="1"/>
  <c r="T25" i="27"/>
  <c r="H21" i="74"/>
  <c r="S25" i="27" s="1"/>
  <c r="H20" i="74"/>
  <c r="R25" i="27" s="1"/>
  <c r="H19" i="74"/>
  <c r="Q25" i="27" s="1"/>
  <c r="H18" i="74"/>
  <c r="P25" i="27" s="1"/>
  <c r="H17" i="74"/>
  <c r="O25" i="27" s="1"/>
  <c r="H16" i="74"/>
  <c r="N25" i="27" s="1"/>
  <c r="H15" i="74"/>
  <c r="M25" i="27" s="1"/>
  <c r="H14" i="74"/>
  <c r="L25" i="27" s="1"/>
  <c r="H13" i="74"/>
  <c r="K25" i="27" s="1"/>
  <c r="H12" i="74"/>
  <c r="J25" i="27" s="1"/>
  <c r="H11" i="74"/>
  <c r="I25" i="27" s="1"/>
  <c r="H10" i="74"/>
  <c r="H25" i="27" s="1"/>
  <c r="H9" i="74"/>
  <c r="G25" i="27" s="1"/>
  <c r="H8" i="74"/>
  <c r="F25" i="27" s="1"/>
  <c r="H7" i="74"/>
  <c r="E25" i="27" s="1"/>
  <c r="H6" i="74"/>
  <c r="D25" i="27" s="1"/>
  <c r="C1" i="74"/>
  <c r="H120" i="73"/>
  <c r="H119" i="73"/>
  <c r="H118" i="73"/>
  <c r="H117" i="73"/>
  <c r="H116" i="73"/>
  <c r="H115" i="73"/>
  <c r="H114" i="73"/>
  <c r="H113" i="73"/>
  <c r="H112" i="73"/>
  <c r="H111" i="73"/>
  <c r="H110" i="73"/>
  <c r="H109" i="73"/>
  <c r="H108" i="73"/>
  <c r="H107" i="73"/>
  <c r="H106" i="73"/>
  <c r="H105" i="73"/>
  <c r="H104" i="73"/>
  <c r="H103" i="73"/>
  <c r="H102" i="73"/>
  <c r="H101" i="73"/>
  <c r="H100" i="73"/>
  <c r="H99" i="73"/>
  <c r="H98" i="73"/>
  <c r="H97" i="73"/>
  <c r="H96" i="73"/>
  <c r="H95" i="73"/>
  <c r="H94" i="73"/>
  <c r="H93" i="73"/>
  <c r="H92" i="73"/>
  <c r="H91" i="73"/>
  <c r="H90" i="73"/>
  <c r="H89" i="73"/>
  <c r="H88" i="73"/>
  <c r="H87" i="73"/>
  <c r="H86" i="73"/>
  <c r="H85" i="73"/>
  <c r="H84" i="73"/>
  <c r="H83" i="73"/>
  <c r="H82" i="73"/>
  <c r="H81" i="73"/>
  <c r="H80" i="73"/>
  <c r="H79" i="73"/>
  <c r="H78" i="73"/>
  <c r="H77" i="73"/>
  <c r="H76" i="73"/>
  <c r="H75" i="73"/>
  <c r="H74" i="73"/>
  <c r="H68" i="73"/>
  <c r="BN24" i="27" s="1"/>
  <c r="H67" i="73"/>
  <c r="BM24" i="27" s="1"/>
  <c r="H66" i="73"/>
  <c r="BL24" i="27" s="1"/>
  <c r="H65" i="73"/>
  <c r="BK24" i="27" s="1"/>
  <c r="H64" i="73"/>
  <c r="BJ24" i="27" s="1"/>
  <c r="H63" i="73"/>
  <c r="BI24" i="27" s="1"/>
  <c r="H62" i="73"/>
  <c r="BH24" i="27" s="1"/>
  <c r="H61" i="73"/>
  <c r="BG24" i="27" s="1"/>
  <c r="H60" i="73"/>
  <c r="BF24" i="27" s="1"/>
  <c r="H59" i="73"/>
  <c r="BE24" i="27" s="1"/>
  <c r="H58" i="73"/>
  <c r="BD24" i="27" s="1"/>
  <c r="H57" i="73"/>
  <c r="BC24" i="27" s="1"/>
  <c r="H56" i="73"/>
  <c r="BB24" i="27" s="1"/>
  <c r="H55" i="73"/>
  <c r="BA24" i="27" s="1"/>
  <c r="H54" i="73"/>
  <c r="AZ24" i="27" s="1"/>
  <c r="H53" i="73"/>
  <c r="AY24" i="27" s="1"/>
  <c r="H52" i="73"/>
  <c r="AX24" i="27" s="1"/>
  <c r="H51" i="73"/>
  <c r="AW24" i="27" s="1"/>
  <c r="H50" i="73"/>
  <c r="AV24" i="27" s="1"/>
  <c r="H49" i="73"/>
  <c r="AU24" i="27" s="1"/>
  <c r="H48" i="73"/>
  <c r="AT24" i="27" s="1"/>
  <c r="H47" i="73"/>
  <c r="AS24" i="27" s="1"/>
  <c r="H46" i="73"/>
  <c r="AR24" i="27" s="1"/>
  <c r="H45" i="73"/>
  <c r="AQ24" i="27" s="1"/>
  <c r="H44" i="73"/>
  <c r="AP24" i="27" s="1"/>
  <c r="H43" i="73"/>
  <c r="AO24" i="27" s="1"/>
  <c r="H42" i="73"/>
  <c r="AN24" i="27" s="1"/>
  <c r="H41" i="73"/>
  <c r="AM24" i="27" s="1"/>
  <c r="H40" i="73"/>
  <c r="AL24" i="27" s="1"/>
  <c r="H39" i="73"/>
  <c r="AK24" i="27" s="1"/>
  <c r="H38" i="73"/>
  <c r="AJ24" i="27" s="1"/>
  <c r="H37" i="73"/>
  <c r="AI24" i="27" s="1"/>
  <c r="H36" i="73"/>
  <c r="AH24" i="27" s="1"/>
  <c r="H35" i="73"/>
  <c r="AG24" i="27" s="1"/>
  <c r="H34" i="73"/>
  <c r="AF24" i="27" s="1"/>
  <c r="H33" i="73"/>
  <c r="AE24" i="27" s="1"/>
  <c r="H32" i="73"/>
  <c r="AD24" i="27" s="1"/>
  <c r="H31" i="73"/>
  <c r="AC24" i="27" s="1"/>
  <c r="H30" i="73"/>
  <c r="AB24" i="27" s="1"/>
  <c r="H29" i="73"/>
  <c r="AA24" i="27" s="1"/>
  <c r="H28" i="73"/>
  <c r="Z24" i="27" s="1"/>
  <c r="H27" i="73"/>
  <c r="Y24" i="27" s="1"/>
  <c r="H26" i="73"/>
  <c r="X24" i="27" s="1"/>
  <c r="H25" i="73"/>
  <c r="W24" i="27" s="1"/>
  <c r="H24" i="73"/>
  <c r="V24" i="27" s="1"/>
  <c r="H23" i="73"/>
  <c r="U24" i="27" s="1"/>
  <c r="H22" i="73"/>
  <c r="T24" i="27" s="1"/>
  <c r="H21" i="73"/>
  <c r="S24" i="27" s="1"/>
  <c r="H20" i="73"/>
  <c r="R24" i="27" s="1"/>
  <c r="H19" i="73"/>
  <c r="Q24" i="27" s="1"/>
  <c r="H18" i="73"/>
  <c r="P24" i="27" s="1"/>
  <c r="H17" i="73"/>
  <c r="O24" i="27" s="1"/>
  <c r="H16" i="73"/>
  <c r="H15" i="73"/>
  <c r="M24" i="27" s="1"/>
  <c r="H14" i="73"/>
  <c r="L24" i="27" s="1"/>
  <c r="H13" i="73"/>
  <c r="K24" i="27" s="1"/>
  <c r="H12" i="73"/>
  <c r="J24" i="27" s="1"/>
  <c r="H11" i="73"/>
  <c r="I24" i="27" s="1"/>
  <c r="H10" i="73"/>
  <c r="H24" i="27" s="1"/>
  <c r="H9" i="73"/>
  <c r="G24" i="27" s="1"/>
  <c r="H8" i="73"/>
  <c r="F24" i="27" s="1"/>
  <c r="H7" i="73"/>
  <c r="E24" i="27" s="1"/>
  <c r="H6" i="73"/>
  <c r="D24" i="27" s="1"/>
  <c r="C1" i="73"/>
  <c r="H120" i="72"/>
  <c r="H119" i="72"/>
  <c r="H118" i="72"/>
  <c r="H117" i="72"/>
  <c r="AU23" i="28" s="1"/>
  <c r="H116" i="72"/>
  <c r="AT23" i="28" s="1"/>
  <c r="H115" i="72"/>
  <c r="H114" i="72"/>
  <c r="H113" i="72"/>
  <c r="AQ23" i="28" s="1"/>
  <c r="H112" i="72"/>
  <c r="AP23" i="28" s="1"/>
  <c r="H111" i="72"/>
  <c r="AO23" i="28" s="1"/>
  <c r="H110" i="72"/>
  <c r="AN23" i="28" s="1"/>
  <c r="H109" i="72"/>
  <c r="H108" i="72"/>
  <c r="H107" i="72"/>
  <c r="H106" i="72"/>
  <c r="H105" i="72"/>
  <c r="H104" i="72"/>
  <c r="H103" i="72"/>
  <c r="H102" i="72"/>
  <c r="H101" i="72"/>
  <c r="AE23" i="28" s="1"/>
  <c r="H100" i="72"/>
  <c r="AD23" i="28" s="1"/>
  <c r="H99" i="72"/>
  <c r="AC23" i="28" s="1"/>
  <c r="H98" i="72"/>
  <c r="AB23" i="28" s="1"/>
  <c r="H97" i="72"/>
  <c r="AA23" i="28" s="1"/>
  <c r="H96" i="72"/>
  <c r="H95" i="72"/>
  <c r="H94" i="72"/>
  <c r="H93" i="72"/>
  <c r="W23" i="28" s="1"/>
  <c r="H92" i="72"/>
  <c r="V23" i="28" s="1"/>
  <c r="H91" i="72"/>
  <c r="H90" i="72"/>
  <c r="T23" i="28" s="1"/>
  <c r="H89" i="72"/>
  <c r="H88" i="72"/>
  <c r="H87" i="72"/>
  <c r="H86" i="72"/>
  <c r="H85" i="72"/>
  <c r="H84" i="72"/>
  <c r="N23" i="28" s="1"/>
  <c r="H83" i="72"/>
  <c r="M23" i="28" s="1"/>
  <c r="H82" i="72"/>
  <c r="L23" i="28" s="1"/>
  <c r="H81" i="72"/>
  <c r="K23" i="28" s="1"/>
  <c r="H80" i="72"/>
  <c r="J23" i="28" s="1"/>
  <c r="H79" i="72"/>
  <c r="H78" i="72"/>
  <c r="H23" i="28" s="1"/>
  <c r="H77" i="72"/>
  <c r="H76" i="72"/>
  <c r="H75" i="72"/>
  <c r="H74" i="72"/>
  <c r="H68" i="72"/>
  <c r="BN23" i="27" s="1"/>
  <c r="H67" i="72"/>
  <c r="BM23" i="27" s="1"/>
  <c r="H66" i="72"/>
  <c r="BL23" i="27" s="1"/>
  <c r="H65" i="72"/>
  <c r="BK23" i="27" s="1"/>
  <c r="H64" i="72"/>
  <c r="BJ23" i="27" s="1"/>
  <c r="H63" i="72"/>
  <c r="BI23" i="27" s="1"/>
  <c r="H62" i="72"/>
  <c r="BH23" i="27" s="1"/>
  <c r="H61" i="72"/>
  <c r="BG23" i="27" s="1"/>
  <c r="H60" i="72"/>
  <c r="BF23" i="27" s="1"/>
  <c r="H59" i="72"/>
  <c r="BE23" i="27" s="1"/>
  <c r="H58" i="72"/>
  <c r="BD23" i="27" s="1"/>
  <c r="H57" i="72"/>
  <c r="BC23" i="27" s="1"/>
  <c r="H56" i="72"/>
  <c r="BB23" i="27" s="1"/>
  <c r="H55" i="72"/>
  <c r="BA23" i="27" s="1"/>
  <c r="H54" i="72"/>
  <c r="AZ23" i="27" s="1"/>
  <c r="H53" i="72"/>
  <c r="AY23" i="27" s="1"/>
  <c r="H52" i="72"/>
  <c r="AX23" i="27" s="1"/>
  <c r="H51" i="72"/>
  <c r="AW23" i="27" s="1"/>
  <c r="H50" i="72"/>
  <c r="AV23" i="27" s="1"/>
  <c r="H49" i="72"/>
  <c r="AU23" i="27" s="1"/>
  <c r="H48" i="72"/>
  <c r="AT23" i="27" s="1"/>
  <c r="H47" i="72"/>
  <c r="AS23" i="27" s="1"/>
  <c r="H46" i="72"/>
  <c r="AR23" i="27" s="1"/>
  <c r="H45" i="72"/>
  <c r="AQ23" i="27" s="1"/>
  <c r="H44" i="72"/>
  <c r="AP23" i="27" s="1"/>
  <c r="H43" i="72"/>
  <c r="AO23" i="27" s="1"/>
  <c r="H42" i="72"/>
  <c r="AN23" i="27" s="1"/>
  <c r="H41" i="72"/>
  <c r="AM23" i="27" s="1"/>
  <c r="H40" i="72"/>
  <c r="AL23" i="27" s="1"/>
  <c r="H39" i="72"/>
  <c r="AK23" i="27" s="1"/>
  <c r="H38" i="72"/>
  <c r="AJ23" i="27" s="1"/>
  <c r="H37" i="72"/>
  <c r="AI23" i="27" s="1"/>
  <c r="AH23" i="27"/>
  <c r="AG23" i="27"/>
  <c r="AE23" i="27"/>
  <c r="AD23" i="27"/>
  <c r="H31" i="72"/>
  <c r="AC23" i="27" s="1"/>
  <c r="H30" i="72"/>
  <c r="AB23" i="27" s="1"/>
  <c r="H29" i="72"/>
  <c r="AA23" i="27" s="1"/>
  <c r="H28" i="72"/>
  <c r="Z23" i="27" s="1"/>
  <c r="H27" i="72"/>
  <c r="Y23" i="27" s="1"/>
  <c r="H26" i="72"/>
  <c r="X23" i="27" s="1"/>
  <c r="H25" i="72"/>
  <c r="W23" i="27" s="1"/>
  <c r="H24" i="72"/>
  <c r="V23" i="27" s="1"/>
  <c r="H23" i="72"/>
  <c r="U23" i="27" s="1"/>
  <c r="H22" i="72"/>
  <c r="T23" i="27" s="1"/>
  <c r="S23" i="27"/>
  <c r="H20" i="72"/>
  <c r="R23" i="27" s="1"/>
  <c r="H19" i="72"/>
  <c r="Q23" i="27" s="1"/>
  <c r="H18" i="72"/>
  <c r="P23" i="27" s="1"/>
  <c r="H17" i="72"/>
  <c r="O23" i="27" s="1"/>
  <c r="H16" i="72"/>
  <c r="N23" i="27" s="1"/>
  <c r="H15" i="72"/>
  <c r="M23" i="27" s="1"/>
  <c r="H14" i="72"/>
  <c r="L23" i="27" s="1"/>
  <c r="H13" i="72"/>
  <c r="K23" i="27" s="1"/>
  <c r="H12" i="72"/>
  <c r="J23" i="27" s="1"/>
  <c r="H11" i="72"/>
  <c r="I23" i="27" s="1"/>
  <c r="H10" i="72"/>
  <c r="H23" i="27" s="1"/>
  <c r="H9" i="72"/>
  <c r="G23" i="27" s="1"/>
  <c r="H8" i="72"/>
  <c r="F23" i="27" s="1"/>
  <c r="H7" i="72"/>
  <c r="E23" i="27" s="1"/>
  <c r="H6" i="72"/>
  <c r="D23" i="27" s="1"/>
  <c r="C1" i="72"/>
  <c r="H120" i="71"/>
  <c r="H119" i="71"/>
  <c r="H118" i="71"/>
  <c r="H117" i="71"/>
  <c r="H116" i="71"/>
  <c r="H115" i="71"/>
  <c r="H114" i="71"/>
  <c r="H113" i="71"/>
  <c r="H112" i="71"/>
  <c r="H111" i="71"/>
  <c r="AO22" i="28" s="1"/>
  <c r="H110" i="71"/>
  <c r="AN22" i="28" s="1"/>
  <c r="H109" i="71"/>
  <c r="H108" i="71"/>
  <c r="H107" i="71"/>
  <c r="H106" i="71"/>
  <c r="H105" i="71"/>
  <c r="H104" i="71"/>
  <c r="AH22" i="28" s="1"/>
  <c r="H103" i="71"/>
  <c r="AG22" i="28" s="1"/>
  <c r="H102" i="71"/>
  <c r="AF22" i="28" s="1"/>
  <c r="H101" i="71"/>
  <c r="AE22" i="28" s="1"/>
  <c r="H100" i="71"/>
  <c r="H99" i="71"/>
  <c r="H98" i="71"/>
  <c r="H97" i="71"/>
  <c r="H96" i="71"/>
  <c r="H95" i="71"/>
  <c r="H94" i="71"/>
  <c r="H93" i="71"/>
  <c r="W22" i="28" s="1"/>
  <c r="H92" i="71"/>
  <c r="V22" i="28" s="1"/>
  <c r="H91" i="71"/>
  <c r="H90" i="71"/>
  <c r="T22" i="28" s="1"/>
  <c r="H89" i="71"/>
  <c r="H88" i="71"/>
  <c r="H87" i="71"/>
  <c r="H86" i="71"/>
  <c r="H85" i="71"/>
  <c r="O22" i="28" s="1"/>
  <c r="H84" i="71"/>
  <c r="N22" i="28" s="1"/>
  <c r="H83" i="71"/>
  <c r="M22" i="28" s="1"/>
  <c r="H82" i="71"/>
  <c r="L22" i="28" s="1"/>
  <c r="H81" i="71"/>
  <c r="K22" i="28" s="1"/>
  <c r="H80" i="71"/>
  <c r="J22" i="28" s="1"/>
  <c r="H79" i="71"/>
  <c r="I22" i="28" s="1"/>
  <c r="H78" i="71"/>
  <c r="H22" i="28" s="1"/>
  <c r="H77" i="71"/>
  <c r="G22" i="28" s="1"/>
  <c r="H76" i="71"/>
  <c r="F22" i="28" s="1"/>
  <c r="H75" i="71"/>
  <c r="E22" i="28" s="1"/>
  <c r="H74" i="71"/>
  <c r="H68" i="71"/>
  <c r="BN22" i="27" s="1"/>
  <c r="H67" i="71"/>
  <c r="BM22" i="27" s="1"/>
  <c r="H66" i="71"/>
  <c r="BL22" i="27" s="1"/>
  <c r="H65" i="71"/>
  <c r="BK22" i="27" s="1"/>
  <c r="H64" i="71"/>
  <c r="BJ22" i="27" s="1"/>
  <c r="H63" i="71"/>
  <c r="BI22" i="27" s="1"/>
  <c r="H62" i="71"/>
  <c r="BH22" i="27" s="1"/>
  <c r="H61" i="71"/>
  <c r="BG22" i="27" s="1"/>
  <c r="H60" i="71"/>
  <c r="BF22" i="27" s="1"/>
  <c r="H59" i="71"/>
  <c r="BE22" i="27" s="1"/>
  <c r="H58" i="71"/>
  <c r="BD22" i="27" s="1"/>
  <c r="H57" i="71"/>
  <c r="BC22" i="27" s="1"/>
  <c r="H56" i="71"/>
  <c r="BB22" i="27" s="1"/>
  <c r="H55" i="71"/>
  <c r="BA22" i="27" s="1"/>
  <c r="H54" i="71"/>
  <c r="AZ22" i="27" s="1"/>
  <c r="H53" i="71"/>
  <c r="AY22" i="27" s="1"/>
  <c r="H52" i="71"/>
  <c r="AX22" i="27" s="1"/>
  <c r="H51" i="71"/>
  <c r="AW22" i="27" s="1"/>
  <c r="H50" i="71"/>
  <c r="AV22" i="27" s="1"/>
  <c r="H49" i="71"/>
  <c r="AU22" i="27" s="1"/>
  <c r="H48" i="71"/>
  <c r="AT22" i="27" s="1"/>
  <c r="H47" i="71"/>
  <c r="AS22" i="27" s="1"/>
  <c r="H46" i="71"/>
  <c r="AR22" i="27" s="1"/>
  <c r="H45" i="71"/>
  <c r="AQ22" i="27" s="1"/>
  <c r="H44" i="71"/>
  <c r="AP22" i="27" s="1"/>
  <c r="H43" i="71"/>
  <c r="AO22" i="27" s="1"/>
  <c r="H42" i="71"/>
  <c r="AN22" i="27" s="1"/>
  <c r="H41" i="71"/>
  <c r="AM22" i="27" s="1"/>
  <c r="H40" i="71"/>
  <c r="AL22" i="27" s="1"/>
  <c r="H39" i="71"/>
  <c r="AK22" i="27" s="1"/>
  <c r="H38" i="71"/>
  <c r="AJ22" i="27" s="1"/>
  <c r="H37" i="71"/>
  <c r="AI22" i="27" s="1"/>
  <c r="H36" i="71"/>
  <c r="AH22" i="27" s="1"/>
  <c r="H35" i="71"/>
  <c r="AG22" i="27" s="1"/>
  <c r="H34" i="71"/>
  <c r="AF22" i="27" s="1"/>
  <c r="H33" i="71"/>
  <c r="AE22" i="27" s="1"/>
  <c r="H32" i="71"/>
  <c r="AD22" i="27" s="1"/>
  <c r="H31" i="71"/>
  <c r="AC22" i="27" s="1"/>
  <c r="H30" i="71"/>
  <c r="AB22" i="27" s="1"/>
  <c r="H29" i="71"/>
  <c r="AA22" i="27" s="1"/>
  <c r="H28" i="71"/>
  <c r="Z22" i="27" s="1"/>
  <c r="H27" i="71"/>
  <c r="Y22" i="27" s="1"/>
  <c r="H26" i="71"/>
  <c r="X22" i="27" s="1"/>
  <c r="H25" i="71"/>
  <c r="W22" i="27" s="1"/>
  <c r="H24" i="71"/>
  <c r="V22" i="27" s="1"/>
  <c r="H23" i="71"/>
  <c r="U22" i="27" s="1"/>
  <c r="H22" i="71"/>
  <c r="T22" i="27" s="1"/>
  <c r="H21" i="71"/>
  <c r="S22" i="27" s="1"/>
  <c r="H20" i="71"/>
  <c r="R22" i="27" s="1"/>
  <c r="H19" i="71"/>
  <c r="Q22" i="27" s="1"/>
  <c r="H18" i="71"/>
  <c r="P22" i="27" s="1"/>
  <c r="H17" i="71"/>
  <c r="O22" i="27" s="1"/>
  <c r="H16" i="71"/>
  <c r="N22" i="27" s="1"/>
  <c r="H15" i="71"/>
  <c r="M22" i="27" s="1"/>
  <c r="H14" i="71"/>
  <c r="L22" i="27" s="1"/>
  <c r="H13" i="71"/>
  <c r="K22" i="27" s="1"/>
  <c r="H12" i="71"/>
  <c r="J22" i="27" s="1"/>
  <c r="H11" i="71"/>
  <c r="I22" i="27" s="1"/>
  <c r="H10" i="71"/>
  <c r="H22" i="27" s="1"/>
  <c r="H9" i="71"/>
  <c r="G22" i="27" s="1"/>
  <c r="H8" i="71"/>
  <c r="F22" i="27" s="1"/>
  <c r="H7" i="71"/>
  <c r="E22" i="27" s="1"/>
  <c r="H6" i="71"/>
  <c r="D22" i="27" s="1"/>
  <c r="C1" i="71"/>
  <c r="H120" i="70"/>
  <c r="H119" i="70"/>
  <c r="H118" i="70"/>
  <c r="H117" i="70"/>
  <c r="H116" i="70"/>
  <c r="H115" i="70"/>
  <c r="H114" i="70"/>
  <c r="H113" i="70"/>
  <c r="H112" i="70"/>
  <c r="H111" i="70"/>
  <c r="H110" i="70"/>
  <c r="H109" i="70"/>
  <c r="H108" i="70"/>
  <c r="H107" i="70"/>
  <c r="H106" i="70"/>
  <c r="H105" i="70"/>
  <c r="H104" i="70"/>
  <c r="H103" i="70"/>
  <c r="H102" i="70"/>
  <c r="H101" i="70"/>
  <c r="H100" i="70"/>
  <c r="H99" i="70"/>
  <c r="H98" i="70"/>
  <c r="H97" i="70"/>
  <c r="H96" i="70"/>
  <c r="H95" i="70"/>
  <c r="H94" i="70"/>
  <c r="H93" i="70"/>
  <c r="H92" i="70"/>
  <c r="H91" i="70"/>
  <c r="H90" i="70"/>
  <c r="H89" i="70"/>
  <c r="H88" i="70"/>
  <c r="H87" i="70"/>
  <c r="H86" i="70"/>
  <c r="H85" i="70"/>
  <c r="H84" i="70"/>
  <c r="H83" i="70"/>
  <c r="H82" i="70"/>
  <c r="H81" i="70"/>
  <c r="H80" i="70"/>
  <c r="H79" i="70"/>
  <c r="H78" i="70"/>
  <c r="H77" i="70"/>
  <c r="H76" i="70"/>
  <c r="H75" i="70"/>
  <c r="H74" i="70"/>
  <c r="H68" i="70"/>
  <c r="BN21" i="27" s="1"/>
  <c r="H67" i="70"/>
  <c r="BM21" i="27" s="1"/>
  <c r="H66" i="70"/>
  <c r="BL21" i="27" s="1"/>
  <c r="H65" i="70"/>
  <c r="BK21" i="27" s="1"/>
  <c r="H64" i="70"/>
  <c r="BJ21" i="27" s="1"/>
  <c r="H63" i="70"/>
  <c r="BI21" i="27" s="1"/>
  <c r="H62" i="70"/>
  <c r="BH21" i="27" s="1"/>
  <c r="H61" i="70"/>
  <c r="BG21" i="27" s="1"/>
  <c r="H60" i="70"/>
  <c r="BF21" i="27" s="1"/>
  <c r="H59" i="70"/>
  <c r="BE21" i="27" s="1"/>
  <c r="H58" i="70"/>
  <c r="BD21" i="27" s="1"/>
  <c r="H57" i="70"/>
  <c r="BC21" i="27" s="1"/>
  <c r="H56" i="70"/>
  <c r="BB21" i="27" s="1"/>
  <c r="H55" i="70"/>
  <c r="BA21" i="27" s="1"/>
  <c r="H54" i="70"/>
  <c r="AZ21" i="27" s="1"/>
  <c r="H53" i="70"/>
  <c r="AY21" i="27" s="1"/>
  <c r="H52" i="70"/>
  <c r="AX21" i="27" s="1"/>
  <c r="H51" i="70"/>
  <c r="AW21" i="27" s="1"/>
  <c r="H50" i="70"/>
  <c r="AV21" i="27" s="1"/>
  <c r="H49" i="70"/>
  <c r="AU21" i="27" s="1"/>
  <c r="H48" i="70"/>
  <c r="AT21" i="27" s="1"/>
  <c r="H47" i="70"/>
  <c r="AS21" i="27" s="1"/>
  <c r="H46" i="70"/>
  <c r="AR21" i="27" s="1"/>
  <c r="H45" i="70"/>
  <c r="AQ21" i="27" s="1"/>
  <c r="H44" i="70"/>
  <c r="AP21" i="27" s="1"/>
  <c r="H43" i="70"/>
  <c r="AO21" i="27" s="1"/>
  <c r="H42" i="70"/>
  <c r="AN21" i="27" s="1"/>
  <c r="H41" i="70"/>
  <c r="AM21" i="27" s="1"/>
  <c r="H40" i="70"/>
  <c r="AL21" i="27" s="1"/>
  <c r="H39" i="70"/>
  <c r="AK21" i="27" s="1"/>
  <c r="H38" i="70"/>
  <c r="AJ21" i="27" s="1"/>
  <c r="H37" i="70"/>
  <c r="AI21" i="27" s="1"/>
  <c r="H36" i="70"/>
  <c r="AH21" i="27" s="1"/>
  <c r="H35" i="70"/>
  <c r="AG21" i="27" s="1"/>
  <c r="H34" i="70"/>
  <c r="AF21" i="27" s="1"/>
  <c r="H33" i="70"/>
  <c r="AE21" i="27" s="1"/>
  <c r="H32" i="70"/>
  <c r="AD21" i="27" s="1"/>
  <c r="H31" i="70"/>
  <c r="AC21" i="27" s="1"/>
  <c r="H30" i="70"/>
  <c r="AB21" i="27" s="1"/>
  <c r="H29" i="70"/>
  <c r="AA21" i="27" s="1"/>
  <c r="H28" i="70"/>
  <c r="Z21" i="27" s="1"/>
  <c r="H27" i="70"/>
  <c r="Y21" i="27" s="1"/>
  <c r="H26" i="70"/>
  <c r="X21" i="27" s="1"/>
  <c r="H25" i="70"/>
  <c r="W21" i="27" s="1"/>
  <c r="H24" i="70"/>
  <c r="V21" i="27" s="1"/>
  <c r="H23" i="70"/>
  <c r="U21" i="27" s="1"/>
  <c r="H22" i="70"/>
  <c r="T21" i="27" s="1"/>
  <c r="H21" i="70"/>
  <c r="S21" i="27" s="1"/>
  <c r="H20" i="70"/>
  <c r="R21" i="27" s="1"/>
  <c r="H19" i="70"/>
  <c r="Q21" i="27" s="1"/>
  <c r="H18" i="70"/>
  <c r="P21" i="27" s="1"/>
  <c r="H17" i="70"/>
  <c r="O21" i="27" s="1"/>
  <c r="H16" i="70"/>
  <c r="N21" i="27" s="1"/>
  <c r="H15" i="70"/>
  <c r="M21" i="27" s="1"/>
  <c r="H14" i="70"/>
  <c r="L21" i="27" s="1"/>
  <c r="H13" i="70"/>
  <c r="K21" i="27" s="1"/>
  <c r="H12" i="70"/>
  <c r="J21" i="27" s="1"/>
  <c r="I21" i="27"/>
  <c r="H10" i="70"/>
  <c r="H21" i="27" s="1"/>
  <c r="H9" i="70"/>
  <c r="G21" i="27" s="1"/>
  <c r="H8" i="70"/>
  <c r="F21" i="27" s="1"/>
  <c r="H7" i="70"/>
  <c r="E21" i="27" s="1"/>
  <c r="H6" i="70"/>
  <c r="D21" i="27" s="1"/>
  <c r="C1" i="70"/>
  <c r="H120" i="69"/>
  <c r="H119" i="69"/>
  <c r="H118" i="69"/>
  <c r="H117" i="69"/>
  <c r="H116" i="69"/>
  <c r="H115" i="69"/>
  <c r="H114" i="69"/>
  <c r="H113" i="69"/>
  <c r="H112" i="69"/>
  <c r="H111" i="69"/>
  <c r="H110" i="69"/>
  <c r="H109" i="69"/>
  <c r="H108" i="69"/>
  <c r="H107" i="69"/>
  <c r="H106" i="69"/>
  <c r="H105" i="69"/>
  <c r="H104" i="69"/>
  <c r="H103" i="69"/>
  <c r="H102" i="69"/>
  <c r="H101" i="69"/>
  <c r="H100" i="69"/>
  <c r="H99" i="69"/>
  <c r="H98" i="69"/>
  <c r="AB20" i="28" s="1"/>
  <c r="H97" i="69"/>
  <c r="H96" i="69"/>
  <c r="H95" i="69"/>
  <c r="H94" i="69"/>
  <c r="H93" i="69"/>
  <c r="H92" i="69"/>
  <c r="H91" i="69"/>
  <c r="H90" i="69"/>
  <c r="H89" i="69"/>
  <c r="H88" i="69"/>
  <c r="H87" i="69"/>
  <c r="H86" i="69"/>
  <c r="H85" i="69"/>
  <c r="H84" i="69"/>
  <c r="H83" i="69"/>
  <c r="H82" i="69"/>
  <c r="H81" i="69"/>
  <c r="H80" i="69"/>
  <c r="H79" i="69"/>
  <c r="H78" i="69"/>
  <c r="H77" i="69"/>
  <c r="H76" i="69"/>
  <c r="H75" i="69"/>
  <c r="H74" i="69"/>
  <c r="H68" i="69"/>
  <c r="BN20" i="27" s="1"/>
  <c r="H67" i="69"/>
  <c r="BM20" i="27" s="1"/>
  <c r="H66" i="69"/>
  <c r="BL20" i="27" s="1"/>
  <c r="H65" i="69"/>
  <c r="BK20" i="27" s="1"/>
  <c r="H64" i="69"/>
  <c r="BJ20" i="27" s="1"/>
  <c r="H63" i="69"/>
  <c r="BI20" i="27" s="1"/>
  <c r="H62" i="69"/>
  <c r="BH20" i="27" s="1"/>
  <c r="H61" i="69"/>
  <c r="BG20" i="27" s="1"/>
  <c r="H60" i="69"/>
  <c r="BF20" i="27" s="1"/>
  <c r="BE20" i="27"/>
  <c r="H58" i="69"/>
  <c r="BD20" i="27" s="1"/>
  <c r="H57" i="69"/>
  <c r="BC20" i="27" s="1"/>
  <c r="BB20" i="27"/>
  <c r="H55" i="69"/>
  <c r="BA20" i="27" s="1"/>
  <c r="H54" i="69"/>
  <c r="AZ20" i="27" s="1"/>
  <c r="H53" i="69"/>
  <c r="AY20" i="27" s="1"/>
  <c r="H52" i="69"/>
  <c r="AX20" i="27" s="1"/>
  <c r="H51" i="69"/>
  <c r="AW20" i="27" s="1"/>
  <c r="H50" i="69"/>
  <c r="AV20" i="27" s="1"/>
  <c r="H49" i="69"/>
  <c r="AU20" i="27" s="1"/>
  <c r="H48" i="69"/>
  <c r="AT20" i="27" s="1"/>
  <c r="H47" i="69"/>
  <c r="AS20" i="27" s="1"/>
  <c r="H46" i="69"/>
  <c r="AR20" i="27" s="1"/>
  <c r="H45" i="69"/>
  <c r="AQ20" i="27" s="1"/>
  <c r="H44" i="69"/>
  <c r="AP20" i="27" s="1"/>
  <c r="H43" i="69"/>
  <c r="AO20" i="27" s="1"/>
  <c r="H42" i="69"/>
  <c r="AN20" i="27" s="1"/>
  <c r="H41" i="69"/>
  <c r="AM20" i="27" s="1"/>
  <c r="H40" i="69"/>
  <c r="AL20" i="27" s="1"/>
  <c r="H39" i="69"/>
  <c r="AK20" i="27" s="1"/>
  <c r="H38" i="69"/>
  <c r="AJ20" i="27" s="1"/>
  <c r="H37" i="69"/>
  <c r="AI20" i="27" s="1"/>
  <c r="H36" i="69"/>
  <c r="AH20" i="27" s="1"/>
  <c r="H35" i="69"/>
  <c r="AG20" i="27" s="1"/>
  <c r="H34" i="69"/>
  <c r="AF20" i="27" s="1"/>
  <c r="H33" i="69"/>
  <c r="AE20" i="27" s="1"/>
  <c r="H32" i="69"/>
  <c r="AD20" i="27" s="1"/>
  <c r="H31" i="69"/>
  <c r="AC20" i="27" s="1"/>
  <c r="H30" i="69"/>
  <c r="AB20" i="27" s="1"/>
  <c r="AA20" i="27"/>
  <c r="H28" i="69"/>
  <c r="Z20" i="27" s="1"/>
  <c r="Y20" i="27"/>
  <c r="H26" i="69"/>
  <c r="X20" i="27" s="1"/>
  <c r="H25" i="69"/>
  <c r="W20" i="27" s="1"/>
  <c r="H24" i="69"/>
  <c r="V20" i="27" s="1"/>
  <c r="H23" i="69"/>
  <c r="U20" i="27" s="1"/>
  <c r="H22" i="69"/>
  <c r="T20" i="27" s="1"/>
  <c r="H21" i="69"/>
  <c r="S20" i="27" s="1"/>
  <c r="H20" i="69"/>
  <c r="R20" i="27" s="1"/>
  <c r="H19" i="69"/>
  <c r="Q20" i="27" s="1"/>
  <c r="H18" i="69"/>
  <c r="P20" i="27" s="1"/>
  <c r="H17" i="69"/>
  <c r="O20" i="27" s="1"/>
  <c r="H16" i="69"/>
  <c r="N20" i="27" s="1"/>
  <c r="H15" i="69"/>
  <c r="M20" i="27" s="1"/>
  <c r="H14" i="69"/>
  <c r="L20" i="27" s="1"/>
  <c r="H13" i="69"/>
  <c r="K20" i="27" s="1"/>
  <c r="H12" i="69"/>
  <c r="J20" i="27" s="1"/>
  <c r="H11" i="69"/>
  <c r="I20" i="27" s="1"/>
  <c r="H10" i="69"/>
  <c r="H20" i="27" s="1"/>
  <c r="H9" i="69"/>
  <c r="G20" i="27" s="1"/>
  <c r="H8" i="69"/>
  <c r="F20" i="27" s="1"/>
  <c r="H7" i="69"/>
  <c r="E20" i="27" s="1"/>
  <c r="H6" i="69"/>
  <c r="D20" i="27" s="1"/>
  <c r="C1" i="69"/>
  <c r="H120" i="68"/>
  <c r="H119" i="68"/>
  <c r="H118" i="68"/>
  <c r="H117" i="68"/>
  <c r="H116" i="68"/>
  <c r="H115" i="68"/>
  <c r="H114" i="68"/>
  <c r="H113" i="68"/>
  <c r="H112" i="68"/>
  <c r="H111" i="68"/>
  <c r="H110" i="68"/>
  <c r="H109" i="68"/>
  <c r="H108" i="68"/>
  <c r="H107" i="68"/>
  <c r="H106" i="68"/>
  <c r="H105" i="68"/>
  <c r="H104" i="68"/>
  <c r="H103" i="68"/>
  <c r="H102" i="68"/>
  <c r="H101" i="68"/>
  <c r="H100" i="68"/>
  <c r="H99" i="68"/>
  <c r="H98" i="68"/>
  <c r="H97" i="68"/>
  <c r="H96" i="68"/>
  <c r="H95" i="68"/>
  <c r="H94" i="68"/>
  <c r="H93" i="68"/>
  <c r="H92" i="68"/>
  <c r="H91" i="68"/>
  <c r="H90" i="68"/>
  <c r="H89" i="68"/>
  <c r="H88" i="68"/>
  <c r="H87" i="68"/>
  <c r="H86" i="68"/>
  <c r="H85" i="68"/>
  <c r="H84" i="68"/>
  <c r="H83" i="68"/>
  <c r="H82" i="68"/>
  <c r="H81" i="68"/>
  <c r="H80" i="68"/>
  <c r="H79" i="68"/>
  <c r="H78" i="68"/>
  <c r="H77" i="68"/>
  <c r="H76" i="68"/>
  <c r="H75" i="68"/>
  <c r="H74" i="68"/>
  <c r="H68" i="68"/>
  <c r="BN19" i="27" s="1"/>
  <c r="H67" i="68"/>
  <c r="BM19" i="27" s="1"/>
  <c r="H66" i="68"/>
  <c r="BL19" i="27" s="1"/>
  <c r="H65" i="68"/>
  <c r="BK19" i="27" s="1"/>
  <c r="H64" i="68"/>
  <c r="BJ19" i="27" s="1"/>
  <c r="H63" i="68"/>
  <c r="BI19" i="27" s="1"/>
  <c r="H62" i="68"/>
  <c r="BH19" i="27" s="1"/>
  <c r="H61" i="68"/>
  <c r="BG19" i="27" s="1"/>
  <c r="H60" i="68"/>
  <c r="BF19" i="27" s="1"/>
  <c r="H59" i="68"/>
  <c r="BE19" i="27" s="1"/>
  <c r="H58" i="68"/>
  <c r="BD19" i="27" s="1"/>
  <c r="H57" i="68"/>
  <c r="BC19" i="27" s="1"/>
  <c r="H56" i="68"/>
  <c r="BB19" i="27" s="1"/>
  <c r="H55" i="68"/>
  <c r="BA19" i="27" s="1"/>
  <c r="H54" i="68"/>
  <c r="AZ19" i="27" s="1"/>
  <c r="H53" i="68"/>
  <c r="AY19" i="27" s="1"/>
  <c r="H52" i="68"/>
  <c r="AX19" i="27" s="1"/>
  <c r="H51" i="68"/>
  <c r="AW19" i="27" s="1"/>
  <c r="H50" i="68"/>
  <c r="AV19" i="27" s="1"/>
  <c r="H49" i="68"/>
  <c r="AU19" i="27" s="1"/>
  <c r="H48" i="68"/>
  <c r="AT19" i="27" s="1"/>
  <c r="H47" i="68"/>
  <c r="AS19" i="27" s="1"/>
  <c r="H46" i="68"/>
  <c r="AR19" i="27" s="1"/>
  <c r="H45" i="68"/>
  <c r="AQ19" i="27" s="1"/>
  <c r="H44" i="68"/>
  <c r="AP19" i="27" s="1"/>
  <c r="H43" i="68"/>
  <c r="AO19" i="27" s="1"/>
  <c r="H42" i="68"/>
  <c r="AN19" i="27" s="1"/>
  <c r="H41" i="68"/>
  <c r="AM19" i="27" s="1"/>
  <c r="H40" i="68"/>
  <c r="AL19" i="27" s="1"/>
  <c r="H39" i="68"/>
  <c r="AK19" i="27" s="1"/>
  <c r="H38" i="68"/>
  <c r="AJ19" i="27" s="1"/>
  <c r="H37" i="68"/>
  <c r="AI19" i="27" s="1"/>
  <c r="H36" i="68"/>
  <c r="AH19" i="27" s="1"/>
  <c r="H35" i="68"/>
  <c r="AG19" i="27" s="1"/>
  <c r="H34" i="68"/>
  <c r="AF19" i="27" s="1"/>
  <c r="H33" i="68"/>
  <c r="AE19" i="27" s="1"/>
  <c r="H32" i="68"/>
  <c r="AD19" i="27" s="1"/>
  <c r="H31" i="68"/>
  <c r="AC19" i="27" s="1"/>
  <c r="H30" i="68"/>
  <c r="AB19" i="27" s="1"/>
  <c r="H29" i="68"/>
  <c r="AA19" i="27" s="1"/>
  <c r="H28" i="68"/>
  <c r="Z19" i="27" s="1"/>
  <c r="H27" i="68"/>
  <c r="Y19" i="27" s="1"/>
  <c r="H26" i="68"/>
  <c r="X19" i="27" s="1"/>
  <c r="H25" i="68"/>
  <c r="W19" i="27" s="1"/>
  <c r="H24" i="68"/>
  <c r="V19" i="27" s="1"/>
  <c r="H23" i="68"/>
  <c r="U19" i="27" s="1"/>
  <c r="H22" i="68"/>
  <c r="T19" i="27" s="1"/>
  <c r="H21" i="68"/>
  <c r="S19" i="27" s="1"/>
  <c r="H20" i="68"/>
  <c r="R19" i="27" s="1"/>
  <c r="H19" i="68"/>
  <c r="Q19" i="27" s="1"/>
  <c r="H18" i="68"/>
  <c r="P19" i="27" s="1"/>
  <c r="H17" i="68"/>
  <c r="O19" i="27" s="1"/>
  <c r="H16" i="68"/>
  <c r="N19" i="27" s="1"/>
  <c r="H15" i="68"/>
  <c r="M19" i="27" s="1"/>
  <c r="H14" i="68"/>
  <c r="L19" i="27" s="1"/>
  <c r="H13" i="68"/>
  <c r="K19" i="27" s="1"/>
  <c r="H12" i="68"/>
  <c r="J19" i="27" s="1"/>
  <c r="H11" i="68"/>
  <c r="I19" i="27" s="1"/>
  <c r="H10" i="68"/>
  <c r="H19" i="27" s="1"/>
  <c r="H9" i="68"/>
  <c r="G19" i="27" s="1"/>
  <c r="H8" i="68"/>
  <c r="F19" i="27" s="1"/>
  <c r="H7" i="68"/>
  <c r="E19" i="27" s="1"/>
  <c r="H6" i="68"/>
  <c r="D19" i="27" s="1"/>
  <c r="C1" i="68"/>
  <c r="H120" i="67"/>
  <c r="H119" i="67"/>
  <c r="H118" i="67"/>
  <c r="H117" i="67"/>
  <c r="H116" i="67"/>
  <c r="H115" i="67"/>
  <c r="H114" i="67"/>
  <c r="H113" i="67"/>
  <c r="H112" i="67"/>
  <c r="H111" i="67"/>
  <c r="H110" i="67"/>
  <c r="H109" i="67"/>
  <c r="H108" i="67"/>
  <c r="H107" i="67"/>
  <c r="H106" i="67"/>
  <c r="H105" i="67"/>
  <c r="H104" i="67"/>
  <c r="H103" i="67"/>
  <c r="H102" i="67"/>
  <c r="H101" i="67"/>
  <c r="H100" i="67"/>
  <c r="H99" i="67"/>
  <c r="H98" i="67"/>
  <c r="H97" i="67"/>
  <c r="H96" i="67"/>
  <c r="H95" i="67"/>
  <c r="H94" i="67"/>
  <c r="H93" i="67"/>
  <c r="H92" i="67"/>
  <c r="H91" i="67"/>
  <c r="H90" i="67"/>
  <c r="H89" i="67"/>
  <c r="H88" i="67"/>
  <c r="H87" i="67"/>
  <c r="H86" i="67"/>
  <c r="H85" i="67"/>
  <c r="H84" i="67"/>
  <c r="H83" i="67"/>
  <c r="H82" i="67"/>
  <c r="H81" i="67"/>
  <c r="H80" i="67"/>
  <c r="H79" i="67"/>
  <c r="H78" i="67"/>
  <c r="H77" i="67"/>
  <c r="H76" i="67"/>
  <c r="H75" i="67"/>
  <c r="H74" i="67"/>
  <c r="H68" i="67"/>
  <c r="BN18" i="27" s="1"/>
  <c r="H67" i="67"/>
  <c r="BM18" i="27" s="1"/>
  <c r="H66" i="67"/>
  <c r="BL18" i="27" s="1"/>
  <c r="H65" i="67"/>
  <c r="BK18" i="27" s="1"/>
  <c r="H64" i="67"/>
  <c r="BJ18" i="27" s="1"/>
  <c r="H63" i="67"/>
  <c r="BI18" i="27" s="1"/>
  <c r="H62" i="67"/>
  <c r="BH18" i="27" s="1"/>
  <c r="H61" i="67"/>
  <c r="BG18" i="27" s="1"/>
  <c r="H60" i="67"/>
  <c r="BF18" i="27" s="1"/>
  <c r="H59" i="67"/>
  <c r="BE18" i="27" s="1"/>
  <c r="H58" i="67"/>
  <c r="BD18" i="27" s="1"/>
  <c r="H57" i="67"/>
  <c r="BC18" i="27" s="1"/>
  <c r="H56" i="67"/>
  <c r="BB18" i="27" s="1"/>
  <c r="H55" i="67"/>
  <c r="BA18" i="27" s="1"/>
  <c r="H54" i="67"/>
  <c r="AZ18" i="27" s="1"/>
  <c r="H53" i="67"/>
  <c r="AY18" i="27" s="1"/>
  <c r="H52" i="67"/>
  <c r="AX18" i="27" s="1"/>
  <c r="H51" i="67"/>
  <c r="AW18" i="27" s="1"/>
  <c r="H50" i="67"/>
  <c r="AV18" i="27" s="1"/>
  <c r="H49" i="67"/>
  <c r="AU18" i="27" s="1"/>
  <c r="H48" i="67"/>
  <c r="AT18" i="27" s="1"/>
  <c r="H47" i="67"/>
  <c r="AS18" i="27" s="1"/>
  <c r="H46" i="67"/>
  <c r="AR18" i="27" s="1"/>
  <c r="H45" i="67"/>
  <c r="AQ18" i="27" s="1"/>
  <c r="H44" i="67"/>
  <c r="AP18" i="27" s="1"/>
  <c r="H43" i="67"/>
  <c r="AO18" i="27" s="1"/>
  <c r="H42" i="67"/>
  <c r="AN18" i="27" s="1"/>
  <c r="H41" i="67"/>
  <c r="AM18" i="27" s="1"/>
  <c r="H40" i="67"/>
  <c r="AL18" i="27" s="1"/>
  <c r="H39" i="67"/>
  <c r="AK18" i="27" s="1"/>
  <c r="H38" i="67"/>
  <c r="AJ18" i="27" s="1"/>
  <c r="H37" i="67"/>
  <c r="AI18" i="27" s="1"/>
  <c r="H36" i="67"/>
  <c r="AH18" i="27" s="1"/>
  <c r="H35" i="67"/>
  <c r="AG18" i="27" s="1"/>
  <c r="H34" i="67"/>
  <c r="AF18" i="27" s="1"/>
  <c r="H33" i="67"/>
  <c r="AE18" i="27" s="1"/>
  <c r="H32" i="67"/>
  <c r="AD18" i="27" s="1"/>
  <c r="H31" i="67"/>
  <c r="AC18" i="27" s="1"/>
  <c r="H30" i="67"/>
  <c r="AB18" i="27" s="1"/>
  <c r="H29" i="67"/>
  <c r="AA18" i="27" s="1"/>
  <c r="H28" i="67"/>
  <c r="Z18" i="27" s="1"/>
  <c r="H27" i="67"/>
  <c r="Y18" i="27" s="1"/>
  <c r="H26" i="67"/>
  <c r="X18" i="27" s="1"/>
  <c r="H25" i="67"/>
  <c r="W18" i="27" s="1"/>
  <c r="H24" i="67"/>
  <c r="V18" i="27" s="1"/>
  <c r="H23" i="67"/>
  <c r="U18" i="27" s="1"/>
  <c r="H22" i="67"/>
  <c r="T18" i="27" s="1"/>
  <c r="H21" i="67"/>
  <c r="S18" i="27" s="1"/>
  <c r="H20" i="67"/>
  <c r="R18" i="27" s="1"/>
  <c r="H19" i="67"/>
  <c r="Q18" i="27" s="1"/>
  <c r="H18" i="67"/>
  <c r="P18" i="27" s="1"/>
  <c r="H17" i="67"/>
  <c r="O18" i="27" s="1"/>
  <c r="H16" i="67"/>
  <c r="N18" i="27" s="1"/>
  <c r="H15" i="67"/>
  <c r="M18" i="27" s="1"/>
  <c r="H14" i="67"/>
  <c r="L18" i="27" s="1"/>
  <c r="H13" i="67"/>
  <c r="K18" i="27" s="1"/>
  <c r="H12" i="67"/>
  <c r="J18" i="27" s="1"/>
  <c r="H11" i="67"/>
  <c r="I18" i="27" s="1"/>
  <c r="H10" i="67"/>
  <c r="H18" i="27" s="1"/>
  <c r="H9" i="67"/>
  <c r="G18" i="27" s="1"/>
  <c r="H8" i="67"/>
  <c r="F18" i="27" s="1"/>
  <c r="H7" i="67"/>
  <c r="E18" i="27" s="1"/>
  <c r="H6" i="67"/>
  <c r="D18" i="27" s="1"/>
  <c r="C1" i="67"/>
  <c r="H120" i="66"/>
  <c r="H119" i="66"/>
  <c r="H118" i="66"/>
  <c r="H117" i="66"/>
  <c r="H116" i="66"/>
  <c r="H115" i="66"/>
  <c r="H114" i="66"/>
  <c r="H113" i="66"/>
  <c r="H112" i="66"/>
  <c r="H111" i="66"/>
  <c r="H110" i="66"/>
  <c r="H109" i="66"/>
  <c r="H108" i="66"/>
  <c r="H107" i="66"/>
  <c r="H106" i="66"/>
  <c r="H105" i="66"/>
  <c r="H104" i="66"/>
  <c r="H103" i="66"/>
  <c r="H102" i="66"/>
  <c r="H101" i="66"/>
  <c r="H100" i="66"/>
  <c r="H99" i="66"/>
  <c r="H98" i="66"/>
  <c r="H97" i="66"/>
  <c r="H96" i="66"/>
  <c r="H95" i="66"/>
  <c r="H94" i="66"/>
  <c r="H93" i="66"/>
  <c r="H92" i="66"/>
  <c r="H91" i="66"/>
  <c r="H90" i="66"/>
  <c r="H89" i="66"/>
  <c r="H88" i="66"/>
  <c r="H87" i="66"/>
  <c r="H86" i="66"/>
  <c r="H85" i="66"/>
  <c r="H84" i="66"/>
  <c r="H83" i="66"/>
  <c r="H82" i="66"/>
  <c r="H81" i="66"/>
  <c r="H80" i="66"/>
  <c r="H79" i="66"/>
  <c r="H78" i="66"/>
  <c r="H77" i="66"/>
  <c r="H76" i="66"/>
  <c r="H75" i="66"/>
  <c r="H74" i="66"/>
  <c r="H68" i="66"/>
  <c r="BN17" i="27" s="1"/>
  <c r="H67" i="66"/>
  <c r="BM17" i="27" s="1"/>
  <c r="H66" i="66"/>
  <c r="BL17" i="27" s="1"/>
  <c r="H65" i="66"/>
  <c r="BK17" i="27" s="1"/>
  <c r="H64" i="66"/>
  <c r="BJ17" i="27" s="1"/>
  <c r="H63" i="66"/>
  <c r="BI17" i="27" s="1"/>
  <c r="H62" i="66"/>
  <c r="BH17" i="27" s="1"/>
  <c r="H61" i="66"/>
  <c r="BG17" i="27" s="1"/>
  <c r="H60" i="66"/>
  <c r="BF17" i="27" s="1"/>
  <c r="H59" i="66"/>
  <c r="BE17" i="27" s="1"/>
  <c r="H58" i="66"/>
  <c r="BD17" i="27" s="1"/>
  <c r="H57" i="66"/>
  <c r="BC17" i="27" s="1"/>
  <c r="H56" i="66"/>
  <c r="BB17" i="27" s="1"/>
  <c r="H55" i="66"/>
  <c r="BA17" i="27" s="1"/>
  <c r="H54" i="66"/>
  <c r="AZ17" i="27" s="1"/>
  <c r="H53" i="66"/>
  <c r="AY17" i="27" s="1"/>
  <c r="H52" i="66"/>
  <c r="AX17" i="27" s="1"/>
  <c r="H51" i="66"/>
  <c r="AW17" i="27" s="1"/>
  <c r="H50" i="66"/>
  <c r="AV17" i="27" s="1"/>
  <c r="H49" i="66"/>
  <c r="AU17" i="27" s="1"/>
  <c r="H48" i="66"/>
  <c r="AT17" i="27" s="1"/>
  <c r="H47" i="66"/>
  <c r="AS17" i="27" s="1"/>
  <c r="H46" i="66"/>
  <c r="AR17" i="27" s="1"/>
  <c r="H45" i="66"/>
  <c r="AQ17" i="27" s="1"/>
  <c r="H44" i="66"/>
  <c r="AP17" i="27" s="1"/>
  <c r="H43" i="66"/>
  <c r="AO17" i="27" s="1"/>
  <c r="H42" i="66"/>
  <c r="AN17" i="27" s="1"/>
  <c r="H41" i="66"/>
  <c r="AM17" i="27" s="1"/>
  <c r="H40" i="66"/>
  <c r="AL17" i="27" s="1"/>
  <c r="H39" i="66"/>
  <c r="AK17" i="27" s="1"/>
  <c r="H38" i="66"/>
  <c r="AJ17" i="27" s="1"/>
  <c r="H37" i="66"/>
  <c r="AI17" i="27" s="1"/>
  <c r="H36" i="66"/>
  <c r="AH17" i="27" s="1"/>
  <c r="H35" i="66"/>
  <c r="AG17" i="27" s="1"/>
  <c r="H34" i="66"/>
  <c r="AF17" i="27" s="1"/>
  <c r="H33" i="66"/>
  <c r="AE17" i="27" s="1"/>
  <c r="H32" i="66"/>
  <c r="AD17" i="27" s="1"/>
  <c r="H31" i="66"/>
  <c r="AC17" i="27" s="1"/>
  <c r="H30" i="66"/>
  <c r="AB17" i="27" s="1"/>
  <c r="H29" i="66"/>
  <c r="AA17" i="27" s="1"/>
  <c r="H28" i="66"/>
  <c r="Z17" i="27" s="1"/>
  <c r="H27" i="66"/>
  <c r="Y17" i="27" s="1"/>
  <c r="H26" i="66"/>
  <c r="X17" i="27" s="1"/>
  <c r="H25" i="66"/>
  <c r="W17" i="27" s="1"/>
  <c r="H24" i="66"/>
  <c r="V17" i="27" s="1"/>
  <c r="H23" i="66"/>
  <c r="U17" i="27" s="1"/>
  <c r="H22" i="66"/>
  <c r="T17" i="27" s="1"/>
  <c r="H21" i="66"/>
  <c r="S17" i="27" s="1"/>
  <c r="H20" i="66"/>
  <c r="R17" i="27" s="1"/>
  <c r="H19" i="66"/>
  <c r="Q17" i="27" s="1"/>
  <c r="H18" i="66"/>
  <c r="P17" i="27" s="1"/>
  <c r="H17" i="66"/>
  <c r="O17" i="27" s="1"/>
  <c r="H16" i="66"/>
  <c r="N17" i="27" s="1"/>
  <c r="H15" i="66"/>
  <c r="M17" i="27" s="1"/>
  <c r="H14" i="66"/>
  <c r="L17" i="27" s="1"/>
  <c r="H13" i="66"/>
  <c r="K17" i="27" s="1"/>
  <c r="H12" i="66"/>
  <c r="J17" i="27" s="1"/>
  <c r="H11" i="66"/>
  <c r="I17" i="27" s="1"/>
  <c r="H10" i="66"/>
  <c r="H17" i="27" s="1"/>
  <c r="H9" i="66"/>
  <c r="G17" i="27" s="1"/>
  <c r="H8" i="66"/>
  <c r="F17" i="27" s="1"/>
  <c r="H7" i="66"/>
  <c r="E17" i="27" s="1"/>
  <c r="H6" i="66"/>
  <c r="D17" i="27" s="1"/>
  <c r="C1" i="66"/>
  <c r="H120" i="65"/>
  <c r="H119" i="65"/>
  <c r="H118" i="65"/>
  <c r="H117" i="65"/>
  <c r="AU16" i="28" s="1"/>
  <c r="H116" i="65"/>
  <c r="H115" i="65"/>
  <c r="H114" i="65"/>
  <c r="H113" i="65"/>
  <c r="H112" i="65"/>
  <c r="H111" i="65"/>
  <c r="H110" i="65"/>
  <c r="H109" i="65"/>
  <c r="H108" i="65"/>
  <c r="H107" i="65"/>
  <c r="H106" i="65"/>
  <c r="H105" i="65"/>
  <c r="H104" i="65"/>
  <c r="AH16" i="28" s="1"/>
  <c r="H103" i="65"/>
  <c r="AG16" i="28" s="1"/>
  <c r="H102" i="65"/>
  <c r="AF16" i="28" s="1"/>
  <c r="H101" i="65"/>
  <c r="AE16" i="28" s="1"/>
  <c r="H100" i="65"/>
  <c r="H99" i="65"/>
  <c r="H98" i="65"/>
  <c r="H97" i="65"/>
  <c r="H96" i="65"/>
  <c r="H95" i="65"/>
  <c r="H94" i="65"/>
  <c r="H93" i="65"/>
  <c r="W16" i="28" s="1"/>
  <c r="H92" i="65"/>
  <c r="V16" i="28" s="1"/>
  <c r="H91" i="65"/>
  <c r="H90" i="65"/>
  <c r="T16" i="28" s="1"/>
  <c r="H89" i="65"/>
  <c r="H88" i="65"/>
  <c r="H87" i="65"/>
  <c r="H86" i="65"/>
  <c r="H85" i="65"/>
  <c r="H84" i="65"/>
  <c r="N16" i="28" s="1"/>
  <c r="M16" i="28"/>
  <c r="H82" i="65"/>
  <c r="L16" i="28" s="1"/>
  <c r="H81" i="65"/>
  <c r="K16" i="28" s="1"/>
  <c r="H80" i="65"/>
  <c r="J16" i="28" s="1"/>
  <c r="H79" i="65"/>
  <c r="I16" i="28" s="1"/>
  <c r="H78" i="65"/>
  <c r="H16" i="28" s="1"/>
  <c r="H77" i="65"/>
  <c r="H76" i="65"/>
  <c r="H75" i="65"/>
  <c r="H74" i="65"/>
  <c r="D16" i="28" s="1"/>
  <c r="H68" i="65"/>
  <c r="BN16" i="27" s="1"/>
  <c r="H67" i="65"/>
  <c r="BM16" i="27" s="1"/>
  <c r="H66" i="65"/>
  <c r="BL16" i="27" s="1"/>
  <c r="H65" i="65"/>
  <c r="BK16" i="27" s="1"/>
  <c r="H64" i="65"/>
  <c r="BJ16" i="27" s="1"/>
  <c r="H63" i="65"/>
  <c r="BI16" i="27" s="1"/>
  <c r="H62" i="65"/>
  <c r="BH16" i="27" s="1"/>
  <c r="H61" i="65"/>
  <c r="BG16" i="27" s="1"/>
  <c r="H60" i="65"/>
  <c r="BF16" i="27" s="1"/>
  <c r="H59" i="65"/>
  <c r="BE16" i="27" s="1"/>
  <c r="H58" i="65"/>
  <c r="BD16" i="27" s="1"/>
  <c r="H57" i="65"/>
  <c r="BC16" i="27" s="1"/>
  <c r="H56" i="65"/>
  <c r="BB16" i="27" s="1"/>
  <c r="H55" i="65"/>
  <c r="BA16" i="27" s="1"/>
  <c r="H54" i="65"/>
  <c r="AZ16" i="27" s="1"/>
  <c r="H53" i="65"/>
  <c r="AY16" i="27" s="1"/>
  <c r="H52" i="65"/>
  <c r="AX16" i="27" s="1"/>
  <c r="H51" i="65"/>
  <c r="AW16" i="27" s="1"/>
  <c r="H50" i="65"/>
  <c r="AV16" i="27" s="1"/>
  <c r="H49" i="65"/>
  <c r="AU16" i="27" s="1"/>
  <c r="H48" i="65"/>
  <c r="AT16" i="27" s="1"/>
  <c r="H47" i="65"/>
  <c r="AS16" i="27" s="1"/>
  <c r="H46" i="65"/>
  <c r="AR16" i="27" s="1"/>
  <c r="H45" i="65"/>
  <c r="AQ16" i="27" s="1"/>
  <c r="H44" i="65"/>
  <c r="AP16" i="27" s="1"/>
  <c r="H43" i="65"/>
  <c r="AO16" i="27" s="1"/>
  <c r="H42" i="65"/>
  <c r="AN16" i="27" s="1"/>
  <c r="H41" i="65"/>
  <c r="AM16" i="27" s="1"/>
  <c r="H40" i="65"/>
  <c r="AL16" i="27" s="1"/>
  <c r="H39" i="65"/>
  <c r="AK16" i="27" s="1"/>
  <c r="H38" i="65"/>
  <c r="AJ16" i="27" s="1"/>
  <c r="H37" i="65"/>
  <c r="AI16" i="27" s="1"/>
  <c r="H36" i="65"/>
  <c r="AH16" i="27" s="1"/>
  <c r="H35" i="65"/>
  <c r="AG16" i="27" s="1"/>
  <c r="H34" i="65"/>
  <c r="AF16" i="27" s="1"/>
  <c r="H33" i="65"/>
  <c r="AE16" i="27" s="1"/>
  <c r="H32" i="65"/>
  <c r="AD16" i="27" s="1"/>
  <c r="H31" i="65"/>
  <c r="AC16" i="27" s="1"/>
  <c r="H30" i="65"/>
  <c r="AB16" i="27" s="1"/>
  <c r="H29" i="65"/>
  <c r="AA16" i="27" s="1"/>
  <c r="H28" i="65"/>
  <c r="Z16" i="27" s="1"/>
  <c r="H27" i="65"/>
  <c r="Y16" i="27" s="1"/>
  <c r="H26" i="65"/>
  <c r="X16" i="27" s="1"/>
  <c r="H25" i="65"/>
  <c r="W16" i="27" s="1"/>
  <c r="H24" i="65"/>
  <c r="V16" i="27" s="1"/>
  <c r="H23" i="65"/>
  <c r="U16" i="27" s="1"/>
  <c r="H22" i="65"/>
  <c r="T16" i="27" s="1"/>
  <c r="H21" i="65"/>
  <c r="S16" i="27" s="1"/>
  <c r="H20" i="65"/>
  <c r="R16" i="27" s="1"/>
  <c r="H19" i="65"/>
  <c r="Q16" i="27" s="1"/>
  <c r="H18" i="65"/>
  <c r="P16" i="27" s="1"/>
  <c r="H17" i="65"/>
  <c r="O16" i="27" s="1"/>
  <c r="H16" i="65"/>
  <c r="N16" i="27" s="1"/>
  <c r="H15" i="65"/>
  <c r="M16" i="27" s="1"/>
  <c r="H14" i="65"/>
  <c r="L16" i="27" s="1"/>
  <c r="H13" i="65"/>
  <c r="K16" i="27" s="1"/>
  <c r="H12" i="65"/>
  <c r="J16" i="27" s="1"/>
  <c r="H11" i="65"/>
  <c r="I16" i="27" s="1"/>
  <c r="H10" i="65"/>
  <c r="H16" i="27" s="1"/>
  <c r="H9" i="65"/>
  <c r="G16" i="27" s="1"/>
  <c r="H8" i="65"/>
  <c r="F16" i="27" s="1"/>
  <c r="H7" i="65"/>
  <c r="E16" i="27" s="1"/>
  <c r="H6" i="65"/>
  <c r="D16" i="27" s="1"/>
  <c r="C1" i="65"/>
  <c r="H120" i="64"/>
  <c r="H119" i="64"/>
  <c r="H118" i="64"/>
  <c r="H117" i="64"/>
  <c r="H116" i="64"/>
  <c r="H115" i="64"/>
  <c r="H114" i="64"/>
  <c r="H113" i="64"/>
  <c r="H112" i="64"/>
  <c r="H111" i="64"/>
  <c r="H110" i="64"/>
  <c r="H109" i="64"/>
  <c r="H108" i="64"/>
  <c r="H107" i="64"/>
  <c r="H106" i="64"/>
  <c r="H105" i="64"/>
  <c r="H104" i="64"/>
  <c r="H103" i="64"/>
  <c r="H102" i="64"/>
  <c r="H101" i="64"/>
  <c r="H100" i="64"/>
  <c r="H99" i="64"/>
  <c r="H98" i="64"/>
  <c r="H97" i="64"/>
  <c r="H96" i="64"/>
  <c r="H95" i="64"/>
  <c r="H94" i="64"/>
  <c r="H93" i="64"/>
  <c r="H92" i="64"/>
  <c r="H91" i="64"/>
  <c r="H90" i="64"/>
  <c r="H89" i="64"/>
  <c r="H88" i="64"/>
  <c r="H87" i="64"/>
  <c r="H86" i="64"/>
  <c r="H85" i="64"/>
  <c r="H84" i="64"/>
  <c r="H83" i="64"/>
  <c r="M15" i="28" s="1"/>
  <c r="H82" i="64"/>
  <c r="L15" i="28" s="1"/>
  <c r="H81" i="64"/>
  <c r="K15" i="28" s="1"/>
  <c r="H80" i="64"/>
  <c r="J15" i="28" s="1"/>
  <c r="H79" i="64"/>
  <c r="I15" i="28" s="1"/>
  <c r="H78" i="64"/>
  <c r="H15" i="28" s="1"/>
  <c r="H77" i="64"/>
  <c r="G15" i="28" s="1"/>
  <c r="H76" i="64"/>
  <c r="F15" i="28" s="1"/>
  <c r="H75" i="64"/>
  <c r="H74" i="64"/>
  <c r="D15" i="28" s="1"/>
  <c r="H68" i="64"/>
  <c r="BN15" i="27" s="1"/>
  <c r="H67" i="64"/>
  <c r="BM15" i="27" s="1"/>
  <c r="H66" i="64"/>
  <c r="BL15" i="27" s="1"/>
  <c r="H65" i="64"/>
  <c r="BK15" i="27" s="1"/>
  <c r="H64" i="64"/>
  <c r="BJ15" i="27" s="1"/>
  <c r="H63" i="64"/>
  <c r="BI15" i="27" s="1"/>
  <c r="H62" i="64"/>
  <c r="BH15" i="27" s="1"/>
  <c r="H61" i="64"/>
  <c r="BG15" i="27" s="1"/>
  <c r="H60" i="64"/>
  <c r="BF15" i="27" s="1"/>
  <c r="H59" i="64"/>
  <c r="BE15" i="27" s="1"/>
  <c r="H58" i="64"/>
  <c r="BD15" i="27" s="1"/>
  <c r="H57" i="64"/>
  <c r="BC15" i="27" s="1"/>
  <c r="H56" i="64"/>
  <c r="BB15" i="27" s="1"/>
  <c r="H55" i="64"/>
  <c r="BA15" i="27" s="1"/>
  <c r="H54" i="64"/>
  <c r="AZ15" i="27" s="1"/>
  <c r="H53" i="64"/>
  <c r="AY15" i="27" s="1"/>
  <c r="H52" i="64"/>
  <c r="AX15" i="27" s="1"/>
  <c r="H51" i="64"/>
  <c r="AW15" i="27" s="1"/>
  <c r="H50" i="64"/>
  <c r="AV15" i="27" s="1"/>
  <c r="H49" i="64"/>
  <c r="AU15" i="27" s="1"/>
  <c r="H48" i="64"/>
  <c r="AT15" i="27" s="1"/>
  <c r="H47" i="64"/>
  <c r="AS15" i="27" s="1"/>
  <c r="H46" i="64"/>
  <c r="AR15" i="27" s="1"/>
  <c r="H45" i="64"/>
  <c r="AQ15" i="27" s="1"/>
  <c r="H44" i="64"/>
  <c r="AP15" i="27" s="1"/>
  <c r="H43" i="64"/>
  <c r="AO15" i="27" s="1"/>
  <c r="H42" i="64"/>
  <c r="AN15" i="27" s="1"/>
  <c r="H41" i="64"/>
  <c r="AM15" i="27" s="1"/>
  <c r="H40" i="64"/>
  <c r="AL15" i="27" s="1"/>
  <c r="H39" i="64"/>
  <c r="AK15" i="27" s="1"/>
  <c r="H38" i="64"/>
  <c r="AJ15" i="27" s="1"/>
  <c r="H37" i="64"/>
  <c r="AI15" i="27" s="1"/>
  <c r="H36" i="64"/>
  <c r="AH15" i="27" s="1"/>
  <c r="H35" i="64"/>
  <c r="AG15" i="27" s="1"/>
  <c r="H34" i="64"/>
  <c r="AF15" i="27" s="1"/>
  <c r="H33" i="64"/>
  <c r="AE15" i="27" s="1"/>
  <c r="H32" i="64"/>
  <c r="AD15" i="27" s="1"/>
  <c r="H31" i="64"/>
  <c r="AC15" i="27" s="1"/>
  <c r="H30" i="64"/>
  <c r="AB15" i="27" s="1"/>
  <c r="H29" i="64"/>
  <c r="AA15" i="27" s="1"/>
  <c r="H28" i="64"/>
  <c r="Z15" i="27" s="1"/>
  <c r="H27" i="64"/>
  <c r="Y15" i="27" s="1"/>
  <c r="H26" i="64"/>
  <c r="X15" i="27" s="1"/>
  <c r="H25" i="64"/>
  <c r="W15" i="27" s="1"/>
  <c r="H24" i="64"/>
  <c r="V15" i="27" s="1"/>
  <c r="H23" i="64"/>
  <c r="U15" i="27" s="1"/>
  <c r="H22" i="64"/>
  <c r="T15" i="27" s="1"/>
  <c r="H21" i="64"/>
  <c r="S15" i="27" s="1"/>
  <c r="H20" i="64"/>
  <c r="R15" i="27" s="1"/>
  <c r="H19" i="64"/>
  <c r="Q15" i="27" s="1"/>
  <c r="H18" i="64"/>
  <c r="P15" i="27" s="1"/>
  <c r="H17" i="64"/>
  <c r="O15" i="27" s="1"/>
  <c r="H16" i="64"/>
  <c r="N15" i="27" s="1"/>
  <c r="H15" i="64"/>
  <c r="M15" i="27" s="1"/>
  <c r="H14" i="64"/>
  <c r="L15" i="27" s="1"/>
  <c r="H13" i="64"/>
  <c r="K15" i="27" s="1"/>
  <c r="H12" i="64"/>
  <c r="J15" i="27" s="1"/>
  <c r="H11" i="64"/>
  <c r="I15" i="27" s="1"/>
  <c r="H10" i="64"/>
  <c r="H15" i="27" s="1"/>
  <c r="H9" i="64"/>
  <c r="G15" i="27" s="1"/>
  <c r="H8" i="64"/>
  <c r="F15" i="27" s="1"/>
  <c r="H7" i="64"/>
  <c r="E15" i="27" s="1"/>
  <c r="H6" i="64"/>
  <c r="D15" i="27" s="1"/>
  <c r="C1" i="64"/>
  <c r="H120" i="63"/>
  <c r="H119" i="63"/>
  <c r="H118" i="63"/>
  <c r="H117" i="63"/>
  <c r="H116" i="63"/>
  <c r="H115" i="63"/>
  <c r="H114" i="63"/>
  <c r="H113" i="63"/>
  <c r="H112" i="63"/>
  <c r="H111" i="63"/>
  <c r="H110" i="63"/>
  <c r="H109" i="63"/>
  <c r="H108" i="63"/>
  <c r="H107" i="63"/>
  <c r="H106" i="63"/>
  <c r="H105" i="63"/>
  <c r="H104" i="63"/>
  <c r="H103" i="63"/>
  <c r="H102" i="63"/>
  <c r="H101" i="63"/>
  <c r="H100" i="63"/>
  <c r="H99" i="63"/>
  <c r="H98" i="63"/>
  <c r="H97" i="63"/>
  <c r="H96" i="63"/>
  <c r="H95" i="63"/>
  <c r="H94" i="63"/>
  <c r="H93" i="63"/>
  <c r="H92" i="63"/>
  <c r="H91" i="63"/>
  <c r="H90" i="63"/>
  <c r="H89" i="63"/>
  <c r="H88" i="63"/>
  <c r="H87" i="63"/>
  <c r="H86" i="63"/>
  <c r="H85" i="63"/>
  <c r="H84" i="63"/>
  <c r="H83" i="63"/>
  <c r="H82" i="63"/>
  <c r="H81" i="63"/>
  <c r="H80" i="63"/>
  <c r="H79" i="63"/>
  <c r="H78" i="63"/>
  <c r="H77" i="63"/>
  <c r="H76" i="63"/>
  <c r="H75" i="63"/>
  <c r="H74" i="63"/>
  <c r="H68" i="63"/>
  <c r="BN14" i="27" s="1"/>
  <c r="H67" i="63"/>
  <c r="BM14" i="27" s="1"/>
  <c r="H66" i="63"/>
  <c r="BL14" i="27" s="1"/>
  <c r="H65" i="63"/>
  <c r="BK14" i="27" s="1"/>
  <c r="H64" i="63"/>
  <c r="BJ14" i="27" s="1"/>
  <c r="H63" i="63"/>
  <c r="BI14" i="27" s="1"/>
  <c r="H62" i="63"/>
  <c r="BH14" i="27" s="1"/>
  <c r="H61" i="63"/>
  <c r="BG14" i="27" s="1"/>
  <c r="H60" i="63"/>
  <c r="BF14" i="27" s="1"/>
  <c r="H59" i="63"/>
  <c r="BE14" i="27" s="1"/>
  <c r="H58" i="63"/>
  <c r="BD14" i="27" s="1"/>
  <c r="H57" i="63"/>
  <c r="BC14" i="27" s="1"/>
  <c r="H56" i="63"/>
  <c r="BB14" i="27" s="1"/>
  <c r="H55" i="63"/>
  <c r="BA14" i="27" s="1"/>
  <c r="H54" i="63"/>
  <c r="AZ14" i="27" s="1"/>
  <c r="H53" i="63"/>
  <c r="AY14" i="27" s="1"/>
  <c r="H52" i="63"/>
  <c r="AX14" i="27" s="1"/>
  <c r="H51" i="63"/>
  <c r="AW14" i="27" s="1"/>
  <c r="H50" i="63"/>
  <c r="AV14" i="27" s="1"/>
  <c r="H49" i="63"/>
  <c r="AU14" i="27" s="1"/>
  <c r="H48" i="63"/>
  <c r="AT14" i="27" s="1"/>
  <c r="H47" i="63"/>
  <c r="AS14" i="27" s="1"/>
  <c r="H46" i="63"/>
  <c r="AR14" i="27" s="1"/>
  <c r="H45" i="63"/>
  <c r="AQ14" i="27" s="1"/>
  <c r="H44" i="63"/>
  <c r="AP14" i="27" s="1"/>
  <c r="H43" i="63"/>
  <c r="AO14" i="27" s="1"/>
  <c r="H42" i="63"/>
  <c r="AN14" i="27" s="1"/>
  <c r="H41" i="63"/>
  <c r="AM14" i="27" s="1"/>
  <c r="H40" i="63"/>
  <c r="AL14" i="27" s="1"/>
  <c r="H39" i="63"/>
  <c r="AK14" i="27" s="1"/>
  <c r="H38" i="63"/>
  <c r="AJ14" i="27" s="1"/>
  <c r="H37" i="63"/>
  <c r="AI14" i="27" s="1"/>
  <c r="H36" i="63"/>
  <c r="AH14" i="27" s="1"/>
  <c r="H35" i="63"/>
  <c r="AG14" i="27" s="1"/>
  <c r="H34" i="63"/>
  <c r="AF14" i="27" s="1"/>
  <c r="H33" i="63"/>
  <c r="AE14" i="27" s="1"/>
  <c r="H32" i="63"/>
  <c r="AD14" i="27" s="1"/>
  <c r="H31" i="63"/>
  <c r="AC14" i="27" s="1"/>
  <c r="H30" i="63"/>
  <c r="AB14" i="27" s="1"/>
  <c r="H29" i="63"/>
  <c r="AA14" i="27" s="1"/>
  <c r="H28" i="63"/>
  <c r="Z14" i="27" s="1"/>
  <c r="H27" i="63"/>
  <c r="Y14" i="27" s="1"/>
  <c r="H26" i="63"/>
  <c r="X14" i="27" s="1"/>
  <c r="H25" i="63"/>
  <c r="W14" i="27" s="1"/>
  <c r="H24" i="63"/>
  <c r="V14" i="27" s="1"/>
  <c r="H23" i="63"/>
  <c r="U14" i="27" s="1"/>
  <c r="H22" i="63"/>
  <c r="T14" i="27" s="1"/>
  <c r="H21" i="63"/>
  <c r="S14" i="27" s="1"/>
  <c r="H20" i="63"/>
  <c r="R14" i="27" s="1"/>
  <c r="H19" i="63"/>
  <c r="Q14" i="27" s="1"/>
  <c r="H18" i="63"/>
  <c r="P14" i="27" s="1"/>
  <c r="H17" i="63"/>
  <c r="O14" i="27" s="1"/>
  <c r="H16" i="63"/>
  <c r="N14" i="27" s="1"/>
  <c r="H15" i="63"/>
  <c r="M14" i="27" s="1"/>
  <c r="H14" i="63"/>
  <c r="L14" i="27" s="1"/>
  <c r="H13" i="63"/>
  <c r="K14" i="27" s="1"/>
  <c r="H12" i="63"/>
  <c r="J14" i="27" s="1"/>
  <c r="H11" i="63"/>
  <c r="I14" i="27" s="1"/>
  <c r="H10" i="63"/>
  <c r="H14" i="27" s="1"/>
  <c r="H9" i="63"/>
  <c r="G14" i="27" s="1"/>
  <c r="H8" i="63"/>
  <c r="F14" i="27" s="1"/>
  <c r="H7" i="63"/>
  <c r="E14" i="27" s="1"/>
  <c r="H6" i="63"/>
  <c r="D14" i="27" s="1"/>
  <c r="C1" i="63"/>
  <c r="I45" i="63" s="1"/>
  <c r="H120" i="62"/>
  <c r="H119" i="62"/>
  <c r="H118" i="62"/>
  <c r="H117" i="62"/>
  <c r="H116" i="62"/>
  <c r="H115" i="62"/>
  <c r="H114" i="62"/>
  <c r="H113" i="62"/>
  <c r="H112" i="62"/>
  <c r="H111" i="62"/>
  <c r="H110" i="62"/>
  <c r="H109" i="62"/>
  <c r="H108" i="62"/>
  <c r="H107" i="62"/>
  <c r="H106" i="62"/>
  <c r="H105" i="62"/>
  <c r="H104" i="62"/>
  <c r="H103" i="62"/>
  <c r="H102" i="62"/>
  <c r="H101" i="62"/>
  <c r="H100" i="62"/>
  <c r="H99" i="62"/>
  <c r="H98" i="62"/>
  <c r="H97" i="62"/>
  <c r="H96" i="62"/>
  <c r="H95" i="62"/>
  <c r="H94" i="62"/>
  <c r="H93" i="62"/>
  <c r="H92" i="62"/>
  <c r="H91" i="62"/>
  <c r="H90" i="62"/>
  <c r="H89" i="62"/>
  <c r="H88" i="62"/>
  <c r="H87" i="62"/>
  <c r="H86" i="62"/>
  <c r="H85" i="62"/>
  <c r="H84" i="62"/>
  <c r="H83" i="62"/>
  <c r="M13" i="28" s="1"/>
  <c r="H82" i="62"/>
  <c r="L13" i="28" s="1"/>
  <c r="H81" i="62"/>
  <c r="H80" i="62"/>
  <c r="H79" i="62"/>
  <c r="H78" i="62"/>
  <c r="H77" i="62"/>
  <c r="H76" i="62"/>
  <c r="H75" i="62"/>
  <c r="H74" i="62"/>
  <c r="H68" i="62"/>
  <c r="BN13" i="27" s="1"/>
  <c r="H67" i="62"/>
  <c r="BM13" i="27" s="1"/>
  <c r="H66" i="62"/>
  <c r="BL13" i="27" s="1"/>
  <c r="H65" i="62"/>
  <c r="BK13" i="27" s="1"/>
  <c r="H64" i="62"/>
  <c r="BJ13" i="27" s="1"/>
  <c r="H63" i="62"/>
  <c r="BI13" i="27" s="1"/>
  <c r="H62" i="62"/>
  <c r="BH13" i="27" s="1"/>
  <c r="H61" i="62"/>
  <c r="BG13" i="27" s="1"/>
  <c r="H60" i="62"/>
  <c r="BF13" i="27" s="1"/>
  <c r="H59" i="62"/>
  <c r="BE13" i="27" s="1"/>
  <c r="H58" i="62"/>
  <c r="BD13" i="27" s="1"/>
  <c r="H57" i="62"/>
  <c r="BC13" i="27" s="1"/>
  <c r="H56" i="62"/>
  <c r="BB13" i="27" s="1"/>
  <c r="H55" i="62"/>
  <c r="BA13" i="27" s="1"/>
  <c r="H54" i="62"/>
  <c r="AZ13" i="27" s="1"/>
  <c r="H53" i="62"/>
  <c r="AY13" i="27" s="1"/>
  <c r="H52" i="62"/>
  <c r="AX13" i="27" s="1"/>
  <c r="H51" i="62"/>
  <c r="AW13" i="27" s="1"/>
  <c r="H50" i="62"/>
  <c r="AV13" i="27" s="1"/>
  <c r="H49" i="62"/>
  <c r="AU13" i="27" s="1"/>
  <c r="H48" i="62"/>
  <c r="AT13" i="27" s="1"/>
  <c r="H47" i="62"/>
  <c r="H46" i="62"/>
  <c r="AR13" i="27" s="1"/>
  <c r="H45" i="62"/>
  <c r="AQ13" i="27" s="1"/>
  <c r="H44" i="62"/>
  <c r="AP13" i="27" s="1"/>
  <c r="H43" i="62"/>
  <c r="AO13" i="27" s="1"/>
  <c r="H42" i="62"/>
  <c r="AN13" i="27" s="1"/>
  <c r="H41" i="62"/>
  <c r="AM13" i="27" s="1"/>
  <c r="H40" i="62"/>
  <c r="AL13" i="27" s="1"/>
  <c r="H39" i="62"/>
  <c r="AK13" i="27" s="1"/>
  <c r="H38" i="62"/>
  <c r="AJ13" i="27" s="1"/>
  <c r="H37" i="62"/>
  <c r="AI13" i="27" s="1"/>
  <c r="H36" i="62"/>
  <c r="AH13" i="27" s="1"/>
  <c r="H35" i="62"/>
  <c r="AG13" i="27" s="1"/>
  <c r="H34" i="62"/>
  <c r="AF13" i="27" s="1"/>
  <c r="H33" i="62"/>
  <c r="AE13" i="27" s="1"/>
  <c r="H32" i="62"/>
  <c r="H31" i="62"/>
  <c r="H30" i="62"/>
  <c r="H29" i="62"/>
  <c r="AA13" i="27" s="1"/>
  <c r="H28" i="62"/>
  <c r="H27" i="62"/>
  <c r="H26" i="62"/>
  <c r="X13" i="27" s="1"/>
  <c r="H25" i="62"/>
  <c r="W13" i="27" s="1"/>
  <c r="H24" i="62"/>
  <c r="V13" i="27" s="1"/>
  <c r="H23" i="62"/>
  <c r="U13" i="27" s="1"/>
  <c r="H22" i="62"/>
  <c r="T13" i="27" s="1"/>
  <c r="H21" i="62"/>
  <c r="S13" i="27" s="1"/>
  <c r="H20" i="62"/>
  <c r="R13" i="27" s="1"/>
  <c r="H19" i="62"/>
  <c r="Q13" i="27" s="1"/>
  <c r="H18" i="62"/>
  <c r="P13" i="27" s="1"/>
  <c r="H17" i="62"/>
  <c r="O13" i="27" s="1"/>
  <c r="H16" i="62"/>
  <c r="N13" i="27" s="1"/>
  <c r="H15" i="62"/>
  <c r="M13" i="27" s="1"/>
  <c r="H14" i="62"/>
  <c r="L13" i="27" s="1"/>
  <c r="H13" i="62"/>
  <c r="K13" i="27" s="1"/>
  <c r="H12" i="62"/>
  <c r="J13" i="27" s="1"/>
  <c r="H11" i="62"/>
  <c r="I13" i="27" s="1"/>
  <c r="H10" i="62"/>
  <c r="H13" i="27" s="1"/>
  <c r="H9" i="62"/>
  <c r="G13" i="27" s="1"/>
  <c r="H8" i="62"/>
  <c r="F13" i="27" s="1"/>
  <c r="H7" i="62"/>
  <c r="E13" i="27" s="1"/>
  <c r="H6" i="62"/>
  <c r="D13" i="27" s="1"/>
  <c r="C1" i="62"/>
  <c r="H120" i="61"/>
  <c r="H119" i="61"/>
  <c r="H118" i="61"/>
  <c r="H117" i="61"/>
  <c r="H116" i="61"/>
  <c r="H115" i="61"/>
  <c r="H114" i="61"/>
  <c r="H113" i="61"/>
  <c r="H112" i="61"/>
  <c r="H111" i="61"/>
  <c r="H110" i="61"/>
  <c r="H109" i="61"/>
  <c r="H108" i="61"/>
  <c r="H107" i="61"/>
  <c r="H106" i="61"/>
  <c r="H105" i="61"/>
  <c r="H104" i="61"/>
  <c r="H103" i="61"/>
  <c r="H102" i="61"/>
  <c r="H101" i="61"/>
  <c r="H100" i="61"/>
  <c r="H99" i="61"/>
  <c r="H98" i="61"/>
  <c r="H97" i="61"/>
  <c r="H96" i="61"/>
  <c r="H95" i="61"/>
  <c r="H94" i="61"/>
  <c r="H93" i="61"/>
  <c r="W12" i="28" s="1"/>
  <c r="H92" i="61"/>
  <c r="H91" i="61"/>
  <c r="H90" i="61"/>
  <c r="H89" i="61"/>
  <c r="H88" i="61"/>
  <c r="H87" i="61"/>
  <c r="H86" i="61"/>
  <c r="H85" i="61"/>
  <c r="H84" i="61"/>
  <c r="N12" i="28" s="1"/>
  <c r="H83" i="61"/>
  <c r="H82" i="61"/>
  <c r="H81" i="61"/>
  <c r="H80" i="61"/>
  <c r="H79" i="61"/>
  <c r="H78" i="61"/>
  <c r="H77" i="61"/>
  <c r="G12" i="28" s="1"/>
  <c r="H76" i="61"/>
  <c r="H75" i="61"/>
  <c r="H74" i="61"/>
  <c r="H68" i="61"/>
  <c r="BN12" i="27" s="1"/>
  <c r="H67" i="61"/>
  <c r="BM12" i="27" s="1"/>
  <c r="H66" i="61"/>
  <c r="BL12" i="27" s="1"/>
  <c r="H65" i="61"/>
  <c r="BK12" i="27" s="1"/>
  <c r="H64" i="61"/>
  <c r="BJ12" i="27" s="1"/>
  <c r="H63" i="61"/>
  <c r="BI12" i="27" s="1"/>
  <c r="H62" i="61"/>
  <c r="BH12" i="27" s="1"/>
  <c r="H61" i="61"/>
  <c r="BG12" i="27" s="1"/>
  <c r="H60" i="61"/>
  <c r="BF12" i="27" s="1"/>
  <c r="H59" i="61"/>
  <c r="BE12" i="27" s="1"/>
  <c r="H58" i="61"/>
  <c r="BD12" i="27" s="1"/>
  <c r="H57" i="61"/>
  <c r="BC12" i="27" s="1"/>
  <c r="H56" i="61"/>
  <c r="BB12" i="27" s="1"/>
  <c r="H55" i="61"/>
  <c r="BA12" i="27" s="1"/>
  <c r="H54" i="61"/>
  <c r="AZ12" i="27" s="1"/>
  <c r="H53" i="61"/>
  <c r="AY12" i="27" s="1"/>
  <c r="H52" i="61"/>
  <c r="AX12" i="27" s="1"/>
  <c r="H51" i="61"/>
  <c r="AW12" i="27" s="1"/>
  <c r="H50" i="61"/>
  <c r="AV12" i="27" s="1"/>
  <c r="H49" i="61"/>
  <c r="AU12" i="27" s="1"/>
  <c r="H48" i="61"/>
  <c r="AT12" i="27" s="1"/>
  <c r="H47" i="61"/>
  <c r="AS12" i="27" s="1"/>
  <c r="H46" i="61"/>
  <c r="AR12" i="27" s="1"/>
  <c r="H45" i="61"/>
  <c r="AQ12" i="27" s="1"/>
  <c r="H44" i="61"/>
  <c r="AP12" i="27" s="1"/>
  <c r="H43" i="61"/>
  <c r="AO12" i="27" s="1"/>
  <c r="H42" i="61"/>
  <c r="AN12" i="27" s="1"/>
  <c r="H41" i="61"/>
  <c r="AM12" i="27" s="1"/>
  <c r="H40" i="61"/>
  <c r="AL12" i="27" s="1"/>
  <c r="H39" i="61"/>
  <c r="AK12" i="27" s="1"/>
  <c r="H38" i="61"/>
  <c r="AJ12" i="27" s="1"/>
  <c r="H37" i="61"/>
  <c r="AI12" i="27" s="1"/>
  <c r="H36" i="61"/>
  <c r="AH12" i="27" s="1"/>
  <c r="H35" i="61"/>
  <c r="AG12" i="27" s="1"/>
  <c r="H34" i="61"/>
  <c r="AF12" i="27" s="1"/>
  <c r="H33" i="61"/>
  <c r="AE12" i="27" s="1"/>
  <c r="H32" i="61"/>
  <c r="AD12" i="27" s="1"/>
  <c r="H31" i="61"/>
  <c r="AC12" i="27" s="1"/>
  <c r="H30" i="61"/>
  <c r="AB12" i="27" s="1"/>
  <c r="H29" i="61"/>
  <c r="AA12" i="27" s="1"/>
  <c r="H28" i="61"/>
  <c r="Z12" i="27" s="1"/>
  <c r="H27" i="61"/>
  <c r="Y12" i="27" s="1"/>
  <c r="H26" i="61"/>
  <c r="X12" i="27" s="1"/>
  <c r="H25" i="61"/>
  <c r="W12" i="27" s="1"/>
  <c r="H24" i="61"/>
  <c r="V12" i="27" s="1"/>
  <c r="H23" i="61"/>
  <c r="U12" i="27" s="1"/>
  <c r="H22" i="61"/>
  <c r="T12" i="27" s="1"/>
  <c r="H21" i="61"/>
  <c r="S12" i="27" s="1"/>
  <c r="H20" i="61"/>
  <c r="R12" i="27" s="1"/>
  <c r="H19" i="61"/>
  <c r="Q12" i="27" s="1"/>
  <c r="H18" i="61"/>
  <c r="P12" i="27" s="1"/>
  <c r="H17" i="61"/>
  <c r="O12" i="27" s="1"/>
  <c r="H16" i="61"/>
  <c r="N12" i="27" s="1"/>
  <c r="H15" i="61"/>
  <c r="M12" i="27" s="1"/>
  <c r="H14" i="61"/>
  <c r="L12" i="27" s="1"/>
  <c r="H13" i="61"/>
  <c r="K12" i="27" s="1"/>
  <c r="H12" i="61"/>
  <c r="J12" i="27" s="1"/>
  <c r="H11" i="61"/>
  <c r="I12" i="27" s="1"/>
  <c r="H10" i="61"/>
  <c r="H12" i="27" s="1"/>
  <c r="H9" i="61"/>
  <c r="G12" i="27" s="1"/>
  <c r="H8" i="61"/>
  <c r="F12" i="27" s="1"/>
  <c r="H7" i="61"/>
  <c r="E12" i="27" s="1"/>
  <c r="D12" i="27"/>
  <c r="C1" i="61"/>
  <c r="I6" i="61" s="1"/>
  <c r="H120" i="60"/>
  <c r="H119" i="60"/>
  <c r="H118" i="60"/>
  <c r="H117" i="60"/>
  <c r="H116" i="60"/>
  <c r="H115" i="60"/>
  <c r="H114" i="60"/>
  <c r="H113" i="60"/>
  <c r="H112" i="60"/>
  <c r="H111" i="60"/>
  <c r="H110" i="60"/>
  <c r="H109" i="60"/>
  <c r="H108" i="60"/>
  <c r="H107" i="60"/>
  <c r="H106" i="60"/>
  <c r="H105" i="60"/>
  <c r="H104" i="60"/>
  <c r="H103" i="60"/>
  <c r="H102" i="60"/>
  <c r="H101" i="60"/>
  <c r="H100" i="60"/>
  <c r="H99" i="60"/>
  <c r="H98" i="60"/>
  <c r="H97" i="60"/>
  <c r="H96" i="60"/>
  <c r="H95" i="60"/>
  <c r="H94" i="60"/>
  <c r="H93" i="60"/>
  <c r="H92" i="60"/>
  <c r="H91" i="60"/>
  <c r="H90" i="60"/>
  <c r="H89" i="60"/>
  <c r="H88" i="60"/>
  <c r="H87" i="60"/>
  <c r="H86" i="60"/>
  <c r="H85" i="60"/>
  <c r="H84" i="60"/>
  <c r="H83" i="60"/>
  <c r="H82" i="60"/>
  <c r="H81" i="60"/>
  <c r="H80" i="60"/>
  <c r="H79" i="60"/>
  <c r="H78" i="60"/>
  <c r="H77" i="60"/>
  <c r="H76" i="60"/>
  <c r="H75" i="60"/>
  <c r="H74" i="60"/>
  <c r="H68" i="60"/>
  <c r="BN11" i="27" s="1"/>
  <c r="H67" i="60"/>
  <c r="BM11" i="27" s="1"/>
  <c r="H66" i="60"/>
  <c r="BL11" i="27" s="1"/>
  <c r="H65" i="60"/>
  <c r="BK11" i="27" s="1"/>
  <c r="H64" i="60"/>
  <c r="BJ11" i="27" s="1"/>
  <c r="H63" i="60"/>
  <c r="BI11" i="27" s="1"/>
  <c r="H62" i="60"/>
  <c r="BH11" i="27" s="1"/>
  <c r="H61" i="60"/>
  <c r="BG11" i="27" s="1"/>
  <c r="H60" i="60"/>
  <c r="BF11" i="27" s="1"/>
  <c r="H59" i="60"/>
  <c r="BE11" i="27" s="1"/>
  <c r="H58" i="60"/>
  <c r="BD11" i="27" s="1"/>
  <c r="H57" i="60"/>
  <c r="BC11" i="27" s="1"/>
  <c r="H56" i="60"/>
  <c r="BB11" i="27" s="1"/>
  <c r="H55" i="60"/>
  <c r="BA11" i="27" s="1"/>
  <c r="H54" i="60"/>
  <c r="AZ11" i="27" s="1"/>
  <c r="H53" i="60"/>
  <c r="AY11" i="27" s="1"/>
  <c r="H52" i="60"/>
  <c r="AX11" i="27" s="1"/>
  <c r="H51" i="60"/>
  <c r="AW11" i="27" s="1"/>
  <c r="H50" i="60"/>
  <c r="AV11" i="27" s="1"/>
  <c r="H49" i="60"/>
  <c r="AU11" i="27" s="1"/>
  <c r="H48" i="60"/>
  <c r="AT11" i="27" s="1"/>
  <c r="H47" i="60"/>
  <c r="AS11" i="27" s="1"/>
  <c r="H46" i="60"/>
  <c r="AR11" i="27" s="1"/>
  <c r="H45" i="60"/>
  <c r="AQ11" i="27" s="1"/>
  <c r="H44" i="60"/>
  <c r="AP11" i="27" s="1"/>
  <c r="H43" i="60"/>
  <c r="AO11" i="27" s="1"/>
  <c r="H42" i="60"/>
  <c r="AN11" i="27" s="1"/>
  <c r="H41" i="60"/>
  <c r="AM11" i="27" s="1"/>
  <c r="H40" i="60"/>
  <c r="AL11" i="27" s="1"/>
  <c r="H39" i="60"/>
  <c r="AK11" i="27" s="1"/>
  <c r="H38" i="60"/>
  <c r="AJ11" i="27" s="1"/>
  <c r="H37" i="60"/>
  <c r="AI11" i="27" s="1"/>
  <c r="H36" i="60"/>
  <c r="AH11" i="27" s="1"/>
  <c r="H35" i="60"/>
  <c r="AG11" i="27" s="1"/>
  <c r="H34" i="60"/>
  <c r="AF11" i="27" s="1"/>
  <c r="H33" i="60"/>
  <c r="AE11" i="27" s="1"/>
  <c r="H32" i="60"/>
  <c r="AD11" i="27" s="1"/>
  <c r="H31" i="60"/>
  <c r="AC11" i="27" s="1"/>
  <c r="H30" i="60"/>
  <c r="AB11" i="27" s="1"/>
  <c r="H29" i="60"/>
  <c r="AA11" i="27" s="1"/>
  <c r="H28" i="60"/>
  <c r="H27" i="60"/>
  <c r="H26" i="60"/>
  <c r="X11" i="27" s="1"/>
  <c r="H25" i="60"/>
  <c r="W11" i="27" s="1"/>
  <c r="H24" i="60"/>
  <c r="V11" i="27" s="1"/>
  <c r="H23" i="60"/>
  <c r="U11" i="27" s="1"/>
  <c r="H22" i="60"/>
  <c r="T11" i="27" s="1"/>
  <c r="H21" i="60"/>
  <c r="S11" i="27" s="1"/>
  <c r="H20" i="60"/>
  <c r="R11" i="27" s="1"/>
  <c r="H19" i="60"/>
  <c r="Q11" i="27" s="1"/>
  <c r="H18" i="60"/>
  <c r="P11" i="27" s="1"/>
  <c r="H17" i="60"/>
  <c r="O11" i="27" s="1"/>
  <c r="H16" i="60"/>
  <c r="N11" i="27" s="1"/>
  <c r="H15" i="60"/>
  <c r="M11" i="27" s="1"/>
  <c r="H14" i="60"/>
  <c r="L11" i="27" s="1"/>
  <c r="H13" i="60"/>
  <c r="K11" i="27" s="1"/>
  <c r="H12" i="60"/>
  <c r="J11" i="27" s="1"/>
  <c r="H11" i="60"/>
  <c r="I11" i="27" s="1"/>
  <c r="H10" i="60"/>
  <c r="H11" i="27" s="1"/>
  <c r="H9" i="60"/>
  <c r="G11" i="27" s="1"/>
  <c r="H8" i="60"/>
  <c r="F11" i="27" s="1"/>
  <c r="H7" i="60"/>
  <c r="E11" i="27" s="1"/>
  <c r="H6" i="60"/>
  <c r="D11" i="27" s="1"/>
  <c r="C1" i="60"/>
  <c r="H120" i="59"/>
  <c r="AX10" i="28" s="1"/>
  <c r="H119" i="59"/>
  <c r="AW10" i="28" s="1"/>
  <c r="H118" i="59"/>
  <c r="AV10" i="28" s="1"/>
  <c r="H117" i="59"/>
  <c r="AU10" i="28" s="1"/>
  <c r="H116" i="59"/>
  <c r="AT10" i="28" s="1"/>
  <c r="H115" i="59"/>
  <c r="AS10" i="28" s="1"/>
  <c r="H114" i="59"/>
  <c r="AR10" i="28" s="1"/>
  <c r="H113" i="59"/>
  <c r="H112" i="59"/>
  <c r="H111" i="59"/>
  <c r="H110" i="59"/>
  <c r="H109" i="59"/>
  <c r="H108" i="59"/>
  <c r="H107" i="59"/>
  <c r="H106" i="59"/>
  <c r="H105" i="59"/>
  <c r="H104" i="59"/>
  <c r="H103" i="59"/>
  <c r="H102" i="59"/>
  <c r="H101" i="59"/>
  <c r="H100" i="59"/>
  <c r="H99" i="59"/>
  <c r="H98" i="59"/>
  <c r="H97" i="59"/>
  <c r="H96" i="59"/>
  <c r="H95" i="59"/>
  <c r="Y10" i="28" s="1"/>
  <c r="H94" i="59"/>
  <c r="X10" i="28" s="1"/>
  <c r="H93" i="59"/>
  <c r="W10" i="28" s="1"/>
  <c r="H92" i="59"/>
  <c r="V10" i="28" s="1"/>
  <c r="H91" i="59"/>
  <c r="U10" i="28" s="1"/>
  <c r="H90" i="59"/>
  <c r="T10" i="28" s="1"/>
  <c r="H89" i="59"/>
  <c r="S10" i="28" s="1"/>
  <c r="H88" i="59"/>
  <c r="R10" i="28" s="1"/>
  <c r="H87" i="59"/>
  <c r="Q10" i="28" s="1"/>
  <c r="H86" i="59"/>
  <c r="P10" i="28" s="1"/>
  <c r="H85" i="59"/>
  <c r="O10" i="28" s="1"/>
  <c r="H84" i="59"/>
  <c r="N10" i="28" s="1"/>
  <c r="H83" i="59"/>
  <c r="M10" i="28" s="1"/>
  <c r="H82" i="59"/>
  <c r="L10" i="28" s="1"/>
  <c r="H81" i="59"/>
  <c r="K10" i="28" s="1"/>
  <c r="H80" i="59"/>
  <c r="J10" i="28" s="1"/>
  <c r="H79" i="59"/>
  <c r="I10" i="28" s="1"/>
  <c r="H78" i="59"/>
  <c r="H10" i="28" s="1"/>
  <c r="H77" i="59"/>
  <c r="G10" i="28" s="1"/>
  <c r="H76" i="59"/>
  <c r="F10" i="28" s="1"/>
  <c r="H75" i="59"/>
  <c r="E10" i="28" s="1"/>
  <c r="H74" i="59"/>
  <c r="D10" i="28" s="1"/>
  <c r="H68" i="59"/>
  <c r="BN10" i="27" s="1"/>
  <c r="H67" i="59"/>
  <c r="BM10" i="27" s="1"/>
  <c r="H66" i="59"/>
  <c r="BL10" i="27" s="1"/>
  <c r="H65" i="59"/>
  <c r="BK10" i="27" s="1"/>
  <c r="H64" i="59"/>
  <c r="BJ10" i="27" s="1"/>
  <c r="H63" i="59"/>
  <c r="BI10" i="27" s="1"/>
  <c r="H62" i="59"/>
  <c r="BH10" i="27" s="1"/>
  <c r="H61" i="59"/>
  <c r="BG10" i="27" s="1"/>
  <c r="H60" i="59"/>
  <c r="BF10" i="27" s="1"/>
  <c r="H59" i="59"/>
  <c r="BE10" i="27" s="1"/>
  <c r="H58" i="59"/>
  <c r="BD10" i="27" s="1"/>
  <c r="H57" i="59"/>
  <c r="BC10" i="27" s="1"/>
  <c r="H56" i="59"/>
  <c r="BB10" i="27" s="1"/>
  <c r="H55" i="59"/>
  <c r="BA10" i="27" s="1"/>
  <c r="H54" i="59"/>
  <c r="AZ10" i="27" s="1"/>
  <c r="H53" i="59"/>
  <c r="AY10" i="27" s="1"/>
  <c r="H52" i="59"/>
  <c r="AX10" i="27" s="1"/>
  <c r="H51" i="59"/>
  <c r="AW10" i="27" s="1"/>
  <c r="H50" i="59"/>
  <c r="AV10" i="27" s="1"/>
  <c r="H49" i="59"/>
  <c r="AU10" i="27" s="1"/>
  <c r="H48" i="59"/>
  <c r="AT10" i="27" s="1"/>
  <c r="H47" i="59"/>
  <c r="AS10" i="27" s="1"/>
  <c r="H46" i="59"/>
  <c r="AR10" i="27" s="1"/>
  <c r="H45" i="59"/>
  <c r="AQ10" i="27" s="1"/>
  <c r="H44" i="59"/>
  <c r="AP10" i="27" s="1"/>
  <c r="H43" i="59"/>
  <c r="AO10" i="27" s="1"/>
  <c r="H42" i="59"/>
  <c r="AN10" i="27" s="1"/>
  <c r="H41" i="59"/>
  <c r="AM10" i="27" s="1"/>
  <c r="H40" i="59"/>
  <c r="AL10" i="27" s="1"/>
  <c r="H39" i="59"/>
  <c r="AK10" i="27" s="1"/>
  <c r="H38" i="59"/>
  <c r="AJ10" i="27" s="1"/>
  <c r="H37" i="59"/>
  <c r="AI10" i="27" s="1"/>
  <c r="H36" i="59"/>
  <c r="AH10" i="27" s="1"/>
  <c r="H35" i="59"/>
  <c r="AG10" i="27" s="1"/>
  <c r="H34" i="59"/>
  <c r="AF10" i="27" s="1"/>
  <c r="H33" i="59"/>
  <c r="AE10" i="27" s="1"/>
  <c r="H32" i="59"/>
  <c r="AD10" i="27" s="1"/>
  <c r="H31" i="59"/>
  <c r="AC10" i="27" s="1"/>
  <c r="H30" i="59"/>
  <c r="AB10" i="27" s="1"/>
  <c r="H29" i="59"/>
  <c r="AA10" i="27" s="1"/>
  <c r="H28" i="59"/>
  <c r="Z10" i="27" s="1"/>
  <c r="H27" i="59"/>
  <c r="Y10" i="27" s="1"/>
  <c r="H26" i="59"/>
  <c r="X10" i="27" s="1"/>
  <c r="H25" i="59"/>
  <c r="W10" i="27" s="1"/>
  <c r="H24" i="59"/>
  <c r="V10" i="27" s="1"/>
  <c r="H23" i="59"/>
  <c r="U10" i="27" s="1"/>
  <c r="H22" i="59"/>
  <c r="T10" i="27" s="1"/>
  <c r="H21" i="59"/>
  <c r="S10" i="27" s="1"/>
  <c r="H20" i="59"/>
  <c r="R10" i="27" s="1"/>
  <c r="H19" i="59"/>
  <c r="Q10" i="27" s="1"/>
  <c r="H18" i="59"/>
  <c r="P10" i="27" s="1"/>
  <c r="H17" i="59"/>
  <c r="O10" i="27" s="1"/>
  <c r="H16" i="59"/>
  <c r="N10" i="27" s="1"/>
  <c r="H15" i="59"/>
  <c r="M10" i="27" s="1"/>
  <c r="H14" i="59"/>
  <c r="L10" i="27" s="1"/>
  <c r="H13" i="59"/>
  <c r="K10" i="27" s="1"/>
  <c r="H12" i="59"/>
  <c r="J10" i="27" s="1"/>
  <c r="H11" i="59"/>
  <c r="I10" i="27" s="1"/>
  <c r="H10" i="59"/>
  <c r="H10" i="27" s="1"/>
  <c r="H9" i="59"/>
  <c r="G10" i="27" s="1"/>
  <c r="H8" i="59"/>
  <c r="F10" i="27" s="1"/>
  <c r="H7" i="59"/>
  <c r="E10" i="27" s="1"/>
  <c r="H6" i="59"/>
  <c r="D10" i="27" s="1"/>
  <c r="C1" i="59"/>
  <c r="H120" i="58"/>
  <c r="H119" i="58"/>
  <c r="AW9" i="28" s="1"/>
  <c r="H118" i="58"/>
  <c r="AV9" i="28" s="1"/>
  <c r="H117" i="58"/>
  <c r="AU9" i="28" s="1"/>
  <c r="H116" i="58"/>
  <c r="AT9" i="28" s="1"/>
  <c r="H115" i="58"/>
  <c r="AS9" i="28" s="1"/>
  <c r="H114" i="58"/>
  <c r="AR9" i="28" s="1"/>
  <c r="H113" i="58"/>
  <c r="H112" i="58"/>
  <c r="H111" i="58"/>
  <c r="H110" i="58"/>
  <c r="H109" i="58"/>
  <c r="AM9" i="28" s="1"/>
  <c r="H108" i="58"/>
  <c r="AL9" i="28" s="1"/>
  <c r="H107" i="58"/>
  <c r="AK9" i="28" s="1"/>
  <c r="H106" i="58"/>
  <c r="AJ9" i="28" s="1"/>
  <c r="H105" i="58"/>
  <c r="AI9" i="28" s="1"/>
  <c r="H104" i="58"/>
  <c r="AH9" i="28" s="1"/>
  <c r="H103" i="58"/>
  <c r="AG9" i="28" s="1"/>
  <c r="H102" i="58"/>
  <c r="AF9" i="28" s="1"/>
  <c r="H101" i="58"/>
  <c r="AE9" i="28" s="1"/>
  <c r="H100" i="58"/>
  <c r="AD9" i="28" s="1"/>
  <c r="H99" i="58"/>
  <c r="AC9" i="28" s="1"/>
  <c r="H98" i="58"/>
  <c r="AB9" i="28" s="1"/>
  <c r="H97" i="58"/>
  <c r="AA9" i="28" s="1"/>
  <c r="H96" i="58"/>
  <c r="Z9" i="28" s="1"/>
  <c r="H95" i="58"/>
  <c r="H94" i="58"/>
  <c r="H93" i="58"/>
  <c r="W9" i="28" s="1"/>
  <c r="H92" i="58"/>
  <c r="V9" i="28" s="1"/>
  <c r="H91" i="58"/>
  <c r="H90" i="58"/>
  <c r="T9" i="28" s="1"/>
  <c r="H89" i="58"/>
  <c r="H88" i="58"/>
  <c r="H87" i="58"/>
  <c r="H86" i="58"/>
  <c r="H85" i="58"/>
  <c r="H84" i="58"/>
  <c r="N9" i="28" s="1"/>
  <c r="H83" i="58"/>
  <c r="M9" i="28" s="1"/>
  <c r="H82" i="58"/>
  <c r="L9" i="28" s="1"/>
  <c r="H81" i="58"/>
  <c r="K9" i="28" s="1"/>
  <c r="H80" i="58"/>
  <c r="J9" i="28" s="1"/>
  <c r="H79" i="58"/>
  <c r="I9" i="28" s="1"/>
  <c r="H78" i="58"/>
  <c r="H9" i="28" s="1"/>
  <c r="H77" i="58"/>
  <c r="G9" i="28" s="1"/>
  <c r="H76" i="58"/>
  <c r="F9" i="28" s="1"/>
  <c r="H75" i="58"/>
  <c r="E9" i="28" s="1"/>
  <c r="H74" i="58"/>
  <c r="D9" i="28" s="1"/>
  <c r="H68" i="58"/>
  <c r="BN9" i="27" s="1"/>
  <c r="H67" i="58"/>
  <c r="BM9" i="27" s="1"/>
  <c r="H66" i="58"/>
  <c r="BL9" i="27" s="1"/>
  <c r="H65" i="58"/>
  <c r="BK9" i="27" s="1"/>
  <c r="H64" i="58"/>
  <c r="BJ9" i="27" s="1"/>
  <c r="H63" i="58"/>
  <c r="BI9" i="27" s="1"/>
  <c r="H62" i="58"/>
  <c r="BH9" i="27" s="1"/>
  <c r="H61" i="58"/>
  <c r="BG9" i="27" s="1"/>
  <c r="H60" i="58"/>
  <c r="BF9" i="27" s="1"/>
  <c r="H59" i="58"/>
  <c r="BE9" i="27" s="1"/>
  <c r="H58" i="58"/>
  <c r="BD9" i="27" s="1"/>
  <c r="H57" i="58"/>
  <c r="BC9" i="27" s="1"/>
  <c r="H56" i="58"/>
  <c r="BB9" i="27" s="1"/>
  <c r="H55" i="58"/>
  <c r="BA9" i="27" s="1"/>
  <c r="H54" i="58"/>
  <c r="AZ9" i="27" s="1"/>
  <c r="H53" i="58"/>
  <c r="AY9" i="27" s="1"/>
  <c r="H52" i="58"/>
  <c r="AX9" i="27" s="1"/>
  <c r="H51" i="58"/>
  <c r="AW9" i="27" s="1"/>
  <c r="H50" i="58"/>
  <c r="AV9" i="27" s="1"/>
  <c r="H49" i="58"/>
  <c r="AU9" i="27" s="1"/>
  <c r="H48" i="58"/>
  <c r="AT9" i="27" s="1"/>
  <c r="H47" i="58"/>
  <c r="AS9" i="27" s="1"/>
  <c r="H46" i="58"/>
  <c r="AR9" i="27" s="1"/>
  <c r="H45" i="58"/>
  <c r="AQ9" i="27" s="1"/>
  <c r="H44" i="58"/>
  <c r="AP9" i="27" s="1"/>
  <c r="H43" i="58"/>
  <c r="AO9" i="27" s="1"/>
  <c r="H42" i="58"/>
  <c r="AN9" i="27" s="1"/>
  <c r="H41" i="58"/>
  <c r="AM9" i="27" s="1"/>
  <c r="H40" i="58"/>
  <c r="AL9" i="27" s="1"/>
  <c r="H39" i="58"/>
  <c r="AK9" i="27" s="1"/>
  <c r="H38" i="58"/>
  <c r="AJ9" i="27" s="1"/>
  <c r="H37" i="58"/>
  <c r="AI9" i="27" s="1"/>
  <c r="H36" i="58"/>
  <c r="AH9" i="27" s="1"/>
  <c r="H35" i="58"/>
  <c r="AG9" i="27" s="1"/>
  <c r="H34" i="58"/>
  <c r="AF9" i="27" s="1"/>
  <c r="H33" i="58"/>
  <c r="AE9" i="27" s="1"/>
  <c r="H32" i="58"/>
  <c r="AD9" i="27" s="1"/>
  <c r="H31" i="58"/>
  <c r="AC9" i="27" s="1"/>
  <c r="H30" i="58"/>
  <c r="AB9" i="27" s="1"/>
  <c r="H29" i="58"/>
  <c r="AA9" i="27" s="1"/>
  <c r="H28" i="58"/>
  <c r="Z9" i="27" s="1"/>
  <c r="H27" i="58"/>
  <c r="Y9" i="27" s="1"/>
  <c r="H26" i="58"/>
  <c r="X9" i="27" s="1"/>
  <c r="H25" i="58"/>
  <c r="W9" i="27" s="1"/>
  <c r="H24" i="58"/>
  <c r="V9" i="27" s="1"/>
  <c r="H23" i="58"/>
  <c r="U9" i="27" s="1"/>
  <c r="H22" i="58"/>
  <c r="T9" i="27" s="1"/>
  <c r="H21" i="58"/>
  <c r="S9" i="27" s="1"/>
  <c r="H20" i="58"/>
  <c r="R9" i="27" s="1"/>
  <c r="H19" i="58"/>
  <c r="Q9" i="27" s="1"/>
  <c r="H18" i="58"/>
  <c r="P9" i="27" s="1"/>
  <c r="H17" i="58"/>
  <c r="O9" i="27" s="1"/>
  <c r="H16" i="58"/>
  <c r="N9" i="27" s="1"/>
  <c r="H15" i="58"/>
  <c r="M9" i="27" s="1"/>
  <c r="H14" i="58"/>
  <c r="L9" i="27" s="1"/>
  <c r="H13" i="58"/>
  <c r="K9" i="27" s="1"/>
  <c r="H12" i="58"/>
  <c r="J9" i="27" s="1"/>
  <c r="H11" i="58"/>
  <c r="I9" i="27" s="1"/>
  <c r="H10" i="58"/>
  <c r="H9" i="27" s="1"/>
  <c r="H9" i="58"/>
  <c r="G9" i="27" s="1"/>
  <c r="H8" i="58"/>
  <c r="F9" i="27" s="1"/>
  <c r="H7" i="58"/>
  <c r="E9" i="27" s="1"/>
  <c r="H6" i="58"/>
  <c r="D9" i="27" s="1"/>
  <c r="C1" i="58"/>
  <c r="H120" i="57"/>
  <c r="H119" i="57"/>
  <c r="H118" i="57"/>
  <c r="H117" i="57"/>
  <c r="H116" i="57"/>
  <c r="H115" i="57"/>
  <c r="H114" i="57"/>
  <c r="H113" i="57"/>
  <c r="H112" i="57"/>
  <c r="H111" i="57"/>
  <c r="H110" i="57"/>
  <c r="H109" i="57"/>
  <c r="H108" i="57"/>
  <c r="H107" i="57"/>
  <c r="H106" i="57"/>
  <c r="H105" i="57"/>
  <c r="H104" i="57"/>
  <c r="H103" i="57"/>
  <c r="H102" i="57"/>
  <c r="H101" i="57"/>
  <c r="H100" i="57"/>
  <c r="H99" i="57"/>
  <c r="H98" i="57"/>
  <c r="H97" i="57"/>
  <c r="H96" i="57"/>
  <c r="H95" i="57"/>
  <c r="H94" i="57"/>
  <c r="H93" i="57"/>
  <c r="H92" i="57"/>
  <c r="H91" i="57"/>
  <c r="H90" i="57"/>
  <c r="H89" i="57"/>
  <c r="H88" i="57"/>
  <c r="H87" i="57"/>
  <c r="H86" i="57"/>
  <c r="H85" i="57"/>
  <c r="H84" i="57"/>
  <c r="H83" i="57"/>
  <c r="H82" i="57"/>
  <c r="H81" i="57"/>
  <c r="H80" i="57"/>
  <c r="H79" i="57"/>
  <c r="H78" i="57"/>
  <c r="H77" i="57"/>
  <c r="H76" i="57"/>
  <c r="H75" i="57"/>
  <c r="H74" i="57"/>
  <c r="H68" i="57"/>
  <c r="BN8" i="27" s="1"/>
  <c r="H67" i="57"/>
  <c r="BM8" i="27" s="1"/>
  <c r="H66" i="57"/>
  <c r="BL8" i="27" s="1"/>
  <c r="H65" i="57"/>
  <c r="BK8" i="27" s="1"/>
  <c r="H64" i="57"/>
  <c r="BJ8" i="27" s="1"/>
  <c r="H63" i="57"/>
  <c r="BI8" i="27" s="1"/>
  <c r="H62" i="57"/>
  <c r="BH8" i="27" s="1"/>
  <c r="H61" i="57"/>
  <c r="BG8" i="27" s="1"/>
  <c r="H60" i="57"/>
  <c r="BF8" i="27" s="1"/>
  <c r="H59" i="57"/>
  <c r="BE8" i="27" s="1"/>
  <c r="H58" i="57"/>
  <c r="BD8" i="27" s="1"/>
  <c r="H57" i="57"/>
  <c r="BC8" i="27" s="1"/>
  <c r="H56" i="57"/>
  <c r="BB8" i="27" s="1"/>
  <c r="H55" i="57"/>
  <c r="BA8" i="27" s="1"/>
  <c r="H54" i="57"/>
  <c r="AZ8" i="27" s="1"/>
  <c r="H53" i="57"/>
  <c r="AY8" i="27" s="1"/>
  <c r="H52" i="57"/>
  <c r="AX8" i="27" s="1"/>
  <c r="H51" i="57"/>
  <c r="AW8" i="27" s="1"/>
  <c r="H50" i="57"/>
  <c r="AV8" i="27" s="1"/>
  <c r="H49" i="57"/>
  <c r="AU8" i="27" s="1"/>
  <c r="H48" i="57"/>
  <c r="AT8" i="27" s="1"/>
  <c r="H47" i="57"/>
  <c r="AS8" i="27" s="1"/>
  <c r="H46" i="57"/>
  <c r="AR8" i="27" s="1"/>
  <c r="H45" i="57"/>
  <c r="AQ8" i="27" s="1"/>
  <c r="H44" i="57"/>
  <c r="AP8" i="27" s="1"/>
  <c r="H43" i="57"/>
  <c r="AO8" i="27" s="1"/>
  <c r="H42" i="57"/>
  <c r="AN8" i="27" s="1"/>
  <c r="H41" i="57"/>
  <c r="AM8" i="27" s="1"/>
  <c r="H40" i="57"/>
  <c r="AL8" i="27" s="1"/>
  <c r="H39" i="57"/>
  <c r="AK8" i="27" s="1"/>
  <c r="H38" i="57"/>
  <c r="AJ8" i="27" s="1"/>
  <c r="H37" i="57"/>
  <c r="AI8" i="27" s="1"/>
  <c r="H36" i="57"/>
  <c r="AH8" i="27" s="1"/>
  <c r="H35" i="57"/>
  <c r="AG8" i="27" s="1"/>
  <c r="H34" i="57"/>
  <c r="AF8" i="27" s="1"/>
  <c r="H33" i="57"/>
  <c r="AE8" i="27" s="1"/>
  <c r="H32" i="57"/>
  <c r="AD8" i="27" s="1"/>
  <c r="H31" i="57"/>
  <c r="AC8" i="27" s="1"/>
  <c r="H30" i="57"/>
  <c r="AB8" i="27" s="1"/>
  <c r="H29" i="57"/>
  <c r="AA8" i="27" s="1"/>
  <c r="H28" i="57"/>
  <c r="Z8" i="27" s="1"/>
  <c r="H27" i="57"/>
  <c r="Y8" i="27" s="1"/>
  <c r="H26" i="57"/>
  <c r="X8" i="27" s="1"/>
  <c r="H25" i="57"/>
  <c r="W8" i="27" s="1"/>
  <c r="H24" i="57"/>
  <c r="V8" i="27" s="1"/>
  <c r="H23" i="57"/>
  <c r="U8" i="27" s="1"/>
  <c r="H22" i="57"/>
  <c r="T8" i="27" s="1"/>
  <c r="S8" i="27"/>
  <c r="H20" i="57"/>
  <c r="R8" i="27" s="1"/>
  <c r="H19" i="57"/>
  <c r="Q8" i="27" s="1"/>
  <c r="H18" i="57"/>
  <c r="P8" i="27" s="1"/>
  <c r="H17" i="57"/>
  <c r="O8" i="27" s="1"/>
  <c r="H16" i="57"/>
  <c r="N8" i="27" s="1"/>
  <c r="H15" i="57"/>
  <c r="M8" i="27" s="1"/>
  <c r="H14" i="57"/>
  <c r="L8" i="27" s="1"/>
  <c r="H13" i="57"/>
  <c r="K8" i="27" s="1"/>
  <c r="H12" i="57"/>
  <c r="J8" i="27" s="1"/>
  <c r="H11" i="57"/>
  <c r="I8" i="27" s="1"/>
  <c r="H10" i="57"/>
  <c r="H8" i="27" s="1"/>
  <c r="H9" i="57"/>
  <c r="G8" i="27" s="1"/>
  <c r="H8" i="57"/>
  <c r="F8" i="27" s="1"/>
  <c r="H7" i="57"/>
  <c r="E8" i="27" s="1"/>
  <c r="H6" i="57"/>
  <c r="D8" i="27" s="1"/>
  <c r="C1" i="57"/>
  <c r="H120" i="56"/>
  <c r="H119" i="56"/>
  <c r="AW6" i="28" s="1"/>
  <c r="H118" i="56"/>
  <c r="AV6" i="28" s="1"/>
  <c r="H117" i="56"/>
  <c r="AU6" i="28" s="1"/>
  <c r="H116" i="56"/>
  <c r="AT6" i="28" s="1"/>
  <c r="H115" i="56"/>
  <c r="H114" i="56"/>
  <c r="H113" i="56"/>
  <c r="AQ6" i="28" s="1"/>
  <c r="H112" i="56"/>
  <c r="AP6" i="28" s="1"/>
  <c r="H111" i="56"/>
  <c r="AO6" i="28" s="1"/>
  <c r="H110" i="56"/>
  <c r="AN6" i="28" s="1"/>
  <c r="H109" i="56"/>
  <c r="H108" i="56"/>
  <c r="H107" i="56"/>
  <c r="H106" i="56"/>
  <c r="H105" i="56"/>
  <c r="H104" i="56"/>
  <c r="H103" i="56"/>
  <c r="AG6" i="28" s="1"/>
  <c r="H102" i="56"/>
  <c r="AF6" i="28" s="1"/>
  <c r="H101" i="56"/>
  <c r="AE6" i="28" s="1"/>
  <c r="H100" i="56"/>
  <c r="AD6" i="28" s="1"/>
  <c r="H99" i="56"/>
  <c r="AC6" i="28" s="1"/>
  <c r="H98" i="56"/>
  <c r="AB6" i="28" s="1"/>
  <c r="H97" i="56"/>
  <c r="H96" i="56"/>
  <c r="H95" i="56"/>
  <c r="Y6" i="28" s="1"/>
  <c r="H94" i="56"/>
  <c r="X6" i="28" s="1"/>
  <c r="H93" i="56"/>
  <c r="W6" i="28" s="1"/>
  <c r="H92" i="56"/>
  <c r="V6" i="28" s="1"/>
  <c r="H91" i="56"/>
  <c r="H90" i="56"/>
  <c r="H89" i="56"/>
  <c r="H88" i="56"/>
  <c r="H87" i="56"/>
  <c r="H86" i="56"/>
  <c r="H85" i="56"/>
  <c r="H84" i="56"/>
  <c r="N6" i="28" s="1"/>
  <c r="H83" i="56"/>
  <c r="M6" i="28" s="1"/>
  <c r="H82" i="56"/>
  <c r="L6" i="28" s="1"/>
  <c r="H81" i="56"/>
  <c r="K6" i="28" s="1"/>
  <c r="H80" i="56"/>
  <c r="J6" i="28" s="1"/>
  <c r="H79" i="56"/>
  <c r="I6" i="28" s="1"/>
  <c r="H78" i="56"/>
  <c r="H6" i="28" s="1"/>
  <c r="H77" i="56"/>
  <c r="G6" i="28" s="1"/>
  <c r="H76" i="56"/>
  <c r="F6" i="28" s="1"/>
  <c r="H75" i="56"/>
  <c r="E6" i="28" s="1"/>
  <c r="H74" i="56"/>
  <c r="D6" i="28" s="1"/>
  <c r="H68" i="56"/>
  <c r="BN6" i="27" s="1"/>
  <c r="H67" i="56"/>
  <c r="BM6" i="27" s="1"/>
  <c r="H66" i="56"/>
  <c r="BL6" i="27" s="1"/>
  <c r="H65" i="56"/>
  <c r="BK6" i="27" s="1"/>
  <c r="H64" i="56"/>
  <c r="BJ6" i="27" s="1"/>
  <c r="H63" i="56"/>
  <c r="BI6" i="27" s="1"/>
  <c r="H62" i="56"/>
  <c r="BH6" i="27" s="1"/>
  <c r="H61" i="56"/>
  <c r="BG6" i="27" s="1"/>
  <c r="H60" i="56"/>
  <c r="BF6" i="27" s="1"/>
  <c r="H59" i="56"/>
  <c r="BE6" i="27" s="1"/>
  <c r="H58" i="56"/>
  <c r="BD6" i="27" s="1"/>
  <c r="H57" i="56"/>
  <c r="BC6" i="27" s="1"/>
  <c r="H56" i="56"/>
  <c r="BB6" i="27" s="1"/>
  <c r="H55" i="56"/>
  <c r="BA6" i="27" s="1"/>
  <c r="H54" i="56"/>
  <c r="AZ6" i="27" s="1"/>
  <c r="H53" i="56"/>
  <c r="AY6" i="27" s="1"/>
  <c r="H52" i="56"/>
  <c r="AX6" i="27" s="1"/>
  <c r="H51" i="56"/>
  <c r="AW6" i="27" s="1"/>
  <c r="H50" i="56"/>
  <c r="AV6" i="27" s="1"/>
  <c r="H49" i="56"/>
  <c r="AU6" i="27" s="1"/>
  <c r="H48" i="56"/>
  <c r="AT6" i="27" s="1"/>
  <c r="H47" i="56"/>
  <c r="AS6" i="27" s="1"/>
  <c r="H46" i="56"/>
  <c r="AR6" i="27" s="1"/>
  <c r="H45" i="56"/>
  <c r="AQ6" i="27" s="1"/>
  <c r="H44" i="56"/>
  <c r="AP6" i="27" s="1"/>
  <c r="H43" i="56"/>
  <c r="AO6" i="27" s="1"/>
  <c r="H42" i="56"/>
  <c r="AN6" i="27" s="1"/>
  <c r="H41" i="56"/>
  <c r="AM6" i="27" s="1"/>
  <c r="H40" i="56"/>
  <c r="AL6" i="27" s="1"/>
  <c r="H39" i="56"/>
  <c r="AK6" i="27" s="1"/>
  <c r="H38" i="56"/>
  <c r="AJ6" i="27" s="1"/>
  <c r="H37" i="56"/>
  <c r="AI6" i="27" s="1"/>
  <c r="H36" i="56"/>
  <c r="AH6" i="27" s="1"/>
  <c r="H35" i="56"/>
  <c r="AG6" i="27" s="1"/>
  <c r="H34" i="56"/>
  <c r="AF6" i="27" s="1"/>
  <c r="H33" i="56"/>
  <c r="AE6" i="27" s="1"/>
  <c r="H32" i="56"/>
  <c r="AD6" i="27" s="1"/>
  <c r="H31" i="56"/>
  <c r="AC6" i="27" s="1"/>
  <c r="H30" i="56"/>
  <c r="AB6" i="27" s="1"/>
  <c r="H29" i="56"/>
  <c r="AA6" i="27" s="1"/>
  <c r="H28" i="56"/>
  <c r="Z6" i="27" s="1"/>
  <c r="H27" i="56"/>
  <c r="Y6" i="27" s="1"/>
  <c r="H26" i="56"/>
  <c r="X6" i="27" s="1"/>
  <c r="H25" i="56"/>
  <c r="W6" i="27" s="1"/>
  <c r="H24" i="56"/>
  <c r="V6" i="27" s="1"/>
  <c r="H23" i="56"/>
  <c r="U6" i="27" s="1"/>
  <c r="H22" i="56"/>
  <c r="T6" i="27" s="1"/>
  <c r="H21" i="56"/>
  <c r="S6" i="27" s="1"/>
  <c r="H20" i="56"/>
  <c r="R6" i="27" s="1"/>
  <c r="H19" i="56"/>
  <c r="Q6" i="27" s="1"/>
  <c r="H18" i="56"/>
  <c r="P6" i="27" s="1"/>
  <c r="H17" i="56"/>
  <c r="O6" i="27" s="1"/>
  <c r="H16" i="56"/>
  <c r="N6" i="27" s="1"/>
  <c r="H15" i="56"/>
  <c r="M6" i="27" s="1"/>
  <c r="H14" i="56"/>
  <c r="L6" i="27" s="1"/>
  <c r="H13" i="56"/>
  <c r="K6" i="27" s="1"/>
  <c r="H12" i="56"/>
  <c r="J6" i="27" s="1"/>
  <c r="H11" i="56"/>
  <c r="I6" i="27" s="1"/>
  <c r="H10" i="56"/>
  <c r="H6" i="27" s="1"/>
  <c r="H9" i="56"/>
  <c r="G6" i="27" s="1"/>
  <c r="H8" i="56"/>
  <c r="F6" i="27" s="1"/>
  <c r="H7" i="56"/>
  <c r="E6" i="27" s="1"/>
  <c r="H6" i="56"/>
  <c r="D6" i="27" s="1"/>
  <c r="C1" i="56"/>
  <c r="H120" i="55"/>
  <c r="H119" i="55"/>
  <c r="AW5" i="28" s="1"/>
  <c r="H118" i="55"/>
  <c r="AV5" i="28" s="1"/>
  <c r="H117" i="55"/>
  <c r="AU5" i="28" s="1"/>
  <c r="H116" i="55"/>
  <c r="AT5" i="28" s="1"/>
  <c r="H115" i="55"/>
  <c r="H114" i="55"/>
  <c r="H113" i="55"/>
  <c r="AQ5" i="28" s="1"/>
  <c r="H112" i="55"/>
  <c r="AP5" i="28" s="1"/>
  <c r="H111" i="55"/>
  <c r="AO5" i="28" s="1"/>
  <c r="H110" i="55"/>
  <c r="AN5" i="28" s="1"/>
  <c r="H109" i="55"/>
  <c r="H108" i="55"/>
  <c r="H107" i="55"/>
  <c r="H106" i="55"/>
  <c r="H105" i="55"/>
  <c r="H104" i="55"/>
  <c r="H103" i="55"/>
  <c r="H102" i="55"/>
  <c r="H101" i="55"/>
  <c r="H100" i="55"/>
  <c r="H99" i="55"/>
  <c r="H98" i="55"/>
  <c r="H97" i="55"/>
  <c r="AA5" i="28" s="1"/>
  <c r="H96" i="55"/>
  <c r="H95" i="55"/>
  <c r="H94" i="55"/>
  <c r="H93" i="55"/>
  <c r="H92" i="55"/>
  <c r="H91" i="55"/>
  <c r="H90" i="55"/>
  <c r="H89" i="55"/>
  <c r="H88" i="55"/>
  <c r="H87" i="55"/>
  <c r="H86" i="55"/>
  <c r="H85" i="55"/>
  <c r="H84" i="55"/>
  <c r="H83" i="55"/>
  <c r="H82" i="55"/>
  <c r="H81" i="55"/>
  <c r="H80" i="55"/>
  <c r="H79" i="55"/>
  <c r="H78" i="55"/>
  <c r="H77" i="55"/>
  <c r="H76" i="55"/>
  <c r="H75" i="55"/>
  <c r="H74" i="55"/>
  <c r="H68" i="55"/>
  <c r="BN5" i="27" s="1"/>
  <c r="H67" i="55"/>
  <c r="BM5" i="27" s="1"/>
  <c r="H66" i="55"/>
  <c r="BL5" i="27" s="1"/>
  <c r="H65" i="55"/>
  <c r="BK5" i="27" s="1"/>
  <c r="H64" i="55"/>
  <c r="BJ5" i="27" s="1"/>
  <c r="H63" i="55"/>
  <c r="BI5" i="27" s="1"/>
  <c r="H62" i="55"/>
  <c r="BH5" i="27" s="1"/>
  <c r="H61" i="55"/>
  <c r="BG5" i="27" s="1"/>
  <c r="H60" i="55"/>
  <c r="BF5" i="27" s="1"/>
  <c r="H59" i="55"/>
  <c r="BE5" i="27" s="1"/>
  <c r="H58" i="55"/>
  <c r="BD5" i="27" s="1"/>
  <c r="H57" i="55"/>
  <c r="BC5" i="27" s="1"/>
  <c r="H56" i="55"/>
  <c r="BB5" i="27" s="1"/>
  <c r="H55" i="55"/>
  <c r="BA5" i="27" s="1"/>
  <c r="H54" i="55"/>
  <c r="AZ5" i="27" s="1"/>
  <c r="H53" i="55"/>
  <c r="AY5" i="27" s="1"/>
  <c r="H52" i="55"/>
  <c r="AX5" i="27" s="1"/>
  <c r="H51" i="55"/>
  <c r="AW5" i="27" s="1"/>
  <c r="H50" i="55"/>
  <c r="AV5" i="27" s="1"/>
  <c r="H49" i="55"/>
  <c r="AU5" i="27" s="1"/>
  <c r="H48" i="55"/>
  <c r="AT5" i="27" s="1"/>
  <c r="H47" i="55"/>
  <c r="AS5" i="27" s="1"/>
  <c r="H46" i="55"/>
  <c r="AR5" i="27" s="1"/>
  <c r="H45" i="55"/>
  <c r="AQ5" i="27" s="1"/>
  <c r="H44" i="55"/>
  <c r="AP5" i="27" s="1"/>
  <c r="H43" i="55"/>
  <c r="AO5" i="27" s="1"/>
  <c r="H42" i="55"/>
  <c r="AN5" i="27" s="1"/>
  <c r="H41" i="55"/>
  <c r="AM5" i="27" s="1"/>
  <c r="H40" i="55"/>
  <c r="AL5" i="27" s="1"/>
  <c r="H39" i="55"/>
  <c r="AK5" i="27" s="1"/>
  <c r="H38" i="55"/>
  <c r="AJ5" i="27" s="1"/>
  <c r="H37" i="55"/>
  <c r="AI5" i="27" s="1"/>
  <c r="H36" i="55"/>
  <c r="AH5" i="27" s="1"/>
  <c r="H35" i="55"/>
  <c r="AG5" i="27" s="1"/>
  <c r="H34" i="55"/>
  <c r="AF5" i="27" s="1"/>
  <c r="H33" i="55"/>
  <c r="AE5" i="27" s="1"/>
  <c r="H32" i="55"/>
  <c r="AD5" i="27" s="1"/>
  <c r="H31" i="55"/>
  <c r="AC5" i="27" s="1"/>
  <c r="H30" i="55"/>
  <c r="AB5" i="27" s="1"/>
  <c r="H29" i="55"/>
  <c r="AA5" i="27" s="1"/>
  <c r="H28" i="55"/>
  <c r="Z5" i="27" s="1"/>
  <c r="H27" i="55"/>
  <c r="Y5" i="27" s="1"/>
  <c r="H26" i="55"/>
  <c r="X5" i="27" s="1"/>
  <c r="H25" i="55"/>
  <c r="W5" i="27" s="1"/>
  <c r="H24" i="55"/>
  <c r="V5" i="27" s="1"/>
  <c r="H23" i="55"/>
  <c r="U5" i="27" s="1"/>
  <c r="H22" i="55"/>
  <c r="T5" i="27" s="1"/>
  <c r="H21" i="55"/>
  <c r="S5" i="27" s="1"/>
  <c r="H20" i="55"/>
  <c r="R5" i="27" s="1"/>
  <c r="H19" i="55"/>
  <c r="Q5" i="27" s="1"/>
  <c r="H18" i="55"/>
  <c r="P5" i="27" s="1"/>
  <c r="H17" i="55"/>
  <c r="O5" i="27" s="1"/>
  <c r="H16" i="55"/>
  <c r="N5" i="27" s="1"/>
  <c r="H15" i="55"/>
  <c r="M5" i="27" s="1"/>
  <c r="H14" i="55"/>
  <c r="L5" i="27" s="1"/>
  <c r="H13" i="55"/>
  <c r="K5" i="27" s="1"/>
  <c r="H12" i="55"/>
  <c r="J5" i="27" s="1"/>
  <c r="H11" i="55"/>
  <c r="I5" i="27" s="1"/>
  <c r="H10" i="55"/>
  <c r="H5" i="27" s="1"/>
  <c r="H9" i="55"/>
  <c r="G5" i="27" s="1"/>
  <c r="H8" i="55"/>
  <c r="F5" i="27" s="1"/>
  <c r="H7" i="55"/>
  <c r="E5" i="27" s="1"/>
  <c r="H6" i="55"/>
  <c r="D5" i="27" s="1"/>
  <c r="C1" i="55"/>
  <c r="H120" i="54"/>
  <c r="AX4" i="28" s="1"/>
  <c r="H119" i="54"/>
  <c r="AW4" i="28" s="1"/>
  <c r="H118" i="54"/>
  <c r="AV4" i="28" s="1"/>
  <c r="H117" i="54"/>
  <c r="AU4" i="28" s="1"/>
  <c r="H116" i="54"/>
  <c r="AT4" i="28" s="1"/>
  <c r="H115" i="54"/>
  <c r="AS4" i="28" s="1"/>
  <c r="H114" i="54"/>
  <c r="AR4" i="28" s="1"/>
  <c r="H113" i="54"/>
  <c r="AQ4" i="28" s="1"/>
  <c r="H112" i="54"/>
  <c r="AP4" i="28" s="1"/>
  <c r="H111" i="54"/>
  <c r="AO4" i="28" s="1"/>
  <c r="H110" i="54"/>
  <c r="AN4" i="28" s="1"/>
  <c r="H109" i="54"/>
  <c r="AM4" i="28" s="1"/>
  <c r="H108" i="54"/>
  <c r="AL4" i="28" s="1"/>
  <c r="H107" i="54"/>
  <c r="AK4" i="28" s="1"/>
  <c r="H106" i="54"/>
  <c r="AJ4" i="28" s="1"/>
  <c r="H105" i="54"/>
  <c r="AI4" i="28" s="1"/>
  <c r="H104" i="54"/>
  <c r="AH4" i="28" s="1"/>
  <c r="H103" i="54"/>
  <c r="AG4" i="28" s="1"/>
  <c r="H102" i="54"/>
  <c r="AF4" i="28" s="1"/>
  <c r="H101" i="54"/>
  <c r="AE4" i="28" s="1"/>
  <c r="H100" i="54"/>
  <c r="AD4" i="28" s="1"/>
  <c r="H99" i="54"/>
  <c r="AC4" i="28" s="1"/>
  <c r="H98" i="54"/>
  <c r="AB4" i="28" s="1"/>
  <c r="H97" i="54"/>
  <c r="AA4" i="28" s="1"/>
  <c r="H96" i="54"/>
  <c r="Z4" i="28" s="1"/>
  <c r="H95" i="54"/>
  <c r="Y4" i="28" s="1"/>
  <c r="H94" i="54"/>
  <c r="X4" i="28" s="1"/>
  <c r="H93" i="54"/>
  <c r="W4" i="28" s="1"/>
  <c r="H92" i="54"/>
  <c r="V4" i="28" s="1"/>
  <c r="H91" i="54"/>
  <c r="U4" i="28" s="1"/>
  <c r="H90" i="54"/>
  <c r="T4" i="28" s="1"/>
  <c r="H89" i="54"/>
  <c r="S4" i="28" s="1"/>
  <c r="H88" i="54"/>
  <c r="R4" i="28" s="1"/>
  <c r="H87" i="54"/>
  <c r="Q4" i="28" s="1"/>
  <c r="H86" i="54"/>
  <c r="P4" i="28" s="1"/>
  <c r="H85" i="54"/>
  <c r="O4" i="28" s="1"/>
  <c r="H84" i="54"/>
  <c r="N4" i="28" s="1"/>
  <c r="H83" i="54"/>
  <c r="M4" i="28" s="1"/>
  <c r="H82" i="54"/>
  <c r="L4" i="28" s="1"/>
  <c r="H81" i="54"/>
  <c r="K4" i="28" s="1"/>
  <c r="H80" i="54"/>
  <c r="J4" i="28" s="1"/>
  <c r="H79" i="54"/>
  <c r="I4" i="28" s="1"/>
  <c r="H78" i="54"/>
  <c r="H4" i="28" s="1"/>
  <c r="H77" i="54"/>
  <c r="G4" i="28" s="1"/>
  <c r="H76" i="54"/>
  <c r="F4" i="28" s="1"/>
  <c r="H75" i="54"/>
  <c r="E4" i="28" s="1"/>
  <c r="H74" i="54"/>
  <c r="D4" i="28" s="1"/>
  <c r="H68" i="54"/>
  <c r="BN4" i="27" s="1"/>
  <c r="H67" i="54"/>
  <c r="BM4" i="27" s="1"/>
  <c r="H66" i="54"/>
  <c r="BL4" i="27" s="1"/>
  <c r="H65" i="54"/>
  <c r="BK4" i="27" s="1"/>
  <c r="H64" i="54"/>
  <c r="BJ4" i="27" s="1"/>
  <c r="H63" i="54"/>
  <c r="BI4" i="27" s="1"/>
  <c r="H62" i="54"/>
  <c r="BH4" i="27" s="1"/>
  <c r="H61" i="54"/>
  <c r="BG4" i="27" s="1"/>
  <c r="H60" i="54"/>
  <c r="BF4" i="27" s="1"/>
  <c r="H59" i="54"/>
  <c r="BE4" i="27" s="1"/>
  <c r="H58" i="54"/>
  <c r="BD4" i="27" s="1"/>
  <c r="H57" i="54"/>
  <c r="BC4" i="27" s="1"/>
  <c r="H56" i="54"/>
  <c r="BB4" i="27" s="1"/>
  <c r="H55" i="54"/>
  <c r="BA4" i="27" s="1"/>
  <c r="H54" i="54"/>
  <c r="AZ4" i="27" s="1"/>
  <c r="H53" i="54"/>
  <c r="AY4" i="27" s="1"/>
  <c r="H52" i="54"/>
  <c r="AX4" i="27" s="1"/>
  <c r="H51" i="54"/>
  <c r="AW4" i="27" s="1"/>
  <c r="H50" i="54"/>
  <c r="AV4" i="27" s="1"/>
  <c r="H49" i="54"/>
  <c r="AU4" i="27" s="1"/>
  <c r="H48" i="54"/>
  <c r="AT4" i="27" s="1"/>
  <c r="H47" i="54"/>
  <c r="AS4" i="27" s="1"/>
  <c r="H46" i="54"/>
  <c r="AR4" i="27" s="1"/>
  <c r="H45" i="54"/>
  <c r="AQ4" i="27" s="1"/>
  <c r="H44" i="54"/>
  <c r="AP4" i="27" s="1"/>
  <c r="H43" i="54"/>
  <c r="AO4" i="27" s="1"/>
  <c r="H42" i="54"/>
  <c r="AN4" i="27" s="1"/>
  <c r="H41" i="54"/>
  <c r="AM4" i="27" s="1"/>
  <c r="H40" i="54"/>
  <c r="AL4" i="27" s="1"/>
  <c r="H39" i="54"/>
  <c r="AK4" i="27" s="1"/>
  <c r="H38" i="54"/>
  <c r="AJ4" i="27" s="1"/>
  <c r="H37" i="54"/>
  <c r="AI4" i="27" s="1"/>
  <c r="H36" i="54"/>
  <c r="AH4" i="27" s="1"/>
  <c r="H35" i="54"/>
  <c r="AG4" i="27" s="1"/>
  <c r="H34" i="54"/>
  <c r="AF4" i="27" s="1"/>
  <c r="H33" i="54"/>
  <c r="AE4" i="27" s="1"/>
  <c r="H32" i="54"/>
  <c r="AD4" i="27" s="1"/>
  <c r="H31" i="54"/>
  <c r="AC4" i="27" s="1"/>
  <c r="H30" i="54"/>
  <c r="AB4" i="27" s="1"/>
  <c r="H29" i="54"/>
  <c r="AA4" i="27" s="1"/>
  <c r="H28" i="54"/>
  <c r="Z4" i="27" s="1"/>
  <c r="H27" i="54"/>
  <c r="Y4" i="27" s="1"/>
  <c r="H26" i="54"/>
  <c r="X4" i="27" s="1"/>
  <c r="H25" i="54"/>
  <c r="W4" i="27" s="1"/>
  <c r="H24" i="54"/>
  <c r="V4" i="27" s="1"/>
  <c r="H23" i="54"/>
  <c r="U4" i="27" s="1"/>
  <c r="H22" i="54"/>
  <c r="T4" i="27" s="1"/>
  <c r="H21" i="54"/>
  <c r="S4" i="27" s="1"/>
  <c r="H20" i="54"/>
  <c r="R4" i="27" s="1"/>
  <c r="H19" i="54"/>
  <c r="Q4" i="27" s="1"/>
  <c r="H18" i="54"/>
  <c r="P4" i="27" s="1"/>
  <c r="H17" i="54"/>
  <c r="O4" i="27" s="1"/>
  <c r="H16" i="54"/>
  <c r="N4" i="27" s="1"/>
  <c r="H15" i="54"/>
  <c r="M4" i="27" s="1"/>
  <c r="H14" i="54"/>
  <c r="L4" i="27" s="1"/>
  <c r="H13" i="54"/>
  <c r="K4" i="27" s="1"/>
  <c r="H12" i="54"/>
  <c r="J4" i="27" s="1"/>
  <c r="H11" i="54"/>
  <c r="I4" i="27" s="1"/>
  <c r="H10" i="54"/>
  <c r="H4" i="27" s="1"/>
  <c r="H9" i="54"/>
  <c r="G4" i="27" s="1"/>
  <c r="H8" i="54"/>
  <c r="F4" i="27" s="1"/>
  <c r="H7" i="54"/>
  <c r="E4" i="27" s="1"/>
  <c r="H6" i="54"/>
  <c r="D4" i="27" s="1"/>
  <c r="C1" i="54"/>
  <c r="H121" i="53"/>
  <c r="H120" i="53"/>
  <c r="H119" i="53"/>
  <c r="H118" i="53"/>
  <c r="H117" i="53"/>
  <c r="H116" i="53"/>
  <c r="H115" i="53"/>
  <c r="H114" i="53"/>
  <c r="H113" i="53"/>
  <c r="H112" i="53"/>
  <c r="H111" i="53"/>
  <c r="H110" i="53"/>
  <c r="H109" i="53"/>
  <c r="H108" i="53"/>
  <c r="H107" i="53"/>
  <c r="H106" i="53"/>
  <c r="H105" i="53"/>
  <c r="H104" i="53"/>
  <c r="H103" i="53"/>
  <c r="H102" i="53"/>
  <c r="H101" i="53"/>
  <c r="H100" i="53"/>
  <c r="H99" i="53"/>
  <c r="H98" i="53"/>
  <c r="H97" i="53"/>
  <c r="H96" i="53"/>
  <c r="H95" i="53"/>
  <c r="H94" i="53"/>
  <c r="H93" i="53"/>
  <c r="H92" i="53"/>
  <c r="H91" i="53"/>
  <c r="H90" i="53"/>
  <c r="H89" i="53"/>
  <c r="H88" i="53"/>
  <c r="H87" i="53"/>
  <c r="H86" i="53"/>
  <c r="H85" i="53"/>
  <c r="H84" i="53"/>
  <c r="H83" i="53"/>
  <c r="H82" i="53"/>
  <c r="H81" i="53"/>
  <c r="H80" i="53"/>
  <c r="H79" i="53"/>
  <c r="H78" i="53"/>
  <c r="H77" i="53"/>
  <c r="H76" i="53"/>
  <c r="H75" i="53"/>
  <c r="H69" i="53"/>
  <c r="BN3" i="27" s="1"/>
  <c r="H68" i="53"/>
  <c r="BM3" i="27" s="1"/>
  <c r="H67" i="53"/>
  <c r="BL3" i="27" s="1"/>
  <c r="H66" i="53"/>
  <c r="BK3" i="27" s="1"/>
  <c r="H65" i="53"/>
  <c r="BJ3" i="27" s="1"/>
  <c r="H64" i="53"/>
  <c r="BI3" i="27" s="1"/>
  <c r="H63" i="53"/>
  <c r="BH3" i="27" s="1"/>
  <c r="H62" i="53"/>
  <c r="BG3" i="27" s="1"/>
  <c r="H61" i="53"/>
  <c r="BF3" i="27" s="1"/>
  <c r="H60" i="53"/>
  <c r="BE3" i="27" s="1"/>
  <c r="H59" i="53"/>
  <c r="BD3" i="27" s="1"/>
  <c r="H58" i="53"/>
  <c r="BC3" i="27" s="1"/>
  <c r="H57" i="53"/>
  <c r="BB3" i="27" s="1"/>
  <c r="H56" i="53"/>
  <c r="BA3" i="27" s="1"/>
  <c r="H55" i="53"/>
  <c r="AZ3" i="27" s="1"/>
  <c r="H54" i="53"/>
  <c r="AY3" i="27" s="1"/>
  <c r="H53" i="53"/>
  <c r="AX3" i="27" s="1"/>
  <c r="H52" i="53"/>
  <c r="AW3" i="27" s="1"/>
  <c r="H51" i="53"/>
  <c r="AV3" i="27" s="1"/>
  <c r="H50" i="53"/>
  <c r="AU3" i="27" s="1"/>
  <c r="H49" i="53"/>
  <c r="AT3" i="27" s="1"/>
  <c r="H48" i="53"/>
  <c r="AS3" i="27" s="1"/>
  <c r="H47" i="53"/>
  <c r="AR3" i="27" s="1"/>
  <c r="H46" i="53"/>
  <c r="AQ3" i="27" s="1"/>
  <c r="H45" i="53"/>
  <c r="AP3" i="27" s="1"/>
  <c r="H44" i="53"/>
  <c r="AO3" i="27" s="1"/>
  <c r="H43" i="53"/>
  <c r="AN3" i="27" s="1"/>
  <c r="H42" i="53"/>
  <c r="AM3" i="27" s="1"/>
  <c r="H41" i="53"/>
  <c r="AL3" i="27" s="1"/>
  <c r="H40" i="53"/>
  <c r="AK3" i="27" s="1"/>
  <c r="H39" i="53"/>
  <c r="AJ3" i="27" s="1"/>
  <c r="H38" i="53"/>
  <c r="AI3" i="27" s="1"/>
  <c r="H37" i="53"/>
  <c r="AH3" i="27" s="1"/>
  <c r="H36" i="53"/>
  <c r="AG3" i="27" s="1"/>
  <c r="H35" i="53"/>
  <c r="AF3" i="27" s="1"/>
  <c r="H34" i="53"/>
  <c r="AE3" i="27" s="1"/>
  <c r="H33" i="53"/>
  <c r="AD3" i="27" s="1"/>
  <c r="H32" i="53"/>
  <c r="AC3" i="27" s="1"/>
  <c r="H31" i="53"/>
  <c r="AB3" i="27" s="1"/>
  <c r="H30" i="53"/>
  <c r="AA3" i="27" s="1"/>
  <c r="H29" i="53"/>
  <c r="Z3" i="27" s="1"/>
  <c r="H28" i="53"/>
  <c r="Y3" i="27" s="1"/>
  <c r="H27" i="53"/>
  <c r="X3" i="27" s="1"/>
  <c r="H26" i="53"/>
  <c r="W3" i="27" s="1"/>
  <c r="H25" i="53"/>
  <c r="V3" i="27" s="1"/>
  <c r="H24" i="53"/>
  <c r="U3" i="27" s="1"/>
  <c r="H23" i="53"/>
  <c r="T3" i="27" s="1"/>
  <c r="H22" i="53"/>
  <c r="S3" i="27" s="1"/>
  <c r="H21" i="53"/>
  <c r="R3" i="27" s="1"/>
  <c r="H20" i="53"/>
  <c r="Q3" i="27" s="1"/>
  <c r="H19" i="53"/>
  <c r="P3" i="27" s="1"/>
  <c r="H18" i="53"/>
  <c r="O3" i="27" s="1"/>
  <c r="H17" i="53"/>
  <c r="N3" i="27" s="1"/>
  <c r="H16" i="53"/>
  <c r="M3" i="27" s="1"/>
  <c r="H14" i="53"/>
  <c r="L3" i="27" s="1"/>
  <c r="H13" i="53"/>
  <c r="K3" i="27" s="1"/>
  <c r="H12" i="53"/>
  <c r="J3" i="27" s="1"/>
  <c r="H11" i="53"/>
  <c r="I3" i="27" s="1"/>
  <c r="H10" i="53"/>
  <c r="H3" i="27" s="1"/>
  <c r="H9" i="53"/>
  <c r="G3" i="27" s="1"/>
  <c r="H8" i="53"/>
  <c r="F3" i="27" s="1"/>
  <c r="H7" i="53"/>
  <c r="E3" i="27" s="1"/>
  <c r="H6" i="53"/>
  <c r="D3" i="27" s="1"/>
  <c r="C1" i="53"/>
  <c r="I15" i="53" s="1"/>
  <c r="H31" i="34"/>
  <c r="H30" i="34"/>
  <c r="H28" i="34"/>
  <c r="H27" i="34"/>
  <c r="H32" i="34"/>
  <c r="H47" i="34"/>
  <c r="H50" i="34"/>
  <c r="H10" i="34"/>
  <c r="H49" i="34"/>
  <c r="Z11" i="27" l="1"/>
  <c r="I28" i="60"/>
  <c r="Y11" i="27"/>
  <c r="I27" i="60"/>
  <c r="N24" i="27"/>
  <c r="I16" i="73"/>
  <c r="AX3" i="28"/>
  <c r="AX26" i="28" s="1"/>
  <c r="AW3" i="28"/>
  <c r="AW26" i="28" s="1"/>
  <c r="AV3" i="28"/>
  <c r="AU3" i="28"/>
  <c r="AT3" i="28"/>
  <c r="AS3" i="28"/>
  <c r="AR3" i="28"/>
  <c r="AQ3" i="28"/>
  <c r="AP3" i="28"/>
  <c r="AP27" i="28" s="1"/>
  <c r="AO3" i="28"/>
  <c r="AO27" i="28" s="1"/>
  <c r="AN3" i="28"/>
  <c r="AN27" i="28" s="1"/>
  <c r="AM3" i="28"/>
  <c r="AM26" i="28" s="1"/>
  <c r="AL3" i="28"/>
  <c r="AK3" i="28"/>
  <c r="AK26" i="28" s="1"/>
  <c r="AJ3" i="28"/>
  <c r="AI3" i="28"/>
  <c r="AH3" i="28"/>
  <c r="AG3" i="28"/>
  <c r="AG26" i="28" s="1"/>
  <c r="AF3" i="28"/>
  <c r="AE3" i="28"/>
  <c r="AD3" i="28"/>
  <c r="AC3" i="28"/>
  <c r="AB3" i="28"/>
  <c r="AA3" i="28"/>
  <c r="Z3" i="28"/>
  <c r="Y3" i="28"/>
  <c r="X3" i="28"/>
  <c r="W3" i="28"/>
  <c r="V3" i="28"/>
  <c r="U3" i="28"/>
  <c r="T3" i="28"/>
  <c r="S3" i="28"/>
  <c r="R3" i="28"/>
  <c r="Q3" i="28"/>
  <c r="P3" i="28"/>
  <c r="O3" i="28"/>
  <c r="N3" i="28"/>
  <c r="M3" i="28"/>
  <c r="L3" i="28"/>
  <c r="K3" i="28"/>
  <c r="J3" i="28"/>
  <c r="I3" i="28"/>
  <c r="H3" i="28"/>
  <c r="G3" i="28"/>
  <c r="F3" i="28"/>
  <c r="E3" i="28"/>
  <c r="D3" i="28"/>
  <c r="Z25" i="27"/>
  <c r="I28" i="74"/>
  <c r="Y25" i="27"/>
  <c r="I27" i="74"/>
  <c r="I34" i="72"/>
  <c r="AF23" i="27"/>
  <c r="AS13" i="27"/>
  <c r="I47" i="62"/>
  <c r="AD13" i="27"/>
  <c r="I32" i="62"/>
  <c r="AC13" i="27"/>
  <c r="I31" i="62"/>
  <c r="AB13" i="27"/>
  <c r="I30" i="62"/>
  <c r="Z13" i="27"/>
  <c r="I28" i="62"/>
  <c r="Y13" i="27"/>
  <c r="I27" i="62"/>
  <c r="AS27" i="28"/>
  <c r="AK27" i="28"/>
  <c r="AV26" i="28"/>
  <c r="AV27" i="28"/>
  <c r="AL26" i="28"/>
  <c r="AL27" i="28"/>
  <c r="AH26" i="28"/>
  <c r="AH27" i="28"/>
  <c r="AN26" i="28"/>
  <c r="AG27" i="28"/>
  <c r="AO26" i="28"/>
  <c r="AP26" i="28"/>
  <c r="AW27" i="28"/>
  <c r="AW28" i="28" s="1"/>
  <c r="AM27" i="28"/>
  <c r="AM28" i="28" s="1"/>
  <c r="AX27" i="28"/>
  <c r="AS26" i="28"/>
  <c r="AS28" i="28" s="1"/>
  <c r="AJ27" i="28"/>
  <c r="AR27" i="28"/>
  <c r="AI27" i="28"/>
  <c r="AQ27" i="28"/>
  <c r="AR26" i="28"/>
  <c r="AJ26" i="28"/>
  <c r="AL28" i="28"/>
  <c r="AN28" i="28"/>
  <c r="AV28" i="28"/>
  <c r="AI26" i="28"/>
  <c r="AQ26" i="28"/>
  <c r="AG28" i="28"/>
  <c r="AH28" i="28"/>
  <c r="AP28" i="28"/>
  <c r="AX28" i="28"/>
  <c r="AK28" i="28"/>
  <c r="I45" i="69"/>
  <c r="I67" i="74"/>
  <c r="I43" i="73"/>
  <c r="I6" i="74"/>
  <c r="I14" i="74"/>
  <c r="I38" i="74"/>
  <c r="I66" i="72"/>
  <c r="I44" i="74"/>
  <c r="I68" i="74"/>
  <c r="I15" i="74"/>
  <c r="I8" i="74"/>
  <c r="I24" i="74"/>
  <c r="I19" i="74"/>
  <c r="I51" i="74"/>
  <c r="I54" i="74"/>
  <c r="I62" i="74"/>
  <c r="I55" i="74"/>
  <c r="I63" i="74"/>
  <c r="I56" i="74"/>
  <c r="I20" i="74"/>
  <c r="I50" i="74"/>
  <c r="I58" i="74"/>
  <c r="I59" i="74"/>
  <c r="I9" i="74"/>
  <c r="I25" i="74"/>
  <c r="I39" i="74"/>
  <c r="I45" i="74"/>
  <c r="I57" i="74"/>
  <c r="I10" i="74"/>
  <c r="I26" i="74"/>
  <c r="I33" i="74"/>
  <c r="I46" i="74"/>
  <c r="I52" i="74"/>
  <c r="I21" i="74"/>
  <c r="I34" i="74"/>
  <c r="I40" i="74"/>
  <c r="I53" i="74"/>
  <c r="I11" i="74"/>
  <c r="I16" i="74"/>
  <c r="I22" i="74"/>
  <c r="I35" i="74"/>
  <c r="I41" i="74"/>
  <c r="I48" i="74"/>
  <c r="I64" i="74"/>
  <c r="I17" i="74"/>
  <c r="I42" i="74"/>
  <c r="I49" i="74"/>
  <c r="I65" i="74"/>
  <c r="I7" i="74"/>
  <c r="I12" i="74"/>
  <c r="I18" i="74"/>
  <c r="I23" i="74"/>
  <c r="I29" i="74"/>
  <c r="I36" i="74"/>
  <c r="I43" i="74"/>
  <c r="I60" i="74"/>
  <c r="I13" i="74"/>
  <c r="I37" i="74"/>
  <c r="I61" i="74"/>
  <c r="I66" i="74"/>
  <c r="I12" i="73"/>
  <c r="I20" i="73"/>
  <c r="I36" i="73"/>
  <c r="I44" i="73"/>
  <c r="I53" i="73"/>
  <c r="I6" i="73"/>
  <c r="I14" i="73"/>
  <c r="I22" i="73"/>
  <c r="I38" i="73"/>
  <c r="I46" i="73"/>
  <c r="I54" i="73"/>
  <c r="I62" i="73"/>
  <c r="I61" i="73"/>
  <c r="I7" i="73"/>
  <c r="I15" i="73"/>
  <c r="I23" i="73"/>
  <c r="I55" i="73"/>
  <c r="I63" i="73"/>
  <c r="I8" i="73"/>
  <c r="I24" i="73"/>
  <c r="I40" i="73"/>
  <c r="I29" i="73"/>
  <c r="I49" i="73"/>
  <c r="I57" i="73"/>
  <c r="I65" i="73"/>
  <c r="I10" i="73"/>
  <c r="I18" i="73"/>
  <c r="I26" i="73"/>
  <c r="I34" i="73"/>
  <c r="I42" i="73"/>
  <c r="I50" i="73"/>
  <c r="I58" i="73"/>
  <c r="I66" i="73"/>
  <c r="I11" i="73"/>
  <c r="I19" i="73"/>
  <c r="I51" i="73"/>
  <c r="I59" i="73"/>
  <c r="I67" i="73"/>
  <c r="I9" i="73"/>
  <c r="I52" i="73"/>
  <c r="I44" i="71"/>
  <c r="I45" i="72"/>
  <c r="I53" i="72"/>
  <c r="I61" i="72"/>
  <c r="I21" i="73"/>
  <c r="I64" i="73"/>
  <c r="I13" i="73"/>
  <c r="I48" i="73"/>
  <c r="I60" i="73"/>
  <c r="I68" i="73"/>
  <c r="I41" i="73"/>
  <c r="I8" i="72"/>
  <c r="I25" i="73"/>
  <c r="I7" i="72"/>
  <c r="I39" i="72"/>
  <c r="I37" i="73"/>
  <c r="I17" i="73"/>
  <c r="I56" i="73"/>
  <c r="I15" i="72"/>
  <c r="I33" i="73"/>
  <c r="I45" i="73"/>
  <c r="I35" i="73"/>
  <c r="I39" i="73"/>
  <c r="I44" i="72"/>
  <c r="I52" i="72"/>
  <c r="I60" i="72"/>
  <c r="I68" i="72"/>
  <c r="I46" i="72"/>
  <c r="I40" i="72"/>
  <c r="I11" i="72"/>
  <c r="I26" i="72"/>
  <c r="I19" i="72"/>
  <c r="I35" i="72"/>
  <c r="I13" i="72"/>
  <c r="I20" i="72"/>
  <c r="I36" i="72"/>
  <c r="I43" i="72"/>
  <c r="I43" i="70"/>
  <c r="I14" i="72"/>
  <c r="I21" i="72"/>
  <c r="I9" i="72"/>
  <c r="I22" i="72"/>
  <c r="I29" i="72"/>
  <c r="I41" i="72"/>
  <c r="I55" i="72"/>
  <c r="I63" i="72"/>
  <c r="I10" i="72"/>
  <c r="I16" i="72"/>
  <c r="I42" i="72"/>
  <c r="I48" i="72"/>
  <c r="I56" i="72"/>
  <c r="I64" i="72"/>
  <c r="I17" i="72"/>
  <c r="I23" i="72"/>
  <c r="I37" i="72"/>
  <c r="I49" i="72"/>
  <c r="I57" i="72"/>
  <c r="I65" i="72"/>
  <c r="I18" i="72"/>
  <c r="I24" i="72"/>
  <c r="I38" i="72"/>
  <c r="I6" i="72"/>
  <c r="I12" i="72"/>
  <c r="I25" i="72"/>
  <c r="I33" i="72"/>
  <c r="I51" i="72"/>
  <c r="I59" i="72"/>
  <c r="I67" i="72"/>
  <c r="I50" i="72"/>
  <c r="I54" i="72"/>
  <c r="I58" i="72"/>
  <c r="I62" i="72"/>
  <c r="I37" i="71"/>
  <c r="I53" i="71"/>
  <c r="I61" i="71"/>
  <c r="I36" i="71"/>
  <c r="I7" i="71"/>
  <c r="I15" i="71"/>
  <c r="I23" i="71"/>
  <c r="I46" i="71"/>
  <c r="I54" i="71"/>
  <c r="I62" i="71"/>
  <c r="I8" i="71"/>
  <c r="I16" i="71"/>
  <c r="I24" i="71"/>
  <c r="I39" i="71"/>
  <c r="I41" i="71"/>
  <c r="I42" i="71"/>
  <c r="I6" i="71"/>
  <c r="I14" i="71"/>
  <c r="I22" i="71"/>
  <c r="I40" i="71"/>
  <c r="I45" i="71"/>
  <c r="I52" i="71"/>
  <c r="I60" i="71"/>
  <c r="I68" i="71"/>
  <c r="I9" i="71"/>
  <c r="I17" i="71"/>
  <c r="I25" i="71"/>
  <c r="I33" i="71"/>
  <c r="I55" i="71"/>
  <c r="I63" i="71"/>
  <c r="I10" i="71"/>
  <c r="I18" i="71"/>
  <c r="I26" i="71"/>
  <c r="I38" i="71"/>
  <c r="I48" i="71"/>
  <c r="I56" i="71"/>
  <c r="I64" i="71"/>
  <c r="I11" i="71"/>
  <c r="I19" i="71"/>
  <c r="I34" i="71"/>
  <c r="I43" i="71"/>
  <c r="I49" i="71"/>
  <c r="I57" i="71"/>
  <c r="I65" i="71"/>
  <c r="I12" i="71"/>
  <c r="I20" i="71"/>
  <c r="I50" i="71"/>
  <c r="I58" i="71"/>
  <c r="I66" i="71"/>
  <c r="I13" i="71"/>
  <c r="I21" i="71"/>
  <c r="I29" i="71"/>
  <c r="I35" i="71"/>
  <c r="I51" i="71"/>
  <c r="I59" i="71"/>
  <c r="I67" i="71"/>
  <c r="I12" i="70"/>
  <c r="I20" i="70"/>
  <c r="I36" i="70"/>
  <c r="I44" i="70"/>
  <c r="I29" i="70"/>
  <c r="I53" i="70"/>
  <c r="I61" i="70"/>
  <c r="I6" i="70"/>
  <c r="I14" i="70"/>
  <c r="I22" i="70"/>
  <c r="I54" i="70"/>
  <c r="I62" i="70"/>
  <c r="I7" i="70"/>
  <c r="I15" i="70"/>
  <c r="I23" i="70"/>
  <c r="I55" i="70"/>
  <c r="I63" i="70"/>
  <c r="I8" i="70"/>
  <c r="I16" i="70"/>
  <c r="I24" i="70"/>
  <c r="I40" i="70"/>
  <c r="I49" i="70"/>
  <c r="I57" i="70"/>
  <c r="I65" i="70"/>
  <c r="I10" i="70"/>
  <c r="I18" i="70"/>
  <c r="I26" i="70"/>
  <c r="I50" i="70"/>
  <c r="I58" i="70"/>
  <c r="I66" i="70"/>
  <c r="I11" i="70"/>
  <c r="I19" i="70"/>
  <c r="I51" i="70"/>
  <c r="I59" i="70"/>
  <c r="I67" i="70"/>
  <c r="I9" i="70"/>
  <c r="I13" i="70"/>
  <c r="I17" i="70"/>
  <c r="I21" i="70"/>
  <c r="I25" i="70"/>
  <c r="I48" i="70"/>
  <c r="I52" i="70"/>
  <c r="I56" i="70"/>
  <c r="I60" i="70"/>
  <c r="I64" i="70"/>
  <c r="I68" i="70"/>
  <c r="I67" i="68"/>
  <c r="I33" i="70"/>
  <c r="I37" i="70"/>
  <c r="I41" i="70"/>
  <c r="I45" i="70"/>
  <c r="I34" i="70"/>
  <c r="I38" i="70"/>
  <c r="I42" i="70"/>
  <c r="I46" i="70"/>
  <c r="I35" i="70"/>
  <c r="I39" i="70"/>
  <c r="I44" i="69"/>
  <c r="I15" i="69"/>
  <c r="I39" i="69"/>
  <c r="I40" i="69"/>
  <c r="I50" i="69"/>
  <c r="I66" i="69"/>
  <c r="I35" i="69"/>
  <c r="I17" i="69"/>
  <c r="I23" i="69"/>
  <c r="I49" i="69"/>
  <c r="I55" i="69"/>
  <c r="I68" i="69"/>
  <c r="I11" i="69"/>
  <c r="I24" i="69"/>
  <c r="I43" i="69"/>
  <c r="I62" i="69"/>
  <c r="I6" i="69"/>
  <c r="I12" i="69"/>
  <c r="I25" i="69"/>
  <c r="I57" i="69"/>
  <c r="I63" i="69"/>
  <c r="I18" i="69"/>
  <c r="I38" i="69"/>
  <c r="I56" i="69"/>
  <c r="I13" i="69"/>
  <c r="I19" i="69"/>
  <c r="I26" i="69"/>
  <c r="I34" i="69"/>
  <c r="I51" i="69"/>
  <c r="I64" i="69"/>
  <c r="I7" i="69"/>
  <c r="I14" i="69"/>
  <c r="I20" i="69"/>
  <c r="I52" i="69"/>
  <c r="I58" i="69"/>
  <c r="I65" i="69"/>
  <c r="I8" i="69"/>
  <c r="I21" i="69"/>
  <c r="I46" i="69"/>
  <c r="I53" i="69"/>
  <c r="I59" i="69"/>
  <c r="I9" i="69"/>
  <c r="I22" i="69"/>
  <c r="I29" i="69"/>
  <c r="I60" i="69"/>
  <c r="I10" i="69"/>
  <c r="I16" i="69"/>
  <c r="I36" i="69"/>
  <c r="I42" i="69"/>
  <c r="I48" i="69"/>
  <c r="I54" i="69"/>
  <c r="I61" i="69"/>
  <c r="I67" i="69"/>
  <c r="I33" i="69"/>
  <c r="I37" i="69"/>
  <c r="I41" i="69"/>
  <c r="I61" i="68"/>
  <c r="I64" i="68"/>
  <c r="I43" i="67"/>
  <c r="I53" i="68"/>
  <c r="I6" i="68"/>
  <c r="I35" i="68"/>
  <c r="I43" i="68"/>
  <c r="I14" i="68"/>
  <c r="I22" i="68"/>
  <c r="I38" i="68"/>
  <c r="I46" i="68"/>
  <c r="I39" i="68"/>
  <c r="I40" i="68"/>
  <c r="I9" i="68"/>
  <c r="I49" i="68"/>
  <c r="I57" i="68"/>
  <c r="I10" i="68"/>
  <c r="I18" i="68"/>
  <c r="I26" i="68"/>
  <c r="I34" i="68"/>
  <c r="I42" i="68"/>
  <c r="I65" i="68"/>
  <c r="I36" i="68"/>
  <c r="I44" i="68"/>
  <c r="I17" i="68"/>
  <c r="I48" i="68"/>
  <c r="I56" i="68"/>
  <c r="I13" i="68"/>
  <c r="I52" i="68"/>
  <c r="I60" i="68"/>
  <c r="I33" i="68"/>
  <c r="I37" i="68"/>
  <c r="I41" i="68"/>
  <c r="I45" i="68"/>
  <c r="I25" i="68"/>
  <c r="I7" i="68"/>
  <c r="I11" i="68"/>
  <c r="I15" i="68"/>
  <c r="I19" i="68"/>
  <c r="I23" i="68"/>
  <c r="I50" i="68"/>
  <c r="I54" i="68"/>
  <c r="I58" i="68"/>
  <c r="I62" i="68"/>
  <c r="I66" i="68"/>
  <c r="I68" i="68"/>
  <c r="I21" i="68"/>
  <c r="I8" i="68"/>
  <c r="I12" i="68"/>
  <c r="I16" i="68"/>
  <c r="I20" i="68"/>
  <c r="I24" i="68"/>
  <c r="I29" i="68"/>
  <c r="I51" i="68"/>
  <c r="I55" i="68"/>
  <c r="I59" i="68"/>
  <c r="I63" i="68"/>
  <c r="I43" i="66"/>
  <c r="I12" i="67"/>
  <c r="I20" i="67"/>
  <c r="I36" i="67"/>
  <c r="I44" i="67"/>
  <c r="I6" i="67"/>
  <c r="I14" i="67"/>
  <c r="I22" i="67"/>
  <c r="I54" i="67"/>
  <c r="I62" i="67"/>
  <c r="I45" i="67"/>
  <c r="I7" i="67"/>
  <c r="I15" i="67"/>
  <c r="I23" i="67"/>
  <c r="I55" i="67"/>
  <c r="I63" i="67"/>
  <c r="I29" i="67"/>
  <c r="I37" i="67"/>
  <c r="I61" i="67"/>
  <c r="I8" i="67"/>
  <c r="I16" i="67"/>
  <c r="I24" i="67"/>
  <c r="I40" i="67"/>
  <c r="I53" i="67"/>
  <c r="I33" i="67"/>
  <c r="I41" i="67"/>
  <c r="I49" i="67"/>
  <c r="I57" i="67"/>
  <c r="I65" i="67"/>
  <c r="I10" i="67"/>
  <c r="I18" i="67"/>
  <c r="I26" i="67"/>
  <c r="I50" i="67"/>
  <c r="I58" i="67"/>
  <c r="I66" i="67"/>
  <c r="I11" i="67"/>
  <c r="I19" i="67"/>
  <c r="I51" i="67"/>
  <c r="I59" i="67"/>
  <c r="I67" i="67"/>
  <c r="I25" i="67"/>
  <c r="I13" i="67"/>
  <c r="I48" i="67"/>
  <c r="I56" i="67"/>
  <c r="I68" i="67"/>
  <c r="I17" i="67"/>
  <c r="I34" i="67"/>
  <c r="I38" i="67"/>
  <c r="I42" i="67"/>
  <c r="I46" i="67"/>
  <c r="I21" i="67"/>
  <c r="I9" i="67"/>
  <c r="I52" i="67"/>
  <c r="I60" i="67"/>
  <c r="I64" i="67"/>
  <c r="I35" i="67"/>
  <c r="I39" i="67"/>
  <c r="I44" i="66"/>
  <c r="I7" i="66"/>
  <c r="I15" i="66"/>
  <c r="I23" i="66"/>
  <c r="I40" i="66"/>
  <c r="I8" i="66"/>
  <c r="I16" i="66"/>
  <c r="I24" i="66"/>
  <c r="I53" i="66"/>
  <c r="I61" i="66"/>
  <c r="I54" i="66"/>
  <c r="I62" i="66"/>
  <c r="I10" i="66"/>
  <c r="I18" i="66"/>
  <c r="I26" i="66"/>
  <c r="I55" i="66"/>
  <c r="I63" i="66"/>
  <c r="I11" i="66"/>
  <c r="I19" i="66"/>
  <c r="I12" i="66"/>
  <c r="I20" i="66"/>
  <c r="I49" i="66"/>
  <c r="I57" i="66"/>
  <c r="I65" i="66"/>
  <c r="I29" i="66"/>
  <c r="I36" i="66"/>
  <c r="I50" i="66"/>
  <c r="I58" i="66"/>
  <c r="I66" i="66"/>
  <c r="I46" i="65"/>
  <c r="I6" i="66"/>
  <c r="I14" i="66"/>
  <c r="I22" i="66"/>
  <c r="I51" i="66"/>
  <c r="I59" i="66"/>
  <c r="I67" i="66"/>
  <c r="I9" i="66"/>
  <c r="I13" i="66"/>
  <c r="I17" i="66"/>
  <c r="I21" i="66"/>
  <c r="I25" i="66"/>
  <c r="I48" i="66"/>
  <c r="I52" i="66"/>
  <c r="I56" i="66"/>
  <c r="I60" i="66"/>
  <c r="I64" i="66"/>
  <c r="I68" i="66"/>
  <c r="I43" i="64"/>
  <c r="I33" i="66"/>
  <c r="I37" i="66"/>
  <c r="I41" i="66"/>
  <c r="I45" i="66"/>
  <c r="I53" i="65"/>
  <c r="I46" i="62"/>
  <c r="I34" i="66"/>
  <c r="I38" i="66"/>
  <c r="I42" i="66"/>
  <c r="I46" i="66"/>
  <c r="I35" i="66"/>
  <c r="I39" i="66"/>
  <c r="I6" i="65"/>
  <c r="I14" i="65"/>
  <c r="I22" i="65"/>
  <c r="I38" i="65"/>
  <c r="I61" i="65"/>
  <c r="I39" i="65"/>
  <c r="I40" i="65"/>
  <c r="I34" i="65"/>
  <c r="I36" i="65"/>
  <c r="I43" i="65"/>
  <c r="I13" i="65"/>
  <c r="I21" i="65"/>
  <c r="I29" i="65"/>
  <c r="I35" i="65"/>
  <c r="I44" i="65"/>
  <c r="I52" i="65"/>
  <c r="I60" i="65"/>
  <c r="I68" i="65"/>
  <c r="I7" i="65"/>
  <c r="I15" i="65"/>
  <c r="I23" i="65"/>
  <c r="I54" i="65"/>
  <c r="I62" i="65"/>
  <c r="I8" i="65"/>
  <c r="I16" i="65"/>
  <c r="I24" i="65"/>
  <c r="I55" i="65"/>
  <c r="I63" i="65"/>
  <c r="I9" i="65"/>
  <c r="I17" i="65"/>
  <c r="I25" i="65"/>
  <c r="I42" i="65"/>
  <c r="I48" i="65"/>
  <c r="I56" i="65"/>
  <c r="I64" i="65"/>
  <c r="I10" i="65"/>
  <c r="I18" i="65"/>
  <c r="I26" i="65"/>
  <c r="I49" i="65"/>
  <c r="I57" i="65"/>
  <c r="I65" i="65"/>
  <c r="I11" i="65"/>
  <c r="I19" i="65"/>
  <c r="I50" i="65"/>
  <c r="I58" i="65"/>
  <c r="I66" i="65"/>
  <c r="I12" i="65"/>
  <c r="I20" i="65"/>
  <c r="I51" i="65"/>
  <c r="I59" i="65"/>
  <c r="I67" i="65"/>
  <c r="I33" i="65"/>
  <c r="I37" i="65"/>
  <c r="I41" i="65"/>
  <c r="I45" i="65"/>
  <c r="I6" i="64"/>
  <c r="I14" i="64"/>
  <c r="I22" i="64"/>
  <c r="I38" i="64"/>
  <c r="I46" i="64"/>
  <c r="I55" i="64"/>
  <c r="I63" i="64"/>
  <c r="I64" i="64"/>
  <c r="I29" i="64"/>
  <c r="I53" i="64"/>
  <c r="I61" i="64"/>
  <c r="I8" i="64"/>
  <c r="I16" i="64"/>
  <c r="I24" i="64"/>
  <c r="I40" i="64"/>
  <c r="I49" i="64"/>
  <c r="I57" i="64"/>
  <c r="I10" i="64"/>
  <c r="I18" i="64"/>
  <c r="I26" i="64"/>
  <c r="I34" i="64"/>
  <c r="I42" i="64"/>
  <c r="I65" i="64"/>
  <c r="I51" i="64"/>
  <c r="I59" i="64"/>
  <c r="I12" i="64"/>
  <c r="I20" i="64"/>
  <c r="I36" i="64"/>
  <c r="I44" i="64"/>
  <c r="I67" i="64"/>
  <c r="I25" i="64"/>
  <c r="I52" i="64"/>
  <c r="I68" i="64"/>
  <c r="I17" i="64"/>
  <c r="I60" i="64"/>
  <c r="I9" i="64"/>
  <c r="I33" i="64"/>
  <c r="I37" i="64"/>
  <c r="I41" i="64"/>
  <c r="I45" i="64"/>
  <c r="I7" i="64"/>
  <c r="I11" i="64"/>
  <c r="I15" i="64"/>
  <c r="I19" i="64"/>
  <c r="I23" i="64"/>
  <c r="I50" i="64"/>
  <c r="I54" i="64"/>
  <c r="I58" i="64"/>
  <c r="I62" i="64"/>
  <c r="I66" i="64"/>
  <c r="I13" i="64"/>
  <c r="I48" i="64"/>
  <c r="I21" i="64"/>
  <c r="I56" i="64"/>
  <c r="I35" i="64"/>
  <c r="I39" i="64"/>
  <c r="I36" i="63"/>
  <c r="I44" i="63"/>
  <c r="I53" i="63"/>
  <c r="I61" i="63"/>
  <c r="I6" i="63"/>
  <c r="I14" i="63"/>
  <c r="I22" i="63"/>
  <c r="I38" i="63"/>
  <c r="I46" i="63"/>
  <c r="I54" i="63"/>
  <c r="I62" i="63"/>
  <c r="I7" i="63"/>
  <c r="I15" i="63"/>
  <c r="I23" i="63"/>
  <c r="I39" i="63"/>
  <c r="I40" i="63"/>
  <c r="I49" i="63"/>
  <c r="I57" i="63"/>
  <c r="I65" i="63"/>
  <c r="I10" i="63"/>
  <c r="I18" i="63"/>
  <c r="I26" i="63"/>
  <c r="I34" i="63"/>
  <c r="I42" i="63"/>
  <c r="I50" i="63"/>
  <c r="I58" i="63"/>
  <c r="I66" i="63"/>
  <c r="I11" i="63"/>
  <c r="I19" i="63"/>
  <c r="I35" i="63"/>
  <c r="I43" i="63"/>
  <c r="I67" i="63"/>
  <c r="I9" i="63"/>
  <c r="I17" i="63"/>
  <c r="I25" i="63"/>
  <c r="I48" i="63"/>
  <c r="I56" i="63"/>
  <c r="I64" i="63"/>
  <c r="I13" i="63"/>
  <c r="I21" i="63"/>
  <c r="I52" i="63"/>
  <c r="I60" i="63"/>
  <c r="I68" i="63"/>
  <c r="I37" i="63"/>
  <c r="I41" i="63"/>
  <c r="I8" i="63"/>
  <c r="I12" i="63"/>
  <c r="I16" i="63"/>
  <c r="I20" i="63"/>
  <c r="I24" i="63"/>
  <c r="I29" i="63"/>
  <c r="I51" i="63"/>
  <c r="I55" i="63"/>
  <c r="I59" i="63"/>
  <c r="I63" i="63"/>
  <c r="I33" i="63"/>
  <c r="I45" i="62"/>
  <c r="I53" i="62"/>
  <c r="I61" i="62"/>
  <c r="I43" i="61"/>
  <c r="I6" i="62"/>
  <c r="I14" i="62"/>
  <c r="I22" i="62"/>
  <c r="I38" i="62"/>
  <c r="I44" i="62"/>
  <c r="I9" i="62"/>
  <c r="I40" i="62"/>
  <c r="I35" i="62"/>
  <c r="I36" i="62"/>
  <c r="I43" i="62"/>
  <c r="I13" i="62"/>
  <c r="I21" i="62"/>
  <c r="I29" i="62"/>
  <c r="I52" i="62"/>
  <c r="I60" i="62"/>
  <c r="I68" i="62"/>
  <c r="I7" i="62"/>
  <c r="I15" i="62"/>
  <c r="I23" i="62"/>
  <c r="I41" i="62"/>
  <c r="I54" i="62"/>
  <c r="I62" i="62"/>
  <c r="I8" i="62"/>
  <c r="I16" i="62"/>
  <c r="I24" i="62"/>
  <c r="I37" i="62"/>
  <c r="I55" i="62"/>
  <c r="I63" i="62"/>
  <c r="I17" i="62"/>
  <c r="I25" i="62"/>
  <c r="I33" i="62"/>
  <c r="I42" i="62"/>
  <c r="I48" i="62"/>
  <c r="I56" i="62"/>
  <c r="I64" i="62"/>
  <c r="I10" i="62"/>
  <c r="I18" i="62"/>
  <c r="I26" i="62"/>
  <c r="I49" i="62"/>
  <c r="I57" i="62"/>
  <c r="I65" i="62"/>
  <c r="I11" i="62"/>
  <c r="I19" i="62"/>
  <c r="I34" i="62"/>
  <c r="I50" i="62"/>
  <c r="I58" i="62"/>
  <c r="I66" i="62"/>
  <c r="I12" i="62"/>
  <c r="I20" i="62"/>
  <c r="I39" i="62"/>
  <c r="I51" i="62"/>
  <c r="I59" i="62"/>
  <c r="I67" i="62"/>
  <c r="I29" i="61"/>
  <c r="I37" i="61"/>
  <c r="I45" i="61"/>
  <c r="I12" i="61"/>
  <c r="I20" i="61"/>
  <c r="I36" i="61"/>
  <c r="I44" i="61"/>
  <c r="I53" i="61"/>
  <c r="I14" i="61"/>
  <c r="I22" i="61"/>
  <c r="I54" i="61"/>
  <c r="I62" i="61"/>
  <c r="I7" i="61"/>
  <c r="I15" i="61"/>
  <c r="I23" i="61"/>
  <c r="I55" i="61"/>
  <c r="I63" i="61"/>
  <c r="I8" i="61"/>
  <c r="I16" i="61"/>
  <c r="I24" i="61"/>
  <c r="I40" i="61"/>
  <c r="I33" i="61"/>
  <c r="I41" i="61"/>
  <c r="I49" i="61"/>
  <c r="I57" i="61"/>
  <c r="I65" i="61"/>
  <c r="I10" i="61"/>
  <c r="I18" i="61"/>
  <c r="I26" i="61"/>
  <c r="I50" i="61"/>
  <c r="I58" i="61"/>
  <c r="I66" i="61"/>
  <c r="I61" i="61"/>
  <c r="I11" i="61"/>
  <c r="I19" i="61"/>
  <c r="I51" i="61"/>
  <c r="I59" i="61"/>
  <c r="I67" i="61"/>
  <c r="I9" i="61"/>
  <c r="I43" i="60"/>
  <c r="I67" i="59"/>
  <c r="I17" i="61"/>
  <c r="I48" i="61"/>
  <c r="I52" i="61"/>
  <c r="I64" i="61"/>
  <c r="I13" i="61"/>
  <c r="I25" i="61"/>
  <c r="I56" i="61"/>
  <c r="I68" i="61"/>
  <c r="I60" i="61"/>
  <c r="I34" i="61"/>
  <c r="I38" i="61"/>
  <c r="I42" i="61"/>
  <c r="I46" i="61"/>
  <c r="I21" i="61"/>
  <c r="I35" i="61"/>
  <c r="I39" i="61"/>
  <c r="I36" i="60"/>
  <c r="I44" i="60"/>
  <c r="I6" i="60"/>
  <c r="I14" i="60"/>
  <c r="I22" i="60"/>
  <c r="I38" i="60"/>
  <c r="I46" i="60"/>
  <c r="I54" i="60"/>
  <c r="I62" i="60"/>
  <c r="I7" i="60"/>
  <c r="I15" i="60"/>
  <c r="I23" i="60"/>
  <c r="I53" i="60"/>
  <c r="I40" i="60"/>
  <c r="I49" i="60"/>
  <c r="I57" i="60"/>
  <c r="I65" i="60"/>
  <c r="I61" i="60"/>
  <c r="I10" i="60"/>
  <c r="I18" i="60"/>
  <c r="I26" i="60"/>
  <c r="I34" i="60"/>
  <c r="I42" i="60"/>
  <c r="I50" i="60"/>
  <c r="I58" i="60"/>
  <c r="I66" i="60"/>
  <c r="I11" i="60"/>
  <c r="I19" i="60"/>
  <c r="I9" i="60"/>
  <c r="I13" i="60"/>
  <c r="I17" i="60"/>
  <c r="I21" i="60"/>
  <c r="I25" i="60"/>
  <c r="I48" i="60"/>
  <c r="I52" i="60"/>
  <c r="I56" i="60"/>
  <c r="I60" i="60"/>
  <c r="I64" i="60"/>
  <c r="I68" i="60"/>
  <c r="I46" i="58"/>
  <c r="I33" i="60"/>
  <c r="I37" i="60"/>
  <c r="I41" i="60"/>
  <c r="I45" i="60"/>
  <c r="I8" i="60"/>
  <c r="I12" i="60"/>
  <c r="I16" i="60"/>
  <c r="I20" i="60"/>
  <c r="I24" i="60"/>
  <c r="I29" i="60"/>
  <c r="I51" i="60"/>
  <c r="I55" i="60"/>
  <c r="I59" i="60"/>
  <c r="I63" i="60"/>
  <c r="I67" i="60"/>
  <c r="I35" i="60"/>
  <c r="I39" i="60"/>
  <c r="I36" i="59"/>
  <c r="I6" i="59"/>
  <c r="I68" i="59"/>
  <c r="I15" i="59"/>
  <c r="I52" i="59"/>
  <c r="I23" i="59"/>
  <c r="I55" i="59"/>
  <c r="I63" i="59"/>
  <c r="I9" i="59"/>
  <c r="I20" i="59"/>
  <c r="I10" i="59"/>
  <c r="I33" i="59"/>
  <c r="I7" i="59"/>
  <c r="I29" i="59"/>
  <c r="I46" i="59"/>
  <c r="I40" i="59"/>
  <c r="I12" i="59"/>
  <c r="I26" i="59"/>
  <c r="I50" i="59"/>
  <c r="I58" i="59"/>
  <c r="I66" i="59"/>
  <c r="I21" i="59"/>
  <c r="I34" i="59"/>
  <c r="I53" i="59"/>
  <c r="I11" i="59"/>
  <c r="I16" i="59"/>
  <c r="I22" i="59"/>
  <c r="I35" i="59"/>
  <c r="I41" i="59"/>
  <c r="I48" i="59"/>
  <c r="I64" i="59"/>
  <c r="I17" i="59"/>
  <c r="I42" i="59"/>
  <c r="I49" i="59"/>
  <c r="I54" i="59"/>
  <c r="I59" i="59"/>
  <c r="I65" i="59"/>
  <c r="I18" i="59"/>
  <c r="I43" i="59"/>
  <c r="I60" i="59"/>
  <c r="I13" i="59"/>
  <c r="I37" i="59"/>
  <c r="I61" i="59"/>
  <c r="I8" i="59"/>
  <c r="I14" i="59"/>
  <c r="I19" i="59"/>
  <c r="I24" i="59"/>
  <c r="I38" i="59"/>
  <c r="I44" i="59"/>
  <c r="I56" i="59"/>
  <c r="I25" i="59"/>
  <c r="I39" i="59"/>
  <c r="I45" i="59"/>
  <c r="I51" i="59"/>
  <c r="I57" i="59"/>
  <c r="I62" i="59"/>
  <c r="I48" i="56"/>
  <c r="I39" i="58"/>
  <c r="I43" i="57"/>
  <c r="I38" i="58"/>
  <c r="I40" i="58"/>
  <c r="I21" i="58"/>
  <c r="I44" i="58"/>
  <c r="I6" i="58"/>
  <c r="I14" i="58"/>
  <c r="I22" i="58"/>
  <c r="I45" i="58"/>
  <c r="I53" i="58"/>
  <c r="I61" i="58"/>
  <c r="I7" i="58"/>
  <c r="I15" i="58"/>
  <c r="I23" i="58"/>
  <c r="I36" i="58"/>
  <c r="I41" i="58"/>
  <c r="I54" i="58"/>
  <c r="I62" i="58"/>
  <c r="I29" i="58"/>
  <c r="I8" i="58"/>
  <c r="I16" i="58"/>
  <c r="I24" i="58"/>
  <c r="I37" i="58"/>
  <c r="I55" i="58"/>
  <c r="I63" i="58"/>
  <c r="I60" i="58"/>
  <c r="I9" i="58"/>
  <c r="I17" i="58"/>
  <c r="I25" i="58"/>
  <c r="I33" i="58"/>
  <c r="I42" i="58"/>
  <c r="I48" i="58"/>
  <c r="I56" i="58"/>
  <c r="I64" i="58"/>
  <c r="I13" i="58"/>
  <c r="I52" i="58"/>
  <c r="I10" i="58"/>
  <c r="I18" i="58"/>
  <c r="I26" i="58"/>
  <c r="I49" i="58"/>
  <c r="I57" i="58"/>
  <c r="I65" i="58"/>
  <c r="I35" i="58"/>
  <c r="I11" i="58"/>
  <c r="I19" i="58"/>
  <c r="I34" i="58"/>
  <c r="I43" i="58"/>
  <c r="I50" i="58"/>
  <c r="I58" i="58"/>
  <c r="I66" i="58"/>
  <c r="I68" i="58"/>
  <c r="I12" i="58"/>
  <c r="I20" i="58"/>
  <c r="I51" i="58"/>
  <c r="I59" i="58"/>
  <c r="I67" i="58"/>
  <c r="I61" i="57"/>
  <c r="I12" i="57"/>
  <c r="I20" i="57"/>
  <c r="I36" i="57"/>
  <c r="I44" i="57"/>
  <c r="I6" i="57"/>
  <c r="I14" i="57"/>
  <c r="I22" i="57"/>
  <c r="I38" i="57"/>
  <c r="I46" i="57"/>
  <c r="I55" i="57"/>
  <c r="I63" i="57"/>
  <c r="I29" i="57"/>
  <c r="I8" i="57"/>
  <c r="I16" i="57"/>
  <c r="I24" i="57"/>
  <c r="I40" i="57"/>
  <c r="I49" i="57"/>
  <c r="I57" i="57"/>
  <c r="I65" i="57"/>
  <c r="I10" i="57"/>
  <c r="I18" i="57"/>
  <c r="I26" i="57"/>
  <c r="I34" i="57"/>
  <c r="I42" i="57"/>
  <c r="I53" i="57"/>
  <c r="I51" i="57"/>
  <c r="I59" i="57"/>
  <c r="I67" i="57"/>
  <c r="I21" i="57"/>
  <c r="I52" i="57"/>
  <c r="I48" i="57"/>
  <c r="I60" i="57"/>
  <c r="I9" i="57"/>
  <c r="I33" i="57"/>
  <c r="I37" i="57"/>
  <c r="I41" i="57"/>
  <c r="I45" i="57"/>
  <c r="I17" i="57"/>
  <c r="I68" i="57"/>
  <c r="I7" i="57"/>
  <c r="I11" i="57"/>
  <c r="I15" i="57"/>
  <c r="I19" i="57"/>
  <c r="I23" i="57"/>
  <c r="I50" i="57"/>
  <c r="I54" i="57"/>
  <c r="I58" i="57"/>
  <c r="I62" i="57"/>
  <c r="I66" i="57"/>
  <c r="I25" i="57"/>
  <c r="I64" i="57"/>
  <c r="I13" i="57"/>
  <c r="I56" i="57"/>
  <c r="I35" i="57"/>
  <c r="I39" i="57"/>
  <c r="I9" i="56"/>
  <c r="I44" i="56"/>
  <c r="I37" i="56"/>
  <c r="I45" i="56"/>
  <c r="I38" i="56"/>
  <c r="I46" i="56"/>
  <c r="I36" i="56"/>
  <c r="I39" i="56"/>
  <c r="I40" i="56"/>
  <c r="I33" i="56"/>
  <c r="I41" i="56"/>
  <c r="I34" i="56"/>
  <c r="I42" i="56"/>
  <c r="I35" i="56"/>
  <c r="I43" i="56"/>
  <c r="I25" i="56"/>
  <c r="I56" i="56"/>
  <c r="I60" i="56"/>
  <c r="I68" i="56"/>
  <c r="I66" i="55"/>
  <c r="I67" i="54"/>
  <c r="I6" i="56"/>
  <c r="I10" i="56"/>
  <c r="I14" i="56"/>
  <c r="I18" i="56"/>
  <c r="I22" i="56"/>
  <c r="I26" i="56"/>
  <c r="I49" i="56"/>
  <c r="I53" i="56"/>
  <c r="I57" i="56"/>
  <c r="I61" i="56"/>
  <c r="I65" i="56"/>
  <c r="I17" i="56"/>
  <c r="I52" i="56"/>
  <c r="I7" i="56"/>
  <c r="I11" i="56"/>
  <c r="I15" i="56"/>
  <c r="I19" i="56"/>
  <c r="I23" i="56"/>
  <c r="I50" i="56"/>
  <c r="I54" i="56"/>
  <c r="I58" i="56"/>
  <c r="I62" i="56"/>
  <c r="I66" i="56"/>
  <c r="I21" i="56"/>
  <c r="I64" i="56"/>
  <c r="I8" i="56"/>
  <c r="I12" i="56"/>
  <c r="I16" i="56"/>
  <c r="I20" i="56"/>
  <c r="I24" i="56"/>
  <c r="I29" i="56"/>
  <c r="I51" i="56"/>
  <c r="I55" i="56"/>
  <c r="I59" i="56"/>
  <c r="I63" i="56"/>
  <c r="I67" i="56"/>
  <c r="I13" i="56"/>
  <c r="I7" i="55"/>
  <c r="I14" i="55"/>
  <c r="I15" i="55"/>
  <c r="I23" i="55"/>
  <c r="I53" i="55"/>
  <c r="I61" i="55"/>
  <c r="I8" i="55"/>
  <c r="I16" i="55"/>
  <c r="I46" i="55"/>
  <c r="I10" i="55"/>
  <c r="I40" i="55"/>
  <c r="I20" i="55"/>
  <c r="I35" i="55"/>
  <c r="I50" i="55"/>
  <c r="I21" i="55"/>
  <c r="I43" i="55"/>
  <c r="I45" i="55"/>
  <c r="I52" i="55"/>
  <c r="I60" i="55"/>
  <c r="I68" i="55"/>
  <c r="I9" i="55"/>
  <c r="I22" i="55"/>
  <c r="I29" i="55"/>
  <c r="I41" i="55"/>
  <c r="I36" i="55"/>
  <c r="I42" i="55"/>
  <c r="I48" i="55"/>
  <c r="I55" i="55"/>
  <c r="I63" i="55"/>
  <c r="I17" i="55"/>
  <c r="I37" i="55"/>
  <c r="I49" i="55"/>
  <c r="I56" i="55"/>
  <c r="I64" i="55"/>
  <c r="I11" i="55"/>
  <c r="I18" i="55"/>
  <c r="I24" i="55"/>
  <c r="I38" i="55"/>
  <c r="I57" i="55"/>
  <c r="I65" i="55"/>
  <c r="I6" i="55"/>
  <c r="I12" i="55"/>
  <c r="I25" i="55"/>
  <c r="I33" i="55"/>
  <c r="I13" i="55"/>
  <c r="I19" i="55"/>
  <c r="I26" i="55"/>
  <c r="I34" i="55"/>
  <c r="I39" i="55"/>
  <c r="I44" i="55"/>
  <c r="I51" i="55"/>
  <c r="I59" i="55"/>
  <c r="I67" i="55"/>
  <c r="I20" i="54"/>
  <c r="I54" i="55"/>
  <c r="I58" i="55"/>
  <c r="I62" i="55"/>
  <c r="I29" i="54"/>
  <c r="I44" i="53"/>
  <c r="I39" i="54"/>
  <c r="I24" i="54"/>
  <c r="I10" i="54"/>
  <c r="I16" i="54"/>
  <c r="I23" i="54"/>
  <c r="I44" i="54"/>
  <c r="I52" i="54"/>
  <c r="I60" i="54"/>
  <c r="I68" i="54"/>
  <c r="I40" i="54"/>
  <c r="I41" i="54"/>
  <c r="I14" i="54"/>
  <c r="I35" i="54"/>
  <c r="I36" i="54"/>
  <c r="I43" i="54"/>
  <c r="I8" i="54"/>
  <c r="I15" i="54"/>
  <c r="I21" i="54"/>
  <c r="I45" i="54"/>
  <c r="I53" i="54"/>
  <c r="I61" i="54"/>
  <c r="I9" i="54"/>
  <c r="I22" i="54"/>
  <c r="I54" i="54"/>
  <c r="I62" i="54"/>
  <c r="I11" i="54"/>
  <c r="I17" i="54"/>
  <c r="I48" i="54"/>
  <c r="I56" i="54"/>
  <c r="I64" i="54"/>
  <c r="I18" i="54"/>
  <c r="I37" i="54"/>
  <c r="I49" i="54"/>
  <c r="I57" i="54"/>
  <c r="I65" i="54"/>
  <c r="I6" i="54"/>
  <c r="I12" i="54"/>
  <c r="I19" i="54"/>
  <c r="I25" i="54"/>
  <c r="I50" i="54"/>
  <c r="I58" i="54"/>
  <c r="I66" i="54"/>
  <c r="I7" i="54"/>
  <c r="I13" i="54"/>
  <c r="I26" i="54"/>
  <c r="I33" i="54"/>
  <c r="I12" i="53"/>
  <c r="I37" i="53"/>
  <c r="I45" i="53"/>
  <c r="I34" i="54"/>
  <c r="I38" i="54"/>
  <c r="I42" i="54"/>
  <c r="I46" i="54"/>
  <c r="I51" i="54"/>
  <c r="I55" i="54"/>
  <c r="I59" i="54"/>
  <c r="I63" i="54"/>
  <c r="I10" i="53"/>
  <c r="I19" i="53"/>
  <c r="I27" i="53"/>
  <c r="I54" i="53"/>
  <c r="I62" i="53"/>
  <c r="I6" i="53"/>
  <c r="I14" i="53"/>
  <c r="I23" i="53"/>
  <c r="I39" i="53"/>
  <c r="I47" i="53"/>
  <c r="I55" i="53"/>
  <c r="I63" i="53"/>
  <c r="I7" i="53"/>
  <c r="I16" i="53"/>
  <c r="I24" i="53"/>
  <c r="I8" i="53"/>
  <c r="I41" i="53"/>
  <c r="I50" i="53"/>
  <c r="I58" i="53"/>
  <c r="I66" i="53"/>
  <c r="I35" i="53"/>
  <c r="I43" i="53"/>
  <c r="I51" i="53"/>
  <c r="I59" i="53"/>
  <c r="I67" i="53"/>
  <c r="I11" i="53"/>
  <c r="I20" i="53"/>
  <c r="I68" i="53"/>
  <c r="I22" i="53"/>
  <c r="I65" i="53"/>
  <c r="I42" i="53"/>
  <c r="I18" i="53"/>
  <c r="I57" i="53"/>
  <c r="I38" i="53"/>
  <c r="I13" i="53"/>
  <c r="I49" i="53"/>
  <c r="I61" i="53"/>
  <c r="I69" i="53"/>
  <c r="I34" i="53"/>
  <c r="I46" i="53"/>
  <c r="I17" i="53"/>
  <c r="I21" i="53"/>
  <c r="I25" i="53"/>
  <c r="I30" i="53"/>
  <c r="I52" i="53"/>
  <c r="I56" i="53"/>
  <c r="I60" i="53"/>
  <c r="I64" i="53"/>
  <c r="I9" i="53"/>
  <c r="I26" i="53"/>
  <c r="I53" i="53"/>
  <c r="I36" i="53"/>
  <c r="I40" i="53"/>
  <c r="AU7" i="27"/>
  <c r="AV7" i="27"/>
  <c r="AS7" i="27"/>
  <c r="AD7" i="27"/>
  <c r="AC7" i="27"/>
  <c r="AB7" i="27"/>
  <c r="Z7" i="27"/>
  <c r="Y7" i="27"/>
  <c r="H7" i="27"/>
  <c r="H11" i="34"/>
  <c r="H9" i="34"/>
  <c r="H57" i="34"/>
  <c r="H58" i="34"/>
  <c r="H59" i="34"/>
  <c r="H60" i="34"/>
  <c r="H61" i="34"/>
  <c r="H62" i="34"/>
  <c r="H63" i="34"/>
  <c r="AO28" i="28" l="1"/>
  <c r="AQ28" i="28"/>
  <c r="AJ28" i="28"/>
  <c r="AI28" i="28"/>
  <c r="AR28" i="28"/>
  <c r="BI7" i="27"/>
  <c r="BH7" i="27"/>
  <c r="BG7" i="27"/>
  <c r="BF7" i="27"/>
  <c r="BE7" i="27"/>
  <c r="BD7" i="27"/>
  <c r="BC7" i="27"/>
  <c r="I7" i="27"/>
  <c r="G7" i="27"/>
  <c r="H17" i="34"/>
  <c r="H48" i="34"/>
  <c r="AT7" i="27" l="1"/>
  <c r="O7" i="27"/>
  <c r="H100" i="34"/>
  <c r="H101" i="34"/>
  <c r="H102" i="34"/>
  <c r="H103" i="34"/>
  <c r="H104" i="34"/>
  <c r="H105" i="34"/>
  <c r="H106" i="34"/>
  <c r="H107" i="34"/>
  <c r="H108" i="34"/>
  <c r="H109" i="34"/>
  <c r="H99" i="34"/>
  <c r="H98" i="34"/>
  <c r="H46" i="34"/>
  <c r="H45" i="34"/>
  <c r="H44" i="34"/>
  <c r="H43" i="34"/>
  <c r="H42" i="34"/>
  <c r="H56" i="34"/>
  <c r="H55" i="34"/>
  <c r="H67" i="34"/>
  <c r="C1" i="34"/>
  <c r="H120" i="34"/>
  <c r="H119" i="34"/>
  <c r="H118" i="34"/>
  <c r="H117" i="34"/>
  <c r="AU7" i="28" s="1"/>
  <c r="H116" i="34"/>
  <c r="AT7" i="28" s="1"/>
  <c r="H115" i="34"/>
  <c r="H114" i="34"/>
  <c r="H113" i="34"/>
  <c r="H112" i="34"/>
  <c r="H111" i="34"/>
  <c r="H110" i="34"/>
  <c r="H97" i="34"/>
  <c r="H96" i="34"/>
  <c r="H95" i="34"/>
  <c r="H94" i="34"/>
  <c r="H93" i="34"/>
  <c r="W7" i="28" s="1"/>
  <c r="H92" i="34"/>
  <c r="V7" i="28" s="1"/>
  <c r="H91" i="34"/>
  <c r="H90" i="34"/>
  <c r="T7" i="28" s="1"/>
  <c r="H89" i="34"/>
  <c r="H88" i="34"/>
  <c r="H87" i="34"/>
  <c r="H86" i="34"/>
  <c r="H85" i="34"/>
  <c r="H84" i="34"/>
  <c r="N7" i="28" s="1"/>
  <c r="H83" i="34"/>
  <c r="M7" i="28" s="1"/>
  <c r="H82" i="34"/>
  <c r="L7" i="28" s="1"/>
  <c r="H81" i="34"/>
  <c r="K7" i="28" s="1"/>
  <c r="H80" i="34"/>
  <c r="J7" i="28" s="1"/>
  <c r="H79" i="34"/>
  <c r="I7" i="28" s="1"/>
  <c r="H78" i="34"/>
  <c r="H7" i="28" s="1"/>
  <c r="H77" i="34"/>
  <c r="H76" i="34"/>
  <c r="F7" i="28" s="1"/>
  <c r="H75" i="34"/>
  <c r="E7" i="28" s="1"/>
  <c r="H74" i="34"/>
  <c r="D7" i="28" s="1"/>
  <c r="H68" i="34"/>
  <c r="H66" i="34"/>
  <c r="H65" i="34"/>
  <c r="H64" i="34"/>
  <c r="H54" i="34"/>
  <c r="H53" i="34"/>
  <c r="H52" i="34"/>
  <c r="H51" i="34"/>
  <c r="H29" i="34"/>
  <c r="H26" i="34"/>
  <c r="H25" i="34"/>
  <c r="H41" i="34"/>
  <c r="H40" i="34"/>
  <c r="H39" i="34"/>
  <c r="H38" i="34"/>
  <c r="H37" i="34"/>
  <c r="H36" i="34"/>
  <c r="H35" i="34"/>
  <c r="H34" i="34"/>
  <c r="H33" i="34"/>
  <c r="H24" i="34"/>
  <c r="H23" i="34"/>
  <c r="H22" i="34"/>
  <c r="H21" i="34"/>
  <c r="H20" i="34"/>
  <c r="H19" i="34"/>
  <c r="H18" i="34"/>
  <c r="H16" i="34"/>
  <c r="H15" i="34"/>
  <c r="H14" i="34"/>
  <c r="H13" i="34"/>
  <c r="H12" i="34"/>
  <c r="H8" i="34"/>
  <c r="H7" i="34"/>
  <c r="H6" i="34"/>
  <c r="K10" i="30"/>
  <c r="J10" i="30"/>
  <c r="AU27" i="28" l="1"/>
  <c r="AU26" i="28"/>
  <c r="AT26" i="28"/>
  <c r="AT27" i="28"/>
  <c r="BN7" i="27"/>
  <c r="BM7" i="27"/>
  <c r="BL7" i="27"/>
  <c r="BK7" i="27"/>
  <c r="BJ7" i="27"/>
  <c r="BB7" i="27"/>
  <c r="BA7" i="27"/>
  <c r="AZ7" i="27"/>
  <c r="AY7" i="27"/>
  <c r="AX7" i="27"/>
  <c r="AW7" i="27"/>
  <c r="AR7" i="27"/>
  <c r="AQ7" i="27"/>
  <c r="AP7" i="27"/>
  <c r="AO7" i="27"/>
  <c r="AN7" i="27"/>
  <c r="AM7" i="27"/>
  <c r="AL7" i="27"/>
  <c r="AK7" i="27"/>
  <c r="AJ7" i="27"/>
  <c r="AI7" i="27"/>
  <c r="AH7" i="27"/>
  <c r="AG7" i="27"/>
  <c r="AF7" i="27"/>
  <c r="AE7" i="27"/>
  <c r="AA7" i="27"/>
  <c r="X7" i="27"/>
  <c r="W7" i="27"/>
  <c r="V7" i="27"/>
  <c r="U7" i="27"/>
  <c r="T7" i="27"/>
  <c r="S7" i="27"/>
  <c r="R7" i="27"/>
  <c r="Q7" i="27"/>
  <c r="P7" i="27"/>
  <c r="N7" i="27"/>
  <c r="M7" i="27"/>
  <c r="L7" i="27"/>
  <c r="K7" i="27"/>
  <c r="J7" i="27"/>
  <c r="F7" i="27"/>
  <c r="E7" i="27"/>
  <c r="D7" i="27"/>
  <c r="I50" i="34"/>
  <c r="I49" i="34"/>
  <c r="I10" i="34"/>
  <c r="I9" i="34"/>
  <c r="I11" i="34"/>
  <c r="I62" i="34"/>
  <c r="I63" i="34"/>
  <c r="I58" i="34"/>
  <c r="I61" i="34"/>
  <c r="I57" i="34"/>
  <c r="I59" i="34"/>
  <c r="I60" i="34"/>
  <c r="I17" i="34"/>
  <c r="I55" i="34"/>
  <c r="I56" i="34"/>
  <c r="I48" i="34"/>
  <c r="I46" i="34"/>
  <c r="I45" i="34"/>
  <c r="I42" i="34"/>
  <c r="I43" i="34"/>
  <c r="I44" i="34"/>
  <c r="I26" i="34"/>
  <c r="I35" i="34"/>
  <c r="I67" i="34"/>
  <c r="I66" i="34"/>
  <c r="I16" i="34"/>
  <c r="I65" i="34"/>
  <c r="I25" i="34"/>
  <c r="I34" i="34"/>
  <c r="I64" i="34"/>
  <c r="I41" i="34"/>
  <c r="I33" i="34"/>
  <c r="I54" i="34"/>
  <c r="I40" i="34"/>
  <c r="I24" i="34"/>
  <c r="I53" i="34"/>
  <c r="I39" i="34"/>
  <c r="I23" i="34"/>
  <c r="I52" i="34"/>
  <c r="I38" i="34"/>
  <c r="I20" i="34"/>
  <c r="I68" i="34"/>
  <c r="I51" i="34"/>
  <c r="I37" i="34"/>
  <c r="I22" i="34"/>
  <c r="I19" i="34"/>
  <c r="I29" i="34"/>
  <c r="I36" i="34"/>
  <c r="I21" i="34"/>
  <c r="I18" i="34"/>
  <c r="I15" i="34"/>
  <c r="I14" i="34"/>
  <c r="I13" i="34"/>
  <c r="I12" i="34"/>
  <c r="I8" i="34"/>
  <c r="I7" i="34"/>
  <c r="I6" i="34"/>
  <c r="AF26" i="28"/>
  <c r="AF27" i="28"/>
  <c r="B10" i="30"/>
  <c r="C10" i="30"/>
  <c r="AU28" i="28" l="1"/>
  <c r="AT28" i="28"/>
  <c r="BM27" i="27"/>
  <c r="BM26" i="27"/>
  <c r="BL26" i="27"/>
  <c r="BL27" i="27"/>
  <c r="BK27" i="27"/>
  <c r="BK26" i="27"/>
  <c r="BI27" i="27"/>
  <c r="BJ26" i="27"/>
  <c r="BJ27" i="27"/>
  <c r="BI26" i="27"/>
  <c r="BH27" i="27"/>
  <c r="BH26" i="27"/>
  <c r="BG26" i="27"/>
  <c r="BF26" i="27"/>
  <c r="BG27" i="27"/>
  <c r="BF27" i="27"/>
  <c r="BD27" i="27"/>
  <c r="BD26" i="27"/>
  <c r="BE27" i="27"/>
  <c r="BE26" i="27"/>
  <c r="BC26" i="27"/>
  <c r="BC27" i="27"/>
  <c r="BB27" i="27"/>
  <c r="BB26" i="27"/>
  <c r="BA27" i="27"/>
  <c r="BA26" i="27"/>
  <c r="AZ26" i="27"/>
  <c r="AZ27" i="27"/>
  <c r="AY26" i="27"/>
  <c r="AY27" i="27"/>
  <c r="AX27" i="27"/>
  <c r="AX26" i="27"/>
  <c r="AV27" i="27"/>
  <c r="AW27" i="27"/>
  <c r="AW26" i="27"/>
  <c r="AV26" i="27"/>
  <c r="AT26" i="27"/>
  <c r="AT27" i="27"/>
  <c r="AU27" i="27"/>
  <c r="AU26" i="27"/>
  <c r="AS27" i="27"/>
  <c r="AS26" i="27"/>
  <c r="AF28" i="28"/>
  <c r="H26" i="27"/>
  <c r="K27" i="27"/>
  <c r="E26" i="27"/>
  <c r="AB26" i="27"/>
  <c r="M26" i="27"/>
  <c r="J27" i="27"/>
  <c r="L26" i="27"/>
  <c r="AA27" i="27"/>
  <c r="I26" i="27"/>
  <c r="AA26" i="27"/>
  <c r="I27" i="27"/>
  <c r="K26" i="27"/>
  <c r="AB27" i="27"/>
  <c r="J26" i="27"/>
  <c r="H27" i="27"/>
  <c r="N27" i="27"/>
  <c r="N26" i="27"/>
  <c r="M27" i="27"/>
  <c r="E27" i="27"/>
  <c r="F27" i="27"/>
  <c r="F26" i="27"/>
  <c r="L27" i="27"/>
  <c r="K11" i="30"/>
  <c r="L11" i="30" s="1"/>
  <c r="C11" i="30"/>
  <c r="D11" i="30" s="1"/>
  <c r="BM28" i="27" l="1"/>
  <c r="BL28" i="27"/>
  <c r="BI28" i="27"/>
  <c r="BK28" i="27"/>
  <c r="BJ28" i="27"/>
  <c r="BF28" i="27"/>
  <c r="BH28" i="27"/>
  <c r="BG28" i="27"/>
  <c r="BD28" i="27"/>
  <c r="BE28" i="27"/>
  <c r="BC28" i="27"/>
  <c r="BB28" i="27"/>
  <c r="BA28" i="27"/>
  <c r="AZ28" i="27"/>
  <c r="AY28" i="27"/>
  <c r="AX28" i="27"/>
  <c r="AV28" i="27"/>
  <c r="AW28" i="27"/>
  <c r="AU28" i="27"/>
  <c r="AT28" i="27"/>
  <c r="AS28" i="27"/>
  <c r="E28" i="27"/>
  <c r="J28" i="27"/>
  <c r="L28" i="27"/>
  <c r="K28" i="27"/>
  <c r="H28" i="27"/>
  <c r="AB28" i="27"/>
  <c r="I28" i="27"/>
  <c r="M28" i="27"/>
  <c r="AA28" i="27"/>
  <c r="F28" i="27"/>
  <c r="N28" i="27"/>
  <c r="AE26" i="28" l="1"/>
  <c r="AE27" i="28"/>
  <c r="AZ23" i="28"/>
  <c r="BA23" i="28"/>
  <c r="AZ15" i="28"/>
  <c r="BA15" i="28"/>
  <c r="BA25" i="28"/>
  <c r="AZ25" i="28"/>
  <c r="BA24" i="28"/>
  <c r="AZ24" i="28"/>
  <c r="AZ17" i="28"/>
  <c r="BA17" i="28"/>
  <c r="BA16" i="28"/>
  <c r="AZ16" i="28"/>
  <c r="BA20" i="28"/>
  <c r="AZ20" i="28"/>
  <c r="BA3" i="28"/>
  <c r="AZ3" i="28"/>
  <c r="BA19" i="28"/>
  <c r="AZ19" i="28"/>
  <c r="BA21" i="28"/>
  <c r="AZ21" i="28"/>
  <c r="BA18" i="28"/>
  <c r="AZ18" i="28"/>
  <c r="BA22" i="28"/>
  <c r="AZ22" i="28"/>
  <c r="P27" i="27" l="1"/>
  <c r="P26" i="27"/>
  <c r="W27" i="27"/>
  <c r="W26" i="27"/>
  <c r="G27" i="27"/>
  <c r="G26" i="27"/>
  <c r="U27" i="27"/>
  <c r="U26" i="27"/>
  <c r="T27" i="27"/>
  <c r="T26" i="27"/>
  <c r="O27" i="27"/>
  <c r="O26" i="27"/>
  <c r="S27" i="27"/>
  <c r="S26" i="27"/>
  <c r="V26" i="27"/>
  <c r="V27" i="27"/>
  <c r="R27" i="27"/>
  <c r="R26" i="27"/>
  <c r="Z27" i="27"/>
  <c r="Z26" i="27"/>
  <c r="Q27" i="27"/>
  <c r="Q26" i="27"/>
  <c r="Y27" i="27"/>
  <c r="Y26" i="27"/>
  <c r="X27" i="27"/>
  <c r="X26" i="27"/>
  <c r="D27" i="27"/>
  <c r="BQ25" i="27"/>
  <c r="BP24" i="27"/>
  <c r="BP25" i="27"/>
  <c r="BQ15" i="27"/>
  <c r="BQ21" i="27"/>
  <c r="BQ24" i="27"/>
  <c r="BP17" i="27"/>
  <c r="BQ16" i="27"/>
  <c r="BP15" i="27"/>
  <c r="BQ17" i="27"/>
  <c r="BQ18" i="27"/>
  <c r="BP23" i="27"/>
  <c r="BP19" i="27"/>
  <c r="BP22" i="27"/>
  <c r="BQ20" i="27"/>
  <c r="BQ19" i="27"/>
  <c r="BQ22" i="27"/>
  <c r="BP16" i="27"/>
  <c r="BP18" i="27"/>
  <c r="BQ23" i="27"/>
  <c r="BP20" i="27"/>
  <c r="BP21" i="27"/>
  <c r="D26" i="27"/>
  <c r="AQ27" i="27"/>
  <c r="AQ26" i="27"/>
  <c r="AE26" i="27"/>
  <c r="AE27" i="27"/>
  <c r="AR27" i="27"/>
  <c r="AR26" i="27"/>
  <c r="AM27" i="27"/>
  <c r="AM26" i="27"/>
  <c r="AC26" i="27"/>
  <c r="AC27" i="27"/>
  <c r="AK27" i="27"/>
  <c r="AK26" i="27"/>
  <c r="AF27" i="27"/>
  <c r="AF26" i="27"/>
  <c r="AH27" i="27"/>
  <c r="AH26" i="27"/>
  <c r="AI26" i="27"/>
  <c r="AI27" i="27"/>
  <c r="AG27" i="27"/>
  <c r="AG26" i="27"/>
  <c r="AO26" i="27"/>
  <c r="AO27" i="27"/>
  <c r="AD26" i="27"/>
  <c r="AD27" i="27"/>
  <c r="BN26" i="27"/>
  <c r="BN27" i="27"/>
  <c r="AP27" i="27"/>
  <c r="AP26" i="27"/>
  <c r="AL26" i="27"/>
  <c r="AL27" i="27"/>
  <c r="AN26" i="27"/>
  <c r="AN27" i="27"/>
  <c r="AJ26" i="27"/>
  <c r="AJ27" i="27"/>
  <c r="AE28" i="28"/>
  <c r="AB26" i="28"/>
  <c r="AB27" i="28"/>
  <c r="R27" i="28"/>
  <c r="R26" i="28"/>
  <c r="F26" i="28"/>
  <c r="F27" i="28"/>
  <c r="X27" i="28"/>
  <c r="X26" i="28"/>
  <c r="U26" i="28"/>
  <c r="U27" i="28"/>
  <c r="AA27" i="28"/>
  <c r="AA26" i="28"/>
  <c r="Q27" i="28"/>
  <c r="Q26" i="28"/>
  <c r="T26" i="28"/>
  <c r="T27" i="28"/>
  <c r="J27" i="28"/>
  <c r="J26" i="28"/>
  <c r="P27" i="28"/>
  <c r="P26" i="28"/>
  <c r="W26" i="28"/>
  <c r="W27" i="28"/>
  <c r="Y27" i="28"/>
  <c r="Y26" i="28"/>
  <c r="S27" i="28"/>
  <c r="S26" i="28"/>
  <c r="I27" i="28"/>
  <c r="I26" i="28"/>
  <c r="AC26" i="28"/>
  <c r="AC27" i="28"/>
  <c r="M26" i="28"/>
  <c r="M27" i="28"/>
  <c r="L26" i="28"/>
  <c r="L27" i="28"/>
  <c r="H27" i="28"/>
  <c r="H26" i="28"/>
  <c r="O26" i="28"/>
  <c r="O27" i="28"/>
  <c r="E26" i="28"/>
  <c r="E27" i="28"/>
  <c r="K27" i="28"/>
  <c r="K26" i="28"/>
  <c r="N26" i="28"/>
  <c r="N27" i="28"/>
  <c r="AD26" i="28"/>
  <c r="AD27" i="28"/>
  <c r="D26" i="28"/>
  <c r="D27" i="28"/>
  <c r="V26" i="28"/>
  <c r="V27" i="28"/>
  <c r="Z27" i="28"/>
  <c r="Z26" i="28"/>
  <c r="G26" i="28"/>
  <c r="G27" i="28"/>
  <c r="BB15" i="28"/>
  <c r="BB24" i="28"/>
  <c r="BQ13" i="27"/>
  <c r="BB16" i="28"/>
  <c r="BP11" i="27"/>
  <c r="BB21" i="28"/>
  <c r="BB18" i="28"/>
  <c r="BP9" i="27"/>
  <c r="BQ7" i="27"/>
  <c r="BP7" i="27"/>
  <c r="BB17" i="28"/>
  <c r="BQ12" i="27"/>
  <c r="BQ14" i="27"/>
  <c r="BQ8" i="27"/>
  <c r="BB22" i="28"/>
  <c r="BB23" i="28"/>
  <c r="BQ9" i="27"/>
  <c r="BP13" i="27"/>
  <c r="BQ11" i="27"/>
  <c r="BP5" i="27"/>
  <c r="BP4" i="27"/>
  <c r="BP14" i="27"/>
  <c r="BP12" i="27"/>
  <c r="BP6" i="27"/>
  <c r="BQ6" i="27"/>
  <c r="BP10" i="27"/>
  <c r="BP8" i="27"/>
  <c r="BB19" i="28"/>
  <c r="BB3" i="28"/>
  <c r="BA8" i="28"/>
  <c r="AZ8" i="28"/>
  <c r="BA12" i="28"/>
  <c r="AZ12" i="28"/>
  <c r="BA11" i="28"/>
  <c r="AZ11" i="28"/>
  <c r="BQ10" i="27"/>
  <c r="BQ4" i="27"/>
  <c r="BQ5" i="27"/>
  <c r="BA4" i="28"/>
  <c r="AZ4" i="28"/>
  <c r="BB20" i="28"/>
  <c r="BA10" i="28"/>
  <c r="AZ10" i="28"/>
  <c r="AZ7" i="28"/>
  <c r="BA7" i="28"/>
  <c r="BA13" i="28"/>
  <c r="AZ13" i="28"/>
  <c r="BA5" i="28"/>
  <c r="AZ5" i="28"/>
  <c r="BA14" i="28"/>
  <c r="AZ14" i="28"/>
  <c r="BA6" i="28"/>
  <c r="AZ6" i="28"/>
  <c r="AZ9" i="28"/>
  <c r="BA9" i="28"/>
  <c r="BB25" i="28"/>
  <c r="BP3" i="27"/>
  <c r="BQ3" i="27"/>
  <c r="Q28" i="27" l="1"/>
  <c r="R28" i="27"/>
  <c r="Y28" i="27"/>
  <c r="U28" i="27"/>
  <c r="Z28" i="27"/>
  <c r="S28" i="27"/>
  <c r="O28" i="27"/>
  <c r="X28" i="27"/>
  <c r="T28" i="27"/>
  <c r="V28" i="27"/>
  <c r="G28" i="27"/>
  <c r="W28" i="27"/>
  <c r="P28" i="27"/>
  <c r="BR23" i="27"/>
  <c r="BR25" i="27"/>
  <c r="BR21" i="27"/>
  <c r="BR15" i="27"/>
  <c r="BR24" i="27"/>
  <c r="BR17" i="27"/>
  <c r="BR18" i="27"/>
  <c r="BR16" i="27"/>
  <c r="BR19" i="27"/>
  <c r="BR22" i="27"/>
  <c r="BR20" i="27"/>
  <c r="BP26" i="27"/>
  <c r="BQ26" i="27"/>
  <c r="BR11" i="27"/>
  <c r="BA26" i="28"/>
  <c r="U28" i="28"/>
  <c r="Y28" i="28"/>
  <c r="X28" i="28"/>
  <c r="D28" i="27"/>
  <c r="AR28" i="27"/>
  <c r="AZ26" i="28"/>
  <c r="AG28" i="27"/>
  <c r="L28" i="28"/>
  <c r="AB28" i="28"/>
  <c r="G28" i="28"/>
  <c r="AD28" i="28"/>
  <c r="O28" i="28"/>
  <c r="AC28" i="28"/>
  <c r="F28" i="28"/>
  <c r="AK28" i="27"/>
  <c r="N28" i="28"/>
  <c r="V28" i="28"/>
  <c r="AE28" i="27"/>
  <c r="BN28" i="27"/>
  <c r="AL28" i="27"/>
  <c r="D28" i="28"/>
  <c r="E28" i="28"/>
  <c r="M28" i="28"/>
  <c r="T28" i="28"/>
  <c r="W28" i="28"/>
  <c r="AI28" i="27"/>
  <c r="Q28" i="28"/>
  <c r="Z28" i="28"/>
  <c r="H28" i="28"/>
  <c r="I28" i="28"/>
  <c r="P28" i="28"/>
  <c r="AA28" i="28"/>
  <c r="R28" i="28"/>
  <c r="K28" i="28"/>
  <c r="S28" i="28"/>
  <c r="J28" i="28"/>
  <c r="AD28" i="27"/>
  <c r="AO28" i="27"/>
  <c r="AN28" i="27"/>
  <c r="AC28" i="27"/>
  <c r="AM28" i="27"/>
  <c r="AJ28" i="27"/>
  <c r="AF28" i="27"/>
  <c r="AP28" i="27"/>
  <c r="AQ28" i="27"/>
  <c r="AH28" i="27"/>
  <c r="BR4" i="27"/>
  <c r="BR7" i="27"/>
  <c r="BR6" i="27"/>
  <c r="BR12" i="27"/>
  <c r="BR9" i="27"/>
  <c r="BB8" i="28"/>
  <c r="BR13" i="27"/>
  <c r="BB7" i="28"/>
  <c r="BR8" i="27"/>
  <c r="BR14" i="27"/>
  <c r="BB11" i="28"/>
  <c r="BR10" i="27"/>
  <c r="BB9" i="28"/>
  <c r="BR5" i="27"/>
  <c r="BB4" i="28"/>
  <c r="BB5" i="28"/>
  <c r="BB12" i="28"/>
  <c r="BB13" i="28"/>
  <c r="BB6" i="28"/>
  <c r="BB14" i="28"/>
  <c r="BB10" i="28"/>
  <c r="BR3" i="27"/>
  <c r="BB26" i="28" l="1"/>
  <c r="BR26"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EE4B2E-226D-4C96-B23A-4752FF0A5F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A33E597-9815-407B-9798-585C6F3BC150}" name="WorksheetConnection_PANB Permits &amp; Licenses Monitoring.xlsx!Permit_table" type="102" refreshedVersion="8" minRefreshableVersion="5">
    <extLst>
      <ext xmlns:x15="http://schemas.microsoft.com/office/spreadsheetml/2010/11/main" uri="{DE250136-89BD-433C-8126-D09CA5730AF9}">
        <x15:connection id="Permit_table" autoDelete="1">
          <x15:rangePr sourceName="_xlcn.WorksheetConnection_PANBPermitsLicensesMonitoring.xlsxPermit_table1"/>
        </x15:connection>
      </ext>
    </extLst>
  </connection>
  <connection id="3" xr16:uid="{D1DC7779-52D5-42A2-A25B-09826581C89C}" name="WorksheetConnection_PANB Permits &amp; Licenses Monitoring.xlsx!plant" type="102" refreshedVersion="8" minRefreshableVersion="5">
    <extLst>
      <ext xmlns:x15="http://schemas.microsoft.com/office/spreadsheetml/2010/11/main" uri="{DE250136-89BD-433C-8126-D09CA5730AF9}">
        <x15:connection id="plant" autoDelete="1">
          <x15:rangePr sourceName="_xlcn.WorksheetConnection_PANBPermitsLicensesMonitoring.xlsxplant1"/>
        </x15:connection>
      </ext>
    </extLst>
  </connection>
  <connection id="4" xr16:uid="{3FE19352-F7C9-47BD-85E5-14B81BDD16C8}" name="WorksheetConnection_PANB Permits &amp; Licenses Monitoring.xlsx!region" type="102" refreshedVersion="8" minRefreshableVersion="5">
    <extLst>
      <ext xmlns:x15="http://schemas.microsoft.com/office/spreadsheetml/2010/11/main" uri="{DE250136-89BD-433C-8126-D09CA5730AF9}">
        <x15:connection id="region" autoDelete="1">
          <x15:rangePr sourceName="_xlcn.WorksheetConnection_PANBPermitsLicensesMonitoring.xlsxregion1"/>
        </x15:connection>
      </ext>
    </extLst>
  </connection>
  <connection id="5" xr16:uid="{71C0247E-423C-4D6B-A5BC-EDA8E29ABA44}" name="WorksheetConnection_PANB Permits &amp; Licenses Monitoring.xlsx!Reportorial_table" type="102" refreshedVersion="8" minRefreshableVersion="5">
    <extLst>
      <ext xmlns:x15="http://schemas.microsoft.com/office/spreadsheetml/2010/11/main" uri="{DE250136-89BD-433C-8126-D09CA5730AF9}">
        <x15:connection id="Reportorial_table" autoDelete="1">
          <x15:rangePr sourceName="_xlcn.WorksheetConnection_PANBPermitsLicensesMonitoring.xlsxReportorial_table1"/>
        </x15:connection>
      </ext>
    </extLst>
  </connection>
</connections>
</file>

<file path=xl/sharedStrings.xml><?xml version="1.0" encoding="utf-8"?>
<sst xmlns="http://schemas.openxmlformats.org/spreadsheetml/2006/main" count="11986" uniqueCount="684">
  <si>
    <t>PANB SUMMARY OF COMPLIANCE</t>
  </si>
  <si>
    <t>Sum of Active Applicable License / Certification</t>
  </si>
  <si>
    <t>Sum of Total Applicable License / Certification</t>
  </si>
  <si>
    <t>Sum of Updated Reportorial</t>
  </si>
  <si>
    <t>Sum of Total Applicable Reportorials</t>
  </si>
  <si>
    <t>Region</t>
  </si>
  <si>
    <t>Plant</t>
  </si>
  <si>
    <t>LGU Business Permit</t>
  </si>
  <si>
    <t>LGU Sanitary Permit (CHO/MHO)</t>
  </si>
  <si>
    <t>LGU Environmental Permit (CENRO/MENRO)</t>
  </si>
  <si>
    <t>LGU Certificate of Registration and Accreditation as Slaughterhouse</t>
  </si>
  <si>
    <t>LGU Permit to Operate of Piggeries. Poultry Farms, and Other Livestock Raising Entities</t>
  </si>
  <si>
    <t>LGU Certificate of Potability</t>
  </si>
  <si>
    <t>DLE Registration of Establishment (DOLE Rule 1020)</t>
  </si>
  <si>
    <t>DLE Annual Inspection Certificate (Mechanical, Electrical, Occupancy)</t>
  </si>
  <si>
    <t>DLE Mechanical Permit to Operate (PTO) (Boilers)</t>
  </si>
  <si>
    <t>DLE Mechanical Permit to Operate (PTO) (Pressure Vessels)</t>
  </si>
  <si>
    <t>DLE Mechanical Permit to Operate (PTO) (Internal Combustion Engines)</t>
  </si>
  <si>
    <t>DOLE Permit to Operate (Electrical Installation)</t>
  </si>
  <si>
    <t>DLE Mechanical Permit to Operate (PTO) (Elevators)</t>
  </si>
  <si>
    <t>DLE Mechanical Permit to Operate (PTO) (Cranes and Hoists)</t>
  </si>
  <si>
    <t>DLE Mechanical Permit to Operate (PTO) (Power Piping)</t>
  </si>
  <si>
    <t>BFP Fire Safety Inspection Certificate (FSIC)</t>
  </si>
  <si>
    <t>BFP Fire Safety Clearance for Storage of Flammable/Combustible Liquids</t>
  </si>
  <si>
    <t>DENR Environmental Compliance Certificate (ECC)</t>
  </si>
  <si>
    <t>DENR Certificate of Non-Coverage (CNC)</t>
  </si>
  <si>
    <t>DENR Hazardous Waste Generator's ID Registration</t>
  </si>
  <si>
    <t>DENR Permit to Operate (Air Pollution Source Installation)</t>
  </si>
  <si>
    <t>DENR Permit to Operate (Air Pollution Source Installation No. 2)</t>
  </si>
  <si>
    <t>DENR Permit to Operate (Air Pollution Source Installation No. 3)</t>
  </si>
  <si>
    <t>DENR Discharge Permit</t>
  </si>
  <si>
    <t>DENR Wastewater Discharge Permit No. 2</t>
  </si>
  <si>
    <t>DENR Wastewater Discharge Permit No. 3</t>
  </si>
  <si>
    <t>DENR Wastewater Discharge Exemption Memo</t>
  </si>
  <si>
    <t>DENR PCO Accreditation</t>
  </si>
  <si>
    <t>DENR Managing Head Accreditation</t>
  </si>
  <si>
    <t>DENR Controlled Chemical Order (CCO) Registration</t>
  </si>
  <si>
    <t>DENR CCO Importation Clearance</t>
  </si>
  <si>
    <t>DENR PCL Compliance Certificate</t>
  </si>
  <si>
    <t>DENR PCL Compliance Certificate Exemption</t>
  </si>
  <si>
    <t>DENR PMPIN Compliance Certificate</t>
  </si>
  <si>
    <t>DENR SQI Permit</t>
  </si>
  <si>
    <t>DENR Polymer Exemption</t>
  </si>
  <si>
    <t>BAI Certificate of Feed Establishment Registration (Manufacturer)</t>
  </si>
  <si>
    <t>BAI Certificate of Feed Establishment Registration (Importer)</t>
  </si>
  <si>
    <t>BAI Certificate of Feed Establishment Registration (Exporter)</t>
  </si>
  <si>
    <t>BAI Certificate of Feed Establishment Registration (Trader)\\</t>
  </si>
  <si>
    <t>BAI Certificate of Feed Establishment Registration (Repacker)</t>
  </si>
  <si>
    <t>BAI Certificate of Feed Ingredient Manufacturer</t>
  </si>
  <si>
    <t>BAI Certificate of Laboratory Accreditation</t>
  </si>
  <si>
    <t>BAI AWA License to Operate - Internal Hatchery (Chicken)</t>
  </si>
  <si>
    <t>BAI Animal Disease Monitoring Compliance Certificate</t>
  </si>
  <si>
    <t>NWRB Water Extraction Permit (Deepwell No. 1)</t>
  </si>
  <si>
    <t>NWRB Water Extraction Permit (Deepwell No. 2)</t>
  </si>
  <si>
    <t>NWRB Water Extraction Permit (Deepwell No. 3)</t>
  </si>
  <si>
    <t>NWRB Water Extraction Permit (Deepwell No. 4)</t>
  </si>
  <si>
    <t>NWRB Water Extraction Permit (Deepwell No. 5)</t>
  </si>
  <si>
    <t>NWRB Water Extraction Permit (Deepwell No. 6)</t>
  </si>
  <si>
    <t>FDA License to Operate</t>
  </si>
  <si>
    <t>NMIS License to Operate - Dressing / Fabrication of Poultry for Domestic Trade</t>
  </si>
  <si>
    <t>NMIS License to Operate - Cold Storage Warehouse (CSW)</t>
  </si>
  <si>
    <t>HACCP Certification - Fresh Chilled and Frozen Whole Dressed Chicken</t>
  </si>
  <si>
    <t>HACCP Certification - Fresh Chilled and Frozen Unmarinated Deboned Meat</t>
  </si>
  <si>
    <t>HACCP Certification - Fresh Chilled and Frozen Unmarinated Bone-in Cut-ups</t>
  </si>
  <si>
    <t>HACCP Certification - Fresh Chilled and Frozen Giblets</t>
  </si>
  <si>
    <t>DOE Coal End-User Registration Certificate</t>
  </si>
  <si>
    <t>ERC Certificate of Compliance</t>
  </si>
  <si>
    <t>PNP Purchaser’s License (For Controlled Substances)</t>
  </si>
  <si>
    <t>PDEA License to Handle Controlled Substances</t>
  </si>
  <si>
    <t>PDEA License to Handle Precurssors and Essential Chemicals</t>
  </si>
  <si>
    <t xml:space="preserve"> </t>
  </si>
  <si>
    <t>Total Applicable License / Certification</t>
  </si>
  <si>
    <t>Active Applicable License / Certification</t>
  </si>
  <si>
    <t>%Active</t>
  </si>
  <si>
    <t>North Luzon</t>
  </si>
  <si>
    <t>BMP Pangasinan</t>
  </si>
  <si>
    <t>BMP Isabela</t>
  </si>
  <si>
    <t>BMP Bataan 1</t>
  </si>
  <si>
    <t>BMP Bataan 2</t>
  </si>
  <si>
    <t>BMP Bulacan</t>
  </si>
  <si>
    <t>BMP Tarlac</t>
  </si>
  <si>
    <t>MPF Bataan</t>
  </si>
  <si>
    <t>MPH Bataan</t>
  </si>
  <si>
    <t>South Luzon</t>
  </si>
  <si>
    <t>BMP Batangas</t>
  </si>
  <si>
    <t>MPPP Quezon</t>
  </si>
  <si>
    <t>MPPP CamSur</t>
  </si>
  <si>
    <t>MPH Laguna</t>
  </si>
  <si>
    <t>MPH CamSur</t>
  </si>
  <si>
    <t>Visayas</t>
  </si>
  <si>
    <t>BMP Cebu</t>
  </si>
  <si>
    <t>BMP Iloilo 1</t>
  </si>
  <si>
    <t>BMP Iloilo 2</t>
  </si>
  <si>
    <t>BMP Leyte</t>
  </si>
  <si>
    <t>MPPP Cebu</t>
  </si>
  <si>
    <t>MPPP Leyte</t>
  </si>
  <si>
    <t>Mindanao</t>
  </si>
  <si>
    <t>BMP DavSur</t>
  </si>
  <si>
    <t>BMP MisOr</t>
  </si>
  <si>
    <t>MPPP DavSur</t>
  </si>
  <si>
    <t>MPF DavSur</t>
  </si>
  <si>
    <t>DOLE Osh Program</t>
  </si>
  <si>
    <t>DOLE Annual Report on Safety and Health Organization (IP-5)</t>
  </si>
  <si>
    <t>DOLE Annual Work Accident/Injury Exposure Data Report (IP-6)</t>
  </si>
  <si>
    <t>DOLE Annual Medical Report (AMR)</t>
  </si>
  <si>
    <t>DOLE Monthly Work Accident/Illness Report (WAIR) - January 2026</t>
  </si>
  <si>
    <t>DOLE Monthly Work Accident/Illness Report (WAIR) - February 2026</t>
  </si>
  <si>
    <t>DOLE Monthly Work Accident/Illness Report (WAIR) - March 2026</t>
  </si>
  <si>
    <t>DOLE Monthly Work Accident/Illness Report (WAIR) - April 2026</t>
  </si>
  <si>
    <t>DOLE Monthly Work Accident/Illness Report (WAIR) - May 2026</t>
  </si>
  <si>
    <t>DOLE Monthly Work Accident/Illness Report (WAIR) - June 2026</t>
  </si>
  <si>
    <t>DOLE Monthly Work Accident/Illness Report (WAIR) - July 2026</t>
  </si>
  <si>
    <t>DOLE Monthly Work Accident/Illness Report (WAIR) - August 2026</t>
  </si>
  <si>
    <t>DOLE Monthly Work Accident/Illness Report (WAIR) - September 2026</t>
  </si>
  <si>
    <t>DOLE Monthly Work Accident/Illness Report (WAIR) - October 2026</t>
  </si>
  <si>
    <t>DOLE Monthly Work Accident/Illness Report (WAIR) - November 2026</t>
  </si>
  <si>
    <t>DOLE Monthly Work Accident/Illness Report (WAIR) - December 2026</t>
  </si>
  <si>
    <t>DENR 1st Semester – Compliance Monitoring Report 2026</t>
  </si>
  <si>
    <t>DENR 2nd Semester – Compliance Monitoring Report 2026</t>
  </si>
  <si>
    <t>DENR 1st Quarter – Self Monitoring Report (2026)</t>
  </si>
  <si>
    <t>DENR 2nd Quarter – Self Monitoring Report (2026)</t>
  </si>
  <si>
    <t>DENR 3rd Quarter – Self Monitoring Report (2026)</t>
  </si>
  <si>
    <t>DENR 4th Quarter – Self Monitoring Report (2026)</t>
  </si>
  <si>
    <t>DENR Annual Emission Inventory</t>
  </si>
  <si>
    <t>DENR PEMAPS – Project Environmental Monitoring and Audit Prioritization Scheme Questionnaire</t>
  </si>
  <si>
    <t>BAI Monthly Production Report - January 2026</t>
  </si>
  <si>
    <t>BAI Monthly Production Report - February 2026</t>
  </si>
  <si>
    <t>BAI Monthly Production Report - March 2026</t>
  </si>
  <si>
    <t>BAI Monthly Production Report - April 2026</t>
  </si>
  <si>
    <t>BAI Monthly Production Report - May 2026</t>
  </si>
  <si>
    <t>BAI Monthly Production Report - June 2026</t>
  </si>
  <si>
    <t>BAI Monthly Production Report - July 2026</t>
  </si>
  <si>
    <t>BAI Monthly Production Report -  August 2026</t>
  </si>
  <si>
    <t>BAI Monthly Production Report -  September 2026</t>
  </si>
  <si>
    <t>BAI Monthly Production Report -  October 2026</t>
  </si>
  <si>
    <t>BAI Monthly Production Report -  November 2026</t>
  </si>
  <si>
    <t>BAI Monthly Production Report -  December 2026</t>
  </si>
  <si>
    <t>NWRB 1st Quarter Groundwater / Surface Water Withdrawal (2026)</t>
  </si>
  <si>
    <t>NWRB 2nd Quarter Groundwater / Surface Water Withdrawal (2026)</t>
  </si>
  <si>
    <t>NWRB 3rd Quarter Groundwater / Surface Water Withdrawal (2026)</t>
  </si>
  <si>
    <t>NWRB 4h Quarter Groundwater / Surface Water Withdrawal (2026)</t>
  </si>
  <si>
    <t>DOE Annual Energy Consumption Report (AECR)</t>
  </si>
  <si>
    <t>DOE Annual Energy Efficiency and Conservation Report (AEECR)</t>
  </si>
  <si>
    <t>DOE 1st Quarter - Coal Purchases and Utilization Report (2026)</t>
  </si>
  <si>
    <t>DOE 2nd Quarter - Coal Purchases and Utilization Report (2026)</t>
  </si>
  <si>
    <t>DOE 3rd Quarter - Coal Purchases and Utilization Report (2026)</t>
  </si>
  <si>
    <t>DOE 4th Quarter - Coal Purchases and Utilization Report (2026)</t>
  </si>
  <si>
    <t>ERC Annual Self-Generating Report</t>
  </si>
  <si>
    <t>Column1</t>
  </si>
  <si>
    <t>Total Applicable Reportorials</t>
  </si>
  <si>
    <t>Updated Reportorial</t>
  </si>
  <si>
    <t>% Updated</t>
  </si>
  <si>
    <t>x</t>
  </si>
  <si>
    <t>Plant:</t>
  </si>
  <si>
    <t>DD/MM/YYY</t>
  </si>
  <si>
    <t>Permits and Licenses</t>
  </si>
  <si>
    <t>Regulatory Body</t>
  </si>
  <si>
    <t>Permit / License Description</t>
  </si>
  <si>
    <t>Applicability</t>
  </si>
  <si>
    <t>ID/Serial No.</t>
  </si>
  <si>
    <t>Date Issued</t>
  </si>
  <si>
    <t>Expiration Date</t>
  </si>
  <si>
    <t>Status</t>
  </si>
  <si>
    <t>Days to Expiree</t>
  </si>
  <si>
    <t>Remarks</t>
  </si>
  <si>
    <t>Local Government Unit (LGU)</t>
  </si>
  <si>
    <t>Business Permit</t>
  </si>
  <si>
    <t>Applicable</t>
  </si>
  <si>
    <t>2026-0105512000-0982</t>
  </si>
  <si>
    <t>Sanitary Permit (CHO/MHO)</t>
  </si>
  <si>
    <t>2026-189</t>
  </si>
  <si>
    <t>Environmental Permit (CENRO/MENRO)</t>
  </si>
  <si>
    <t>Certificate of Registration and Accreditation as Slaughterhouse</t>
  </si>
  <si>
    <t>Not Applicable</t>
  </si>
  <si>
    <t>Permit to Operate of Piggeries. Poultry Farms, and Other Livestock Raising Entities</t>
  </si>
  <si>
    <t>Certificate of Potability</t>
  </si>
  <si>
    <t>Department of Labor and Employment (DOLE)</t>
  </si>
  <si>
    <t>Registration of Establishment (DOLE Rule 1020)</t>
  </si>
  <si>
    <t>R01-055-144474191121</t>
  </si>
  <si>
    <t>31/20/2025</t>
  </si>
  <si>
    <t>Annual Inspection Certificate (Mechanical, Electrical, Occupancy)</t>
  </si>
  <si>
    <t>R01-2026-06-EPFO-TSI-0142, R01-2026-06-EPFO-TSI-0141</t>
  </si>
  <si>
    <t>Mechanical Permit to Operate (PTO) (LSFO Boilers)</t>
  </si>
  <si>
    <t>DL No.: I-01-1998, I-01-2011</t>
  </si>
  <si>
    <t>150BHP LSFO HORIZONTAL FIRE TUBE
300BHP LSFO HORIZONTAL FIRE TUBE</t>
  </si>
  <si>
    <t>Mechanical Permit to Operate (PTO) (Diesel Boiler)</t>
  </si>
  <si>
    <t>DL No. I-04-2026</t>
  </si>
  <si>
    <t>300BHP DIESEL HORIZONTAL FIRE TUBE</t>
  </si>
  <si>
    <t>Mechanical Permit to Operate (PTO) (Pressure Vessels)</t>
  </si>
  <si>
    <t>PVDL No.  I-02-1998, I-14-2004, I-12-2020,</t>
  </si>
  <si>
    <t>Mechanical Permit to Operate (PTO) (Internal Combustion Engine)</t>
  </si>
  <si>
    <t>ICE No. I-01-2022</t>
  </si>
  <si>
    <t>55KW DIESEL ISUZU MOTORS LTD.</t>
  </si>
  <si>
    <t>DLE PTO Electrical Installation</t>
  </si>
  <si>
    <t>Permit to Operate (Electrical Inspection)</t>
  </si>
  <si>
    <t>EEDL NO. 1-12-98, 1-30-2002, 1-41-2005</t>
  </si>
  <si>
    <t>Mechanical Permit to Operate (PTO) (Elevator and Related Equipment)</t>
  </si>
  <si>
    <t>EVDL I-01-2020</t>
  </si>
  <si>
    <t>DLE Mechanical Permit to Operate (PTO) (Cranes and Hoists No. 1)</t>
  </si>
  <si>
    <t>Mechanical Permit to Operate (PTO) (Cranes and Hoists)</t>
  </si>
  <si>
    <t>DLE Mechanical Permit to Operate (PTO) (Power Piping No. 1)</t>
  </si>
  <si>
    <t>Mechanical Permit to Operate (PTO) (Power Piping)</t>
  </si>
  <si>
    <t>PPLDL I-06-2020, i-07-2020</t>
  </si>
  <si>
    <t>Air and steam</t>
  </si>
  <si>
    <t>Bureau of Fire Protection (BFP)</t>
  </si>
  <si>
    <t>Fire Safety Inspection Certificate (FSIC)</t>
  </si>
  <si>
    <t>R-10412-5092189</t>
  </si>
  <si>
    <t>Fire Safety Clearance for Storage of Flammable/Combustible Liquids</t>
  </si>
  <si>
    <t>MF9XR-4269357-27608</t>
  </si>
  <si>
    <t>Department of Environment and Natural Resources (DENR)</t>
  </si>
  <si>
    <t>Environmental Compliance Certificate (ECC)</t>
  </si>
  <si>
    <t>ECC-96L-PA-RI-194</t>
  </si>
  <si>
    <t>Certificate of Non-Coverage (CNC)</t>
  </si>
  <si>
    <t>Hazardous Waste Generator's ID Registration</t>
  </si>
  <si>
    <t>OL-GR-R1-55-007155</t>
  </si>
  <si>
    <t>DENR Permit to Operate (Air Pollution Source Installation No. 1)</t>
  </si>
  <si>
    <t>Permit to Operate (Air Pollution Source Installation No. 1)</t>
  </si>
  <si>
    <t>PTO-OL-R01-2026-01111-R</t>
  </si>
  <si>
    <t>Permit to Operate (Air Pollution Source Installation No. 2)</t>
  </si>
  <si>
    <t>Permit to Operate (Air Pollution Source Installation No. 3)</t>
  </si>
  <si>
    <t>DENR Discharge Permit No. 1</t>
  </si>
  <si>
    <t>Wastewater Discharge Permit No. 1</t>
  </si>
  <si>
    <t>DP-R01-22-06176</t>
  </si>
  <si>
    <t>DENR Discharge Permit No. 2</t>
  </si>
  <si>
    <t>Wastewater Discharge Permit No. 2</t>
  </si>
  <si>
    <t>DENR Discharge Permit No. 3</t>
  </si>
  <si>
    <t>Wastewater Discharge Permit No. 3</t>
  </si>
  <si>
    <t>DENR Discharge Permit Exemption Memo</t>
  </si>
  <si>
    <t>Wastewater Discharge Exemption Memo</t>
  </si>
  <si>
    <t>PCO Accreditation</t>
  </si>
  <si>
    <t>COA No. 2025-RI-38389</t>
  </si>
  <si>
    <t>Romicor Angay</t>
  </si>
  <si>
    <t>Managing Head Accreditation</t>
  </si>
  <si>
    <t>Janzene Paul Gonzales</t>
  </si>
  <si>
    <t>Controlled Chemical Order (CCO) Registration</t>
  </si>
  <si>
    <t>CCOr-CEN-Cr-2024-00109</t>
  </si>
  <si>
    <t>potassium dichromate</t>
  </si>
  <si>
    <t>CCO Importation Clearance</t>
  </si>
  <si>
    <t>PCL Compliance Certificate</t>
  </si>
  <si>
    <t>PCL Compliance Certificate Exemption</t>
  </si>
  <si>
    <t>PMPIN Compliance Certificate</t>
  </si>
  <si>
    <t>SQI Permit</t>
  </si>
  <si>
    <t>Polymer Exemption</t>
  </si>
  <si>
    <t>BAI CFER Manufacturer</t>
  </si>
  <si>
    <t>Department of Agriculture - Bureau of Animal Industry (DA-BAI)</t>
  </si>
  <si>
    <t>Certificate of Feed Establishment Registration (Manufacturer)</t>
  </si>
  <si>
    <t>M-1</t>
  </si>
  <si>
    <t>BAI CFER Importer</t>
  </si>
  <si>
    <t>Certificate of Feed Establishment Registration (Importer)</t>
  </si>
  <si>
    <t>IM-10</t>
  </si>
  <si>
    <t>BAI CFER Exporter</t>
  </si>
  <si>
    <t>Certificate of Feed Establishment Registration (Exporter)</t>
  </si>
  <si>
    <t>EX-039</t>
  </si>
  <si>
    <t>BAI CFER Trader</t>
  </si>
  <si>
    <t>Certificate of Feed Establishment Registration (Trader)</t>
  </si>
  <si>
    <t>CFT-003</t>
  </si>
  <si>
    <t>BAI CFER Repacker</t>
  </si>
  <si>
    <t>Certificate of Feed Establishment Registration (Repacker)</t>
  </si>
  <si>
    <t>BAI CFER Feed Ingredient Manufacturer</t>
  </si>
  <si>
    <t>Certificate of Feed Ingredient Manufacturer</t>
  </si>
  <si>
    <t>BAI CFER Laboratory Accreditation</t>
  </si>
  <si>
    <t>Certificate of Laboratory Accreditation</t>
  </si>
  <si>
    <t>AWA License to Operate - Internal Hatchery (Chicken)</t>
  </si>
  <si>
    <t>Animal Disease Monitoring Compliance Certificate</t>
  </si>
  <si>
    <t>National Water Resources Board (NWRB)</t>
  </si>
  <si>
    <t>Water Extraction Permit (Deepwell No. 1)</t>
  </si>
  <si>
    <t>18842 &amp; 017142</t>
  </si>
  <si>
    <t>Water Extraction Permit (Deepwell No. 2)</t>
  </si>
  <si>
    <t>Water Extraction Permit (Deepwell No. 3)</t>
  </si>
  <si>
    <t>Water Extraction Permit (Deepwell No. 4)</t>
  </si>
  <si>
    <t>Water Extraction Permit (Deepwell No. 5)</t>
  </si>
  <si>
    <t>Water Extraction Permit (Deepwell No. 6)</t>
  </si>
  <si>
    <t>Food and Drug Administration (FDA)</t>
  </si>
  <si>
    <t>License to Operate</t>
  </si>
  <si>
    <t>National Meat Inspection Service (NMIS)</t>
  </si>
  <si>
    <t>License to Operate - Dressing / Fabrication of Poultry for Domestic Trade</t>
  </si>
  <si>
    <t>License to Operate - Cold Storage Warehouse (CSW)</t>
  </si>
  <si>
    <t>Hazard Analysis and Critical Control Points (HACCP)</t>
  </si>
  <si>
    <t>Certification - Fresh Chilled and Frozen Whole Dressed Chicken</t>
  </si>
  <si>
    <t>Certification - Fresh Chilled and Frozen Unmarinated Deboned Meat</t>
  </si>
  <si>
    <t>Certification - Fresh Chilled and Frozen Unmarinated Bone-in Cut-ups</t>
  </si>
  <si>
    <t>Certification - Fresh Chilled and Frozen Giblets</t>
  </si>
  <si>
    <t>DE Coal End-User Registration Certificate</t>
  </si>
  <si>
    <t>Department of Energy (DOE)</t>
  </si>
  <si>
    <t>Coal End-User Registration Certificate</t>
  </si>
  <si>
    <t>Energy Regulatory Commission (ERC)</t>
  </si>
  <si>
    <t>Certificate of Compliance</t>
  </si>
  <si>
    <t>for genset 55kw</t>
  </si>
  <si>
    <t>Genset is delcared as scrap as of 2026</t>
  </si>
  <si>
    <t>Philippine National Police (PNP)</t>
  </si>
  <si>
    <t>Purchaser’s License (For Controlled Substances)</t>
  </si>
  <si>
    <t>Philippine Drug Enforcement Agency (PDEA)</t>
  </si>
  <si>
    <t>License to Handle Controlled Substances</t>
  </si>
  <si>
    <t>License to Handle Precurssors and Essential Chemicals</t>
  </si>
  <si>
    <t>Reportorial Requirements</t>
  </si>
  <si>
    <t>Report Description</t>
  </si>
  <si>
    <t>Frequency</t>
  </si>
  <si>
    <t>Date Submitted</t>
  </si>
  <si>
    <t>Deadline</t>
  </si>
  <si>
    <t>OSH Program</t>
  </si>
  <si>
    <t>Annually</t>
  </si>
  <si>
    <t>DOLE Annual Report On Safety And Health Organization (IP-5)</t>
  </si>
  <si>
    <t>Annual Report on Safety and Health Organization (IP-5)</t>
  </si>
  <si>
    <t>DOLE Annual</t>
  </si>
  <si>
    <t>Annual Work Accident/Injury Exposure Data Report (IP-6)</t>
  </si>
  <si>
    <t>DOLE Annual Medical Report (Amr)</t>
  </si>
  <si>
    <t>Annual Medical Report (AMR)</t>
  </si>
  <si>
    <t>DOLE Monthly</t>
  </si>
  <si>
    <t>Monthly Work Accident/Illness Report (WAIR) - January 2026</t>
  </si>
  <si>
    <t>Monthly</t>
  </si>
  <si>
    <t>Monthly Work Accident/Illness Report (WAIR) - February 2026</t>
  </si>
  <si>
    <t>Monthly Work Accident/Illness Report (WAIR) - March 2026</t>
  </si>
  <si>
    <t>Monthly Work Accident/Illness Report (WAIR) - April 2026</t>
  </si>
  <si>
    <t>Monthly Work Accident/Illness Report (WAIR) - May 2026</t>
  </si>
  <si>
    <t>Monthly Work Accident/Illness Report (WAIR) - June 2026</t>
  </si>
  <si>
    <t>Monthly Work Accident/Illness Report (WAIR) - July 2026</t>
  </si>
  <si>
    <t>Monthly Work Accident/Illness Report (WAIR) - August 2026</t>
  </si>
  <si>
    <t>Monthly Work Accident/Illness Report (WAIR) - September 2026</t>
  </si>
  <si>
    <t>Monthly Work Accident/Illness Report (WAIR) - October 2026</t>
  </si>
  <si>
    <t>Monthly Work Accident/Illness Report (WAIR) - November 2026</t>
  </si>
  <si>
    <t>Monthly Work Accident/Illness Report (WAIR) - December 2026</t>
  </si>
  <si>
    <t>DENR 1St Semester Compliance Monitoring Report 2026</t>
  </si>
  <si>
    <t>1st Semester – Compliance Monitoring Report 2026</t>
  </si>
  <si>
    <t>Semi-Annually</t>
  </si>
  <si>
    <t>DENR 2Nd Semester  Compliance Monitoring Report 2026</t>
  </si>
  <si>
    <t>2nd Semester – Compliance Monitoring Report 2026</t>
  </si>
  <si>
    <t>1st Quarter – Self Monitoring Report (2026)</t>
  </si>
  <si>
    <t>Quarterly</t>
  </si>
  <si>
    <t>2nd Quarter – Self Monitoring Report (2026)</t>
  </si>
  <si>
    <t>3rd Quarter – Self Monitoring Report (2026)</t>
  </si>
  <si>
    <t>4th Quarter – Self Monitoring Report (2026)</t>
  </si>
  <si>
    <t>Annual Emission Inventory</t>
  </si>
  <si>
    <t>DENR PEMAPS</t>
  </si>
  <si>
    <t>PEMAPS – Project Environmental Monitoring and Audit Prioritization Scheme Questionnaire</t>
  </si>
  <si>
    <t>Department of Agriculture - Bureau of Animal Indsutry (DA-BAI)</t>
  </si>
  <si>
    <t>Monthly Production Report - January 2026</t>
  </si>
  <si>
    <t>Monthly Production Report - February 2026</t>
  </si>
  <si>
    <t>Monthly Production Report - March 2026</t>
  </si>
  <si>
    <t>Monthly Production Report - April 2026</t>
  </si>
  <si>
    <t>Monthly Production Report - May 2026</t>
  </si>
  <si>
    <t>Monthly Production Report - June 2026</t>
  </si>
  <si>
    <t>Monthly Production Report - July 2026</t>
  </si>
  <si>
    <t>Monthly Production Report -  August 2026</t>
  </si>
  <si>
    <t>Monthly Production Report -  September 2026</t>
  </si>
  <si>
    <t>Monthly Production Report -  October 2026</t>
  </si>
  <si>
    <t>Monthly Production Report -  November 2026</t>
  </si>
  <si>
    <t>Monthly Production Report -  December 2026</t>
  </si>
  <si>
    <t>Groundwater / Surface Water Withdrawal (2026)</t>
  </si>
  <si>
    <t>2nd Quarter Groundwater / Surface Water Withdrawal (2026)</t>
  </si>
  <si>
    <t>3rd Quarter Groundwater / Surface Water Withdrawal (2026)</t>
  </si>
  <si>
    <t>4h Quarter Groundwater / Surface Water Withdrawal (2026)</t>
  </si>
  <si>
    <t>Annual Energy Consumption Report (AECR)</t>
  </si>
  <si>
    <t>Annual Energy Efficiency and Conservation Report (AEECR)</t>
  </si>
  <si>
    <t>1st Quarter - Coal Purchases and Utilization Report (2026)</t>
  </si>
  <si>
    <t>-</t>
  </si>
  <si>
    <t>2nd Quarter - Coal Purchases and Utilization Report (2026)</t>
  </si>
  <si>
    <t>3rd Quarter - Coal Purchases and Utilization Report (2026)</t>
  </si>
  <si>
    <t>4th Quarter - Coal Purchases and Utilization Report (2026)</t>
  </si>
  <si>
    <t>Annual Self-Generating Report</t>
  </si>
  <si>
    <t>2026-020311200-1488 &amp; 1489</t>
  </si>
  <si>
    <t>1488 - manufacturer of feeds
1489 - storage and warehousing</t>
  </si>
  <si>
    <t>MHO033</t>
  </si>
  <si>
    <t>EIN-RO2-1510-0009</t>
  </si>
  <si>
    <t>Mechanical Permit to Operate (PTO) (Boilers)</t>
  </si>
  <si>
    <t>DL-II-03-2021</t>
  </si>
  <si>
    <t>6582kw fire tube boiler</t>
  </si>
  <si>
    <t>PVDL No. ii-(41-50),(30-33)-2021; II-(14-15)-2022</t>
  </si>
  <si>
    <t>16 permits for PVDL</t>
  </si>
  <si>
    <t>Mechanical Permit to Operate (PTO) (Internal Combustion Engines No. 1)</t>
  </si>
  <si>
    <t>ICE No. II-15-2022</t>
  </si>
  <si>
    <t>65.62kw diesel</t>
  </si>
  <si>
    <t>Permit to Operate (Electrical Installation)</t>
  </si>
  <si>
    <t>Mechanical Permit to Operate (PTO) (Elevators)</t>
  </si>
  <si>
    <t>EVDL-II-02-2022</t>
  </si>
  <si>
    <t>CHDL-II-01-02, 04-2021</t>
  </si>
  <si>
    <t>3 permits for CHDL</t>
  </si>
  <si>
    <t>PPLDL No.  II-(39-43)-2021, 24-2021, 07-2022</t>
  </si>
  <si>
    <t>7 permits for PPLDL</t>
  </si>
  <si>
    <t>SFCL NO. R : 6BGJP-4578263-86753</t>
  </si>
  <si>
    <t>ECC-R02-1801-0019</t>
  </si>
  <si>
    <t>OL-G-R2-31-007986</t>
  </si>
  <si>
    <t>PTO-OL-R02-2026-03655-R</t>
  </si>
  <si>
    <t>DP-R02-26-09647</t>
  </si>
  <si>
    <t>PCO: Ceasar Erang</t>
  </si>
  <si>
    <t>MH: Ronnel S. Mayo</t>
  </si>
  <si>
    <t>M-751</t>
  </si>
  <si>
    <t>Water Permit No. 026954</t>
  </si>
  <si>
    <t>limit: 12.62 liters/second</t>
  </si>
  <si>
    <t>Water Permit No. 026955</t>
  </si>
  <si>
    <t>CE-2022-04-0323</t>
  </si>
  <si>
    <t>no genset</t>
  </si>
  <si>
    <t>1st Quarter Groundwater / Surface Water Withdrawal (2026)</t>
  </si>
  <si>
    <t xml:space="preserve">CEM: </t>
  </si>
  <si>
    <t>2026-0532</t>
  </si>
  <si>
    <t>O-0443</t>
  </si>
  <si>
    <t>FAB/EUD-EC/26-01-001</t>
  </si>
  <si>
    <t>RO302-1902-RE-lll-l I</t>
  </si>
  <si>
    <t>EEDL No. III-74-2019</t>
  </si>
  <si>
    <t>No Boiler, transferred to BMPP</t>
  </si>
  <si>
    <t>PVDL No. III-296,297-2019</t>
  </si>
  <si>
    <t>2 permits for PVDL</t>
  </si>
  <si>
    <t>ICE No. III-73-2019</t>
  </si>
  <si>
    <t>DL No. III-47-2019</t>
  </si>
  <si>
    <t>CHDL No. III-196-2019</t>
  </si>
  <si>
    <t>PPLDL No. III-132, 296,114-2019</t>
  </si>
  <si>
    <t>3 permits for PPLDL</t>
  </si>
  <si>
    <t>FSIC No. R03-207-1656-S2025</t>
  </si>
  <si>
    <t>FSCSFCL No. R03-207-105-S2025</t>
  </si>
  <si>
    <t>03BA-0407-09-428-120A</t>
  </si>
  <si>
    <t>OL-GR-R3-08-005107</t>
  </si>
  <si>
    <t>PTO-OL-R03-2025-05489-R</t>
  </si>
  <si>
    <t>with Certificate of Interconnection to AFAB STP</t>
  </si>
  <si>
    <t>COA No. 2026-RIII-46576</t>
  </si>
  <si>
    <t>PCO: Jean Michelle Morales</t>
  </si>
  <si>
    <t>MH: June S. Ortiz</t>
  </si>
  <si>
    <t>CCOr-CEN-Cr-2026-00032</t>
  </si>
  <si>
    <t>M-833, NM-668</t>
  </si>
  <si>
    <t>On going accreditation</t>
  </si>
  <si>
    <t>NO PRODUCTION</t>
  </si>
  <si>
    <t>COR No. 2025-083</t>
  </si>
  <si>
    <t>N/A</t>
  </si>
  <si>
    <t>Issued by AFAB</t>
  </si>
  <si>
    <t>SP No. 2026-091</t>
  </si>
  <si>
    <t>FAB/EUD-EC/26-01-004</t>
  </si>
  <si>
    <t>Reg No. R03-008-143405970248</t>
  </si>
  <si>
    <t>DL No. III-21-2020</t>
  </si>
  <si>
    <t>PVDL No. III-124-128,52-56-2019</t>
  </si>
  <si>
    <t>12 permits for PVDL</t>
  </si>
  <si>
    <t>ICE No. III-15-2021</t>
  </si>
  <si>
    <t>EVDL No. III-31-2020</t>
  </si>
  <si>
    <t>CHDL No. III-173-2022</t>
  </si>
  <si>
    <t>PPLDL No. III-18-19-2020</t>
  </si>
  <si>
    <t>2 permits for PPLDL</t>
  </si>
  <si>
    <t>FSIC No. 2026/063/CAO</t>
  </si>
  <si>
    <t>AFAB issued</t>
  </si>
  <si>
    <t>FSC No. 2026/064/EDD</t>
  </si>
  <si>
    <t>ECC No. AFAB-2017-01</t>
  </si>
  <si>
    <t>OL-GR-R3-08-010478</t>
  </si>
  <si>
    <t>PTO-OL-R03-2022-02729</t>
  </si>
  <si>
    <t>With Certificate of Interconnection from AFAB</t>
  </si>
  <si>
    <t>COA No. 2025-RIII-37739</t>
  </si>
  <si>
    <t>PCO: Patrick Julian R. Nava</t>
  </si>
  <si>
    <t>CE No. 2019-09-0236</t>
  </si>
  <si>
    <t>Not required under new DOLE OSH 252-25</t>
  </si>
  <si>
    <t>2026-1069</t>
  </si>
  <si>
    <t>RO301-1803-RE-050</t>
  </si>
  <si>
    <t>EEDL-II-77-2018</t>
  </si>
  <si>
    <t>DL No. III-63-2018</t>
  </si>
  <si>
    <t>PVDL No. III-47-52,119-123-2019</t>
  </si>
  <si>
    <t>10 permits for PVDL
2 permits for PVDL exp. 04/25/26</t>
  </si>
  <si>
    <t>ICE No. III-26-2022</t>
  </si>
  <si>
    <t>EVDL No. III-14-2021</t>
  </si>
  <si>
    <t>CHDL No. III-01-2021</t>
  </si>
  <si>
    <t>PPLDL No. III-12-2021</t>
  </si>
  <si>
    <t>FSIC No. R-3-30319-1066524</t>
  </si>
  <si>
    <t>ongoing application</t>
  </si>
  <si>
    <t>FSCSFCL No. R03-320-</t>
  </si>
  <si>
    <t>ECC-R03-2408-0013</t>
  </si>
  <si>
    <t>OL-GR-R3-14-000614</t>
  </si>
  <si>
    <t>PTO-OL-R03-2025-02135-R</t>
  </si>
  <si>
    <t>DP-R03-25-03832</t>
  </si>
  <si>
    <t>COA No. 2023-RIII-10750</t>
  </si>
  <si>
    <t>PCO: Shordi P. De Vega (On-going Accreditation for J. Herrera BMP Bulacan ECSE)</t>
  </si>
  <si>
    <t>MH: Wilfredo T. Andriade Jr.</t>
  </si>
  <si>
    <t>CCOr-R03-CN-2024-00063</t>
  </si>
  <si>
    <t>M-19-1009</t>
  </si>
  <si>
    <t>CE-2019-0235</t>
  </si>
  <si>
    <t>PCB21-012622-0712</t>
  </si>
  <si>
    <t>P4-044MRP062427-C, P6-044MRP062427-C</t>
  </si>
  <si>
    <t>s</t>
  </si>
  <si>
    <t>RO306-1409-RE-III-154</t>
  </si>
  <si>
    <t>Active</t>
  </si>
  <si>
    <t>III-9611-215-122A</t>
  </si>
  <si>
    <t>OL-GR-R3-69-008680</t>
  </si>
  <si>
    <t>PTO-OL-R03-2025-00553-R</t>
  </si>
  <si>
    <t>DP-R03-26-01513</t>
  </si>
  <si>
    <t>PCO: Ernesto Mike C. Deniega III</t>
  </si>
  <si>
    <t>MH: Janzene Paul E. Gonzales</t>
  </si>
  <si>
    <t>M-577; NM-584</t>
  </si>
  <si>
    <t>BAI-FL-2025-032®</t>
  </si>
  <si>
    <t>PCE17-111221-0676</t>
  </si>
  <si>
    <t>P4016290001PR082526-C</t>
  </si>
  <si>
    <t>03-210-0806- S2025</t>
  </si>
  <si>
    <t>93KRC-5084723-98342</t>
  </si>
  <si>
    <t>OL-GR-R3-08-015653</t>
  </si>
  <si>
    <t>SAME WITH MPF BATAAN</t>
  </si>
  <si>
    <t>DP-R03-26-08298</t>
  </si>
  <si>
    <t>COA No. 2025-RIII-38053</t>
  </si>
  <si>
    <t>PCO: Willian Sufficiencia</t>
  </si>
  <si>
    <t>MH: Apolonio Zabat</t>
  </si>
  <si>
    <t>021174</t>
  </si>
  <si>
    <t>SBF-COC No. 26-01-S-06084L</t>
  </si>
  <si>
    <t>Same with MPF Bataan (Under 1 Cert of Registration)</t>
  </si>
  <si>
    <t>Same with MPF Bataan (Under 1 ECC)</t>
  </si>
  <si>
    <t>CEC-PL-2O26-AQ6</t>
  </si>
  <si>
    <t>03-008-142370189277</t>
  </si>
  <si>
    <t>III-013-2021</t>
  </si>
  <si>
    <t>III-019-022-2023</t>
  </si>
  <si>
    <t>4 PERMITS FOR ICE</t>
  </si>
  <si>
    <t>03B-0511-17523-116A</t>
  </si>
  <si>
    <t>PTO-OL-R03-2025-06960-R</t>
  </si>
  <si>
    <t>REQUIRED EMISSION TESTING FOR 480KVA ICE ON 2026, 2028, 2030</t>
  </si>
  <si>
    <t>DP-R03-26-00724</t>
  </si>
  <si>
    <t>ADMC No. 2607-2701-PO-21516</t>
  </si>
  <si>
    <t>S-0401016-00182</t>
  </si>
  <si>
    <t>license of safety practicioner 07/02/2025-07/02/2028</t>
  </si>
  <si>
    <t>430</t>
  </si>
  <si>
    <t>occupancy permit 16/05/2024</t>
  </si>
  <si>
    <t>DL-IVA-41-2024</t>
  </si>
  <si>
    <t>PVDL-IVA-(1057-1066)-2024, (896-899)-2024</t>
  </si>
  <si>
    <t>14 PERMITS</t>
  </si>
  <si>
    <t>Ongoing application c/o STERLING, awaiting DOLE evaluation and inspection</t>
  </si>
  <si>
    <t>Ongoing application c/o IEEI, awaiting DOLE evaluation and inspection</t>
  </si>
  <si>
    <t>Ongoing application, awaiting DOLE evaluation and inspection</t>
  </si>
  <si>
    <t>PPLDL-IVA-(0344-0347)-2023, 221-2024</t>
  </si>
  <si>
    <t>STEAM LINE EXPIRY DEC. 02, 2026</t>
  </si>
  <si>
    <t>FSIC No. R4A-1282976</t>
  </si>
  <si>
    <t>Already submitted FSMR, ongoing FDAS maintenance, awaiting completion</t>
  </si>
  <si>
    <t>SFCL No. R: P9ISN-0915263-62347</t>
  </si>
  <si>
    <t>ECC-R4A-1902-0041</t>
  </si>
  <si>
    <t>OL-GR-R4A-10-051560</t>
  </si>
  <si>
    <t>PTO-OL-R4A-2024-03540-R</t>
  </si>
  <si>
    <t>boiler 670bhp</t>
  </si>
  <si>
    <t>PTO-OL-R4A-2024-06513-R</t>
  </si>
  <si>
    <t>Aspiration System</t>
  </si>
  <si>
    <t>PTO-OL-R4A-2024-09663</t>
  </si>
  <si>
    <t>diesel engine fire pump, laboratory fumehood</t>
  </si>
  <si>
    <t>DP-R4A-26-02270</t>
  </si>
  <si>
    <t>COA No. 2025-RIVA-36516</t>
  </si>
  <si>
    <t>PCO: Faye Florence Y. Abilar</t>
  </si>
  <si>
    <t>MH: Nasario R. Sarceda Jr.</t>
  </si>
  <si>
    <t>RO4A-1020-QPO-0824-0633</t>
  </si>
  <si>
    <t>ECC-R4A-1902-0043</t>
  </si>
  <si>
    <t>OL-GR-R4A-56-055238</t>
  </si>
  <si>
    <t>PTO-OL-R4A-2024-03183-R</t>
  </si>
  <si>
    <t>BOILER</t>
  </si>
  <si>
    <t>PTO-OL-R4A-2025-01673</t>
  </si>
  <si>
    <t>GENSET</t>
  </si>
  <si>
    <t>DP-R4A-25-10398</t>
  </si>
  <si>
    <t>COA No. 2024-RIVA-16400</t>
  </si>
  <si>
    <t>PCO: Frailene Jette R. Cube</t>
  </si>
  <si>
    <t>MH: Mario M. Baroja</t>
  </si>
  <si>
    <t>LTO-3000011746273</t>
  </si>
  <si>
    <t>PDP-1162-AA</t>
  </si>
  <si>
    <t>25135-116203</t>
  </si>
  <si>
    <t>25134-116202</t>
  </si>
  <si>
    <t>25136-116204</t>
  </si>
  <si>
    <t>CE-2023-07-0390</t>
  </si>
  <si>
    <t>10921093</t>
  </si>
  <si>
    <t>1018, 1019</t>
  </si>
  <si>
    <t>EN-ROV-CAS-0622-2052</t>
  </si>
  <si>
    <t>V-04-05-2016</t>
  </si>
  <si>
    <t>V-01-2016</t>
  </si>
  <si>
    <t>5 PERMITS FOR BOILERS</t>
  </si>
  <si>
    <t>V-11-13,20-2016,</t>
  </si>
  <si>
    <t>8 PERMITS FOR PV</t>
  </si>
  <si>
    <t>V-12-2016,18-20-2023</t>
  </si>
  <si>
    <t>V-05-2021</t>
  </si>
  <si>
    <t>V-09-2016</t>
  </si>
  <si>
    <t>ECC-RO5-2109-0011</t>
  </si>
  <si>
    <t>CNC-RO5-1305-0045</t>
  </si>
  <si>
    <t>OL-GR-R5-17-044277</t>
  </si>
  <si>
    <t>PTO-OL-R05-2025-02028-R</t>
  </si>
  <si>
    <t>boiler 3x30bhp, genset 500kw, 599kw, 272kw</t>
  </si>
  <si>
    <t>PTO-OL-R05-2025-03511-R</t>
  </si>
  <si>
    <t>boiler 149.2kw, genset 400kva</t>
  </si>
  <si>
    <t>PTO-OL-R05-2025-08746-R</t>
  </si>
  <si>
    <t>genset 680kw</t>
  </si>
  <si>
    <t>DP-R05-25-08278</t>
  </si>
  <si>
    <t>filed  only renewal last July 17, 2026 under EMB assessment</t>
  </si>
  <si>
    <t>FM-25-46081R5</t>
  </si>
  <si>
    <t>LTO-3000013237865</t>
  </si>
  <si>
    <t>26-281</t>
  </si>
  <si>
    <t>383-2026</t>
  </si>
  <si>
    <t>ROV-CAS-1019-1232</t>
  </si>
  <si>
    <t xml:space="preserve">Establishment name is still under Hatchqueen Inc. </t>
  </si>
  <si>
    <t>DL No. V-01-2020</t>
  </si>
  <si>
    <t>horizontal fire tube; 10bhp</t>
  </si>
  <si>
    <t>PVDL No. V-(02-03)-2020, (36-38),(40-41)-2023</t>
  </si>
  <si>
    <t>7 permits</t>
  </si>
  <si>
    <t>ICE No. V-04-06-2020</t>
  </si>
  <si>
    <t>3 permits; 3x712.5kva, diesel genset</t>
  </si>
  <si>
    <t>EEDL No. V-04-2020</t>
  </si>
  <si>
    <t>FSIC No. R R-5-50301-197 1238</t>
  </si>
  <si>
    <t>SFCL NO. R : O8PT4-0598437-54726</t>
  </si>
  <si>
    <t>ECC-R05-1712-0053</t>
  </si>
  <si>
    <t>ECC still addressed to Hatchqueen Inc.
No attached conditions</t>
  </si>
  <si>
    <t>OL-GR-R5-17-018952</t>
  </si>
  <si>
    <t xml:space="preserve">HWG still under Hatchqueen Inc. </t>
  </si>
  <si>
    <t>PTO-OL-R05-2022-00736-R</t>
  </si>
  <si>
    <t>For 3 units of Genset &amp; Boiler</t>
  </si>
  <si>
    <t>DP-R05-25-11831</t>
  </si>
  <si>
    <t>COA No. 2026-RV-46616</t>
  </si>
  <si>
    <t>MH-OLT-2024-1129</t>
  </si>
  <si>
    <t>PLT-H-0833</t>
  </si>
  <si>
    <t>With PR#47399, Testing done last August 19, 2026</t>
  </si>
  <si>
    <t>Waiting for release</t>
  </si>
  <si>
    <t>For update c/o QA</t>
  </si>
  <si>
    <t>2026-0603026000-0-405</t>
  </si>
  <si>
    <t>26-0017</t>
  </si>
  <si>
    <t>R6-1-2019-0000014</t>
  </si>
  <si>
    <t>DL NO. VI-02-2019</t>
  </si>
  <si>
    <t>PVDL NO. VI-54-2024</t>
  </si>
  <si>
    <t>ICE NO. VI-09-2014</t>
  </si>
  <si>
    <t>EEDL NO. VI-07-2024</t>
  </si>
  <si>
    <t>CHDL NO. VI-01-2015</t>
  </si>
  <si>
    <t>PPLDL NO. VI-01-2019</t>
  </si>
  <si>
    <t>R-6-60524-2880503</t>
  </si>
  <si>
    <t>SFCL NO. R: SRIL1-5017248-43159</t>
  </si>
  <si>
    <t>ECC-R6-1995014105010A</t>
  </si>
  <si>
    <t>OL-GR-R6-30-000373</t>
  </si>
  <si>
    <t>PTO-OL-R06-2025-00155-R</t>
  </si>
  <si>
    <t>DP-RO6-25-08774</t>
  </si>
  <si>
    <t>Paid 08-10-2026</t>
  </si>
  <si>
    <t>COA NO. 2026</t>
  </si>
  <si>
    <t>Ongoing chemical registration</t>
  </si>
  <si>
    <t>Ongoing request for exemption</t>
  </si>
  <si>
    <t>M-17-989, NM-24-35656R6</t>
  </si>
  <si>
    <t>PFE26-042222-0742</t>
  </si>
  <si>
    <t>Ongoing renewal request</t>
  </si>
  <si>
    <t>P6A0244900001PR091326-G</t>
  </si>
  <si>
    <t>2026-01-01262</t>
  </si>
  <si>
    <t>1271</t>
  </si>
  <si>
    <t>EEDL NO. VI-03-2022</t>
  </si>
  <si>
    <t>DL NO. VI-01-2012</t>
  </si>
  <si>
    <t>PVDL NO. VI-04-2015. 01-02-2015</t>
  </si>
  <si>
    <t>3 PERMITS FOR PVDL</t>
  </si>
  <si>
    <t>ICE NO. VI-13-15</t>
  </si>
  <si>
    <t>R-6-60533-2688659</t>
  </si>
  <si>
    <t>ECC-0698-0407-082-112A</t>
  </si>
  <si>
    <t>ECC STILL UNDER PFMC</t>
  </si>
  <si>
    <t>PTO-OL-R06-2022-10945-R</t>
  </si>
  <si>
    <t>DP-R06-25-12902</t>
  </si>
  <si>
    <t>026800</t>
  </si>
  <si>
    <t>026802</t>
  </si>
  <si>
    <t>026803</t>
  </si>
  <si>
    <t>NO SOFT COPIES OF PERMITS PROVIDED</t>
  </si>
  <si>
    <t>2026-0731300000-08361</t>
  </si>
  <si>
    <t>4209</t>
  </si>
  <si>
    <t>AIC issued by OBO within Tri-City</t>
  </si>
  <si>
    <t>08260231-32</t>
  </si>
  <si>
    <t>0/05/2026</t>
  </si>
  <si>
    <t>2units  (Annual inspection for renewal conducted)</t>
  </si>
  <si>
    <t>issued by OBO</t>
  </si>
  <si>
    <t>08260236-37</t>
  </si>
  <si>
    <t>2units (Annual inspection for renewal conducted)</t>
  </si>
  <si>
    <t>8260234-35</t>
  </si>
  <si>
    <t>FSCSFCL NO. 7 12925040006</t>
  </si>
  <si>
    <t>0706-20-23206120</t>
  </si>
  <si>
    <t>OL-GR-R7-22-030605</t>
  </si>
  <si>
    <t>7/11//2025</t>
  </si>
  <si>
    <t>PTO-OL-R07-2022-03715-R</t>
  </si>
  <si>
    <t>Water heater 2units, genset 294kva, 234kva</t>
  </si>
  <si>
    <t>PTO-OL-R07-2024-01556</t>
  </si>
  <si>
    <t>Standby generator 2units 300kva, 50kva</t>
  </si>
  <si>
    <t>DP-R07-25-12129</t>
  </si>
  <si>
    <t>10/11//2025</t>
  </si>
  <si>
    <t>COA No. 2025-RVII-40894</t>
  </si>
  <si>
    <t>PCO: Jomarey Mongas</t>
  </si>
  <si>
    <t>MH: Wilkym Bacaron</t>
  </si>
  <si>
    <t>PDP-1096-AA</t>
  </si>
  <si>
    <t>SGF-COC No. 25-09-S-05952V</t>
  </si>
  <si>
    <t>STATUS: ONGOING BY EMB CASEHANDLER</t>
  </si>
  <si>
    <t>6/2/22026</t>
  </si>
  <si>
    <t>On-going application:Alredy submitted initial documents</t>
  </si>
  <si>
    <t>On-going budget clearance for identified projects required for FSIC renewal</t>
  </si>
  <si>
    <t>On-going seeking clearance from PAB on issuance of temporary PTO</t>
  </si>
  <si>
    <t>Not Applicable, The Annual inspection Certificate is the Mechanical and Electrical PTO from the DOLE as Sta Cruz is not a Chartered City based on the Revised Technical Safety Manual by DOLE and Administrative Order 155 series of 2003</t>
  </si>
  <si>
    <t>For payment of Inspection fee - To release PTO once Paid</t>
  </si>
  <si>
    <t>Ongoing Application for Submission of REvised Plan to DOLE</t>
  </si>
  <si>
    <t>International trade NMIS 120325-111426</t>
  </si>
  <si>
    <t>Ongoing application</t>
  </si>
  <si>
    <t>solid waste management cert.</t>
  </si>
  <si>
    <t>20units</t>
  </si>
  <si>
    <t>five PTO's for MPF DavSur</t>
  </si>
  <si>
    <t>Row Labels</t>
  </si>
  <si>
    <t>NORTH LUZON</t>
  </si>
  <si>
    <t>MINDANAO</t>
  </si>
  <si>
    <t>Expired</t>
  </si>
  <si>
    <t>SOUTH LUZON</t>
  </si>
  <si>
    <t>For Renewal</t>
  </si>
  <si>
    <t>VISAYAS</t>
  </si>
  <si>
    <t>BMP Bukidnon</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</si>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</sst>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x16r2:formatCode16="[$-en-AS,1]m/d/yy;@"/>
  </numFmts>
  <fonts count="23" x14ac:knownFonts="1">
    <font>
      <sz val="11"/>
      <color theme="1"/>
      <name val="Aptos Narrow"/>
      <family val="2"/>
      <scheme val="minor"/>
    </font>
    <font>
      <b/>
      <sz val="11"/>
      <color theme="0"/>
      <name val="Aptos Narrow"/>
      <family val="2"/>
      <scheme val="minor"/>
    </font>
    <font>
      <sz val="8"/>
      <name val="Aptos Narrow"/>
      <family val="2"/>
      <scheme val="minor"/>
    </font>
    <font>
      <sz val="14"/>
      <color theme="1"/>
      <name val="Aptos Narrow"/>
      <family val="2"/>
      <scheme val="minor"/>
    </font>
    <font>
      <b/>
      <sz val="14"/>
      <color theme="1"/>
      <name val="Aptos Narrow"/>
      <family val="2"/>
      <scheme val="minor"/>
    </font>
    <font>
      <b/>
      <sz val="11"/>
      <color theme="1" tint="0.34998626667073579"/>
      <name val="Aptos Narrow"/>
      <family val="2"/>
      <scheme val="minor"/>
    </font>
    <font>
      <sz val="11"/>
      <color theme="1" tint="0.34998626667073579"/>
      <name val="Aptos Narrow"/>
      <family val="2"/>
      <scheme val="minor"/>
    </font>
    <font>
      <b/>
      <sz val="18"/>
      <color theme="4" tint="-0.499984740745262"/>
      <name val="Aptos Narrow"/>
      <family val="2"/>
      <scheme val="minor"/>
    </font>
    <font>
      <sz val="9"/>
      <color theme="1"/>
      <name val="Aptos Narrow"/>
      <family val="2"/>
      <scheme val="minor"/>
    </font>
    <font>
      <sz val="11"/>
      <color theme="1"/>
      <name val="Aptos Narrow"/>
      <family val="2"/>
      <scheme val="minor"/>
    </font>
    <font>
      <b/>
      <sz val="11"/>
      <color theme="1"/>
      <name val="Aptos Narrow"/>
      <family val="2"/>
      <scheme val="minor"/>
    </font>
    <font>
      <b/>
      <sz val="9"/>
      <color theme="0"/>
      <name val="Aptos Narrow"/>
      <family val="2"/>
      <scheme val="minor"/>
    </font>
    <font>
      <b/>
      <sz val="11"/>
      <color theme="1"/>
      <name val="Aptos Narrow"/>
      <family val="2"/>
    </font>
    <font>
      <b/>
      <sz val="9"/>
      <color theme="1"/>
      <name val="Aptos Narrow"/>
      <family val="2"/>
      <scheme val="minor"/>
    </font>
    <font>
      <b/>
      <sz val="18"/>
      <color theme="1"/>
      <name val="Aptos Narrow"/>
      <family val="2"/>
      <scheme val="minor"/>
    </font>
    <font>
      <b/>
      <sz val="18"/>
      <color theme="1"/>
      <name val="Aptos Narrow"/>
      <family val="2"/>
    </font>
    <font>
      <b/>
      <sz val="18"/>
      <color theme="5" tint="-0.499984740745262"/>
      <name val="Aptos Narrow"/>
      <family val="2"/>
      <scheme val="minor"/>
    </font>
    <font>
      <sz val="11"/>
      <color theme="0"/>
      <name val="Aptos Narrow"/>
      <family val="2"/>
      <scheme val="minor"/>
    </font>
    <font>
      <sz val="14"/>
      <color theme="0"/>
      <name val="Aptos Narrow"/>
      <family val="2"/>
      <scheme val="minor"/>
    </font>
    <font>
      <sz val="10"/>
      <color theme="1"/>
      <name val="Aptos Narrow"/>
      <family val="2"/>
      <scheme val="minor"/>
    </font>
    <font>
      <sz val="10"/>
      <color theme="1" tint="0.34998626667073579"/>
      <name val="Aptos Narrow"/>
      <family val="2"/>
      <scheme val="minor"/>
    </font>
    <font>
      <sz val="11"/>
      <color rgb="FFFF0000"/>
      <name val="Aptos Narrow"/>
      <family val="2"/>
      <scheme val="minor"/>
    </font>
    <font>
      <sz val="11"/>
      <color rgb="FF000000"/>
      <name val="Aptos Narrow"/>
      <family val="2"/>
      <scheme val="minor"/>
    </font>
  </fonts>
  <fills count="19">
    <fill>
      <patternFill patternType="none"/>
    </fill>
    <fill>
      <patternFill patternType="gray125"/>
    </fill>
    <fill>
      <patternFill patternType="solid">
        <fgColor theme="3" tint="0.89999084444715716"/>
        <bgColor indexed="64"/>
      </patternFill>
    </fill>
    <fill>
      <patternFill patternType="solid">
        <fgColor theme="3" tint="0.249977111117893"/>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3" tint="0.49998474074526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bgColor indexed="64"/>
      </patternFill>
    </fill>
  </fills>
  <borders count="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s>
  <cellStyleXfs count="2">
    <xf numFmtId="0" fontId="0" fillId="0" borderId="0"/>
    <xf numFmtId="9" fontId="9" fillId="0" borderId="0" applyFont="0" applyFill="0" applyBorder="0" applyAlignment="0" applyProtection="0"/>
  </cellStyleXfs>
  <cellXfs count="95">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3" fillId="0" borderId="0" xfId="0" applyFont="1"/>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5" fillId="0" borderId="1" xfId="0" applyFont="1" applyBorder="1" applyAlignment="1">
      <alignment vertical="center" wrapText="1"/>
    </xf>
    <xf numFmtId="0" fontId="6" fillId="0" borderId="1" xfId="0" applyFont="1" applyBorder="1" applyAlignment="1">
      <alignment horizontal="center" vertical="center"/>
    </xf>
    <xf numFmtId="0" fontId="6" fillId="0" borderId="0" xfId="0" applyFont="1" applyAlignment="1">
      <alignment horizontal="center" vertical="center"/>
    </xf>
    <xf numFmtId="0" fontId="5" fillId="2" borderId="1" xfId="0" applyFont="1" applyFill="1" applyBorder="1" applyAlignment="1">
      <alignment vertical="center" wrapText="1"/>
    </xf>
    <xf numFmtId="14" fontId="6" fillId="0" borderId="1" xfId="0" applyNumberFormat="1" applyFont="1" applyBorder="1" applyAlignment="1">
      <alignment horizontal="center" vertical="center"/>
    </xf>
    <xf numFmtId="0" fontId="6" fillId="4" borderId="1" xfId="0" applyFont="1" applyFill="1" applyBorder="1" applyAlignment="1">
      <alignment horizontal="center" vertical="center"/>
    </xf>
    <xf numFmtId="0" fontId="4" fillId="5" borderId="0" xfId="0" applyFont="1" applyFill="1"/>
    <xf numFmtId="0" fontId="4" fillId="6" borderId="0" xfId="0" applyFont="1" applyFill="1" applyAlignment="1">
      <alignment wrapText="1"/>
    </xf>
    <xf numFmtId="0" fontId="1" fillId="7" borderId="1" xfId="0" applyFont="1" applyFill="1" applyBorder="1" applyAlignment="1">
      <alignment horizontal="center" vertical="center" wrapText="1"/>
    </xf>
    <xf numFmtId="0" fontId="1" fillId="7" borderId="1" xfId="0" applyFont="1" applyFill="1" applyBorder="1" applyAlignment="1">
      <alignment horizontal="center" vertical="center"/>
    </xf>
    <xf numFmtId="0" fontId="5" fillId="6" borderId="1" xfId="0" applyFont="1" applyFill="1" applyBorder="1" applyAlignment="1">
      <alignment vertical="center" wrapText="1"/>
    </xf>
    <xf numFmtId="0" fontId="6" fillId="0" borderId="1" xfId="0" applyFont="1" applyBorder="1" applyAlignment="1" applyProtection="1">
      <alignment horizontal="center" vertical="center"/>
      <protection locked="0"/>
    </xf>
    <xf numFmtId="14" fontId="6" fillId="0" borderId="1" xfId="0" applyNumberFormat="1" applyFont="1" applyBorder="1" applyAlignment="1" applyProtection="1">
      <alignment horizontal="center" vertical="center"/>
      <protection locked="0"/>
    </xf>
    <xf numFmtId="0" fontId="8" fillId="0" borderId="0" xfId="0" applyFont="1"/>
    <xf numFmtId="0" fontId="0" fillId="9" borderId="0" xfId="0" applyFill="1"/>
    <xf numFmtId="0" fontId="8" fillId="9" borderId="0" xfId="0" applyFont="1" applyFill="1"/>
    <xf numFmtId="0" fontId="8" fillId="0" borderId="1" xfId="0" applyFont="1" applyBorder="1" applyAlignment="1">
      <alignment horizontal="center" vertical="center"/>
    </xf>
    <xf numFmtId="0" fontId="11" fillId="3" borderId="1" xfId="0" applyFont="1" applyFill="1" applyBorder="1" applyAlignment="1">
      <alignment horizontal="center" textRotation="90"/>
    </xf>
    <xf numFmtId="0" fontId="0" fillId="2" borderId="1" xfId="0" applyFill="1" applyBorder="1"/>
    <xf numFmtId="0" fontId="10" fillId="2" borderId="1" xfId="0" applyFont="1" applyFill="1" applyBorder="1" applyAlignment="1">
      <alignment horizontal="center" vertical="center"/>
    </xf>
    <xf numFmtId="0" fontId="10" fillId="11" borderId="1" xfId="0" applyFont="1" applyFill="1" applyBorder="1" applyAlignment="1">
      <alignment horizontal="center" vertical="center" wrapText="1"/>
    </xf>
    <xf numFmtId="0" fontId="1" fillId="12" borderId="1" xfId="0" applyFont="1" applyFill="1" applyBorder="1" applyAlignment="1">
      <alignment horizontal="center" vertical="center"/>
    </xf>
    <xf numFmtId="0" fontId="11" fillId="12" borderId="1" xfId="0" applyFont="1" applyFill="1" applyBorder="1" applyAlignment="1">
      <alignment horizontal="center" textRotation="90"/>
    </xf>
    <xf numFmtId="0" fontId="13" fillId="2" borderId="1" xfId="0" applyFont="1" applyFill="1" applyBorder="1" applyAlignment="1">
      <alignment horizontal="center" vertical="center"/>
    </xf>
    <xf numFmtId="9" fontId="13" fillId="2" borderId="1" xfId="1" applyFont="1" applyFill="1" applyBorder="1" applyAlignment="1">
      <alignment horizontal="center" vertical="center"/>
    </xf>
    <xf numFmtId="0" fontId="10" fillId="15" borderId="1" xfId="0" applyFont="1" applyFill="1" applyBorder="1" applyAlignment="1">
      <alignment horizontal="center" vertical="center" wrapText="1"/>
    </xf>
    <xf numFmtId="0" fontId="10" fillId="8" borderId="1" xfId="0" applyFont="1" applyFill="1" applyBorder="1" applyAlignment="1">
      <alignment horizontal="center" vertical="center"/>
    </xf>
    <xf numFmtId="0" fontId="13" fillId="8" borderId="1" xfId="0" applyFont="1" applyFill="1" applyBorder="1" applyAlignment="1">
      <alignment horizontal="center" vertical="center"/>
    </xf>
    <xf numFmtId="9" fontId="13" fillId="8" borderId="1" xfId="1" applyFont="1" applyFill="1" applyBorder="1" applyAlignment="1">
      <alignment horizontal="center" vertical="center"/>
    </xf>
    <xf numFmtId="0" fontId="0" fillId="8" borderId="1" xfId="0" applyFill="1" applyBorder="1"/>
    <xf numFmtId="0" fontId="13" fillId="0" borderId="1" xfId="0" applyFont="1" applyBorder="1" applyAlignment="1">
      <alignment horizontal="center" vertical="center"/>
    </xf>
    <xf numFmtId="0" fontId="1" fillId="3" borderId="3" xfId="0" applyFont="1" applyFill="1" applyBorder="1" applyAlignment="1">
      <alignment horizontal="center" vertical="center"/>
    </xf>
    <xf numFmtId="0" fontId="10" fillId="10" borderId="3" xfId="0" applyFont="1" applyFill="1" applyBorder="1"/>
    <xf numFmtId="0" fontId="10" fillId="11" borderId="2" xfId="0" applyFont="1" applyFill="1" applyBorder="1" applyAlignment="1">
      <alignment horizontal="center" vertical="center" wrapText="1"/>
    </xf>
    <xf numFmtId="9" fontId="12" fillId="2" borderId="2" xfId="1" applyFont="1" applyFill="1" applyBorder="1" applyAlignment="1">
      <alignment horizontal="center" vertical="center"/>
    </xf>
    <xf numFmtId="0" fontId="1" fillId="12" borderId="3" xfId="0" applyFont="1" applyFill="1" applyBorder="1" applyAlignment="1">
      <alignment horizontal="center" vertical="center"/>
    </xf>
    <xf numFmtId="0" fontId="10" fillId="17" borderId="3" xfId="0" applyFont="1" applyFill="1" applyBorder="1"/>
    <xf numFmtId="0" fontId="10" fillId="15" borderId="2" xfId="0" applyFont="1" applyFill="1" applyBorder="1" applyAlignment="1">
      <alignment horizontal="center" vertical="center" wrapText="1"/>
    </xf>
    <xf numFmtId="9" fontId="12" fillId="8" borderId="2" xfId="1" applyFont="1" applyFill="1" applyBorder="1" applyAlignment="1">
      <alignment horizontal="center" vertical="center"/>
    </xf>
    <xf numFmtId="0" fontId="0" fillId="0" borderId="0" xfId="0" pivotButton="1"/>
    <xf numFmtId="0" fontId="0" fillId="0" borderId="0" xfId="0" applyAlignment="1">
      <alignment horizontal="left"/>
    </xf>
    <xf numFmtId="9" fontId="0" fillId="0" borderId="0" xfId="1" applyFont="1"/>
    <xf numFmtId="9" fontId="0" fillId="0" borderId="0" xfId="0" applyNumberFormat="1"/>
    <xf numFmtId="164" fontId="18" fillId="18" borderId="0" xfId="0" applyNumberFormat="1" applyFont="1" applyFill="1" applyAlignment="1">
      <alignment horizontal="center" vertical="center" wrapText="1"/>
    </xf>
    <xf numFmtId="1" fontId="5" fillId="0" borderId="1" xfId="0" applyNumberFormat="1" applyFont="1" applyBorder="1" applyAlignment="1" applyProtection="1">
      <alignment horizontal="center" vertical="center"/>
      <protection locked="0"/>
    </xf>
    <xf numFmtId="0" fontId="0" fillId="0" borderId="0" xfId="0" applyAlignment="1">
      <alignment horizontal="center" vertical="center" wrapText="1"/>
    </xf>
    <xf numFmtId="0" fontId="6" fillId="0" borderId="0" xfId="0" applyFont="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pplyProtection="1">
      <alignment horizontal="left" vertical="center" wrapText="1"/>
      <protection locked="0"/>
    </xf>
    <xf numFmtId="14" fontId="6" fillId="0" borderId="2" xfId="0" applyNumberFormat="1" applyFont="1" applyBorder="1" applyAlignment="1">
      <alignment horizontal="left" vertical="center"/>
    </xf>
    <xf numFmtId="14" fontId="6" fillId="0" borderId="3" xfId="0" applyNumberFormat="1" applyFont="1" applyBorder="1" applyAlignment="1">
      <alignment horizontal="left"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17" fillId="18" borderId="0" xfId="0" applyFont="1" applyFill="1" applyAlignment="1">
      <alignment vertical="center"/>
    </xf>
    <xf numFmtId="0" fontId="17" fillId="18" borderId="0" xfId="0" applyFont="1" applyFill="1"/>
    <xf numFmtId="0" fontId="0" fillId="18" borderId="0" xfId="0" applyFill="1"/>
    <xf numFmtId="0" fontId="8" fillId="0" borderId="0" xfId="0" applyFont="1" applyAlignment="1">
      <alignment horizontal="center" vertical="center"/>
    </xf>
    <xf numFmtId="0" fontId="20" fillId="0" borderId="1" xfId="0" applyFont="1" applyBorder="1" applyAlignment="1" applyProtection="1">
      <alignment horizontal="left" vertical="center" wrapText="1"/>
      <protection locked="0"/>
    </xf>
    <xf numFmtId="0" fontId="6" fillId="0" borderId="1" xfId="0" quotePrefix="1" applyFont="1" applyBorder="1" applyAlignment="1" applyProtection="1">
      <alignment horizontal="left" vertical="center" wrapText="1"/>
      <protection locked="0"/>
    </xf>
    <xf numFmtId="0" fontId="6" fillId="0" borderId="1" xfId="0" applyFont="1" applyBorder="1" applyAlignment="1" applyProtection="1">
      <alignment horizontal="left" vertical="center"/>
      <protection locked="0"/>
    </xf>
    <xf numFmtId="0" fontId="0" fillId="0" borderId="0" xfId="0" applyAlignment="1">
      <alignment horizontal="left" vertical="center"/>
    </xf>
    <xf numFmtId="14" fontId="6" fillId="0" borderId="1" xfId="0" applyNumberFormat="1" applyFont="1" applyBorder="1" applyAlignment="1" applyProtection="1">
      <alignment horizontal="left" vertical="center"/>
      <protection locked="0"/>
    </xf>
    <xf numFmtId="3" fontId="6" fillId="0" borderId="1" xfId="0" applyNumberFormat="1" applyFont="1" applyBorder="1" applyAlignment="1" applyProtection="1">
      <alignment horizontal="left" vertical="center"/>
      <protection locked="0"/>
    </xf>
    <xf numFmtId="0" fontId="6" fillId="0" borderId="1" xfId="0" applyFont="1" applyBorder="1" applyAlignment="1" applyProtection="1">
      <alignment horizontal="center" vertical="center" wrapText="1"/>
      <protection locked="0"/>
    </xf>
    <xf numFmtId="3" fontId="6" fillId="0" borderId="1" xfId="0" quotePrefix="1" applyNumberFormat="1" applyFont="1" applyBorder="1" applyAlignment="1" applyProtection="1">
      <alignment horizontal="left" vertical="center" wrapText="1"/>
      <protection locked="0"/>
    </xf>
    <xf numFmtId="14" fontId="6" fillId="0" borderId="1" xfId="0" applyNumberFormat="1" applyFont="1" applyBorder="1" applyAlignment="1" applyProtection="1">
      <alignment horizontal="left" vertical="center" wrapText="1"/>
      <protection locked="0"/>
    </xf>
    <xf numFmtId="14" fontId="21" fillId="0" borderId="1" xfId="0" applyNumberFormat="1" applyFont="1" applyBorder="1" applyAlignment="1" applyProtection="1">
      <alignment horizontal="center" vertical="center"/>
      <protection locked="0"/>
    </xf>
    <xf numFmtId="14" fontId="22" fillId="0" borderId="1" xfId="0" applyNumberFormat="1" applyFont="1" applyBorder="1" applyAlignment="1" applyProtection="1">
      <alignment horizontal="center" vertical="center"/>
      <protection locked="0"/>
    </xf>
    <xf numFmtId="14" fontId="0" fillId="0" borderId="0" xfId="0" applyNumberFormat="1" applyAlignment="1">
      <alignment vertical="center"/>
    </xf>
    <xf numFmtId="14" fontId="6" fillId="0" borderId="2" xfId="0" applyNumberFormat="1" applyFont="1" applyBorder="1" applyAlignment="1">
      <alignment horizontal="left" vertical="center"/>
    </xf>
    <xf numFmtId="14" fontId="6" fillId="0" borderId="3" xfId="0" applyNumberFormat="1" applyFont="1" applyBorder="1" applyAlignment="1">
      <alignment horizontal="left" vertical="center"/>
    </xf>
    <xf numFmtId="0" fontId="7" fillId="2" borderId="0" xfId="0" applyFont="1" applyFill="1" applyAlignment="1">
      <alignment horizontal="center" vertical="center" wrapText="1"/>
    </xf>
    <xf numFmtId="0" fontId="7" fillId="6" borderId="0" xfId="0" applyFont="1" applyFill="1" applyAlignment="1">
      <alignment horizontal="center" vertical="center" wrapText="1"/>
    </xf>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6" fillId="6" borderId="0" xfId="0" applyFont="1" applyFill="1" applyAlignment="1">
      <alignment horizontal="center"/>
    </xf>
    <xf numFmtId="9" fontId="15" fillId="14" borderId="1" xfId="1"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3" xfId="0" applyFont="1" applyFill="1" applyBorder="1" applyAlignment="1">
      <alignment horizontal="center" vertical="center" wrapText="1"/>
    </xf>
    <xf numFmtId="0" fontId="14" fillId="14" borderId="1" xfId="0" applyFont="1" applyFill="1" applyBorder="1" applyAlignment="1">
      <alignment horizontal="center" vertical="center"/>
    </xf>
    <xf numFmtId="9" fontId="15" fillId="16" borderId="1" xfId="1" applyFont="1" applyFill="1" applyBorder="1" applyAlignment="1">
      <alignment horizontal="center" vertical="center"/>
    </xf>
    <xf numFmtId="0" fontId="10" fillId="16" borderId="2" xfId="0" applyFont="1" applyFill="1" applyBorder="1" applyAlignment="1">
      <alignment horizontal="center" vertical="center" wrapText="1"/>
    </xf>
    <xf numFmtId="0" fontId="10" fillId="16" borderId="3" xfId="0" applyFont="1" applyFill="1" applyBorder="1" applyAlignment="1">
      <alignment horizontal="center" vertical="center" wrapText="1"/>
    </xf>
    <xf numFmtId="0" fontId="14" fillId="16" borderId="1" xfId="0" applyFont="1" applyFill="1" applyBorder="1" applyAlignment="1">
      <alignment horizontal="center" vertical="center"/>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0" xfId="0" applyNumberFormat="1"/>
  </cellXfs>
  <cellStyles count="2">
    <cellStyle name="Normal" xfId="0" builtinId="0"/>
    <cellStyle name="Percent" xfId="1" builtinId="5"/>
  </cellStyles>
  <dxfs count="339">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ill>
        <patternFill>
          <bgColor theme="0" tint="-0.14996795556505021"/>
        </patternFill>
      </fill>
    </dxf>
    <dxf>
      <font>
        <b/>
        <i val="0"/>
        <color rgb="FFC00000"/>
      </font>
    </dxf>
    <dxf>
      <font>
        <b/>
        <i val="0"/>
        <color rgb="FFFFC000"/>
      </font>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9" tint="-0.499984740745262"/>
      </font>
      <fill>
        <patternFill>
          <bgColor theme="9" tint="0.59996337778862885"/>
        </patternFill>
      </fill>
    </dxf>
    <dxf>
      <font>
        <b/>
        <i val="0"/>
        <color rgb="FFC00000"/>
      </font>
      <fill>
        <patternFill>
          <bgColor theme="5" tint="0.59996337778862885"/>
        </patternFill>
      </fill>
    </dxf>
    <dxf>
      <font>
        <b/>
        <i val="0"/>
        <color rgb="FFC00000"/>
      </font>
      <fill>
        <patternFill>
          <bgColor theme="5" tint="0.59996337778862885"/>
        </patternFill>
      </fill>
    </dxf>
    <dxf>
      <font>
        <b/>
        <i val="0"/>
        <color theme="1" tint="0.34998626667073579"/>
      </font>
      <fill>
        <patternFill>
          <bgColor theme="0" tint="-0.14996795556505021"/>
        </patternFill>
      </fill>
    </dxf>
    <dxf>
      <font>
        <b/>
        <i val="0"/>
        <color theme="9" tint="-0.499984740745262"/>
      </font>
      <fill>
        <patternFill>
          <bgColor theme="9" tint="0.59996337778862885"/>
        </patternFill>
      </fill>
    </dxf>
    <dxf>
      <font>
        <b/>
        <i val="0"/>
        <color rgb="FFC00000"/>
      </font>
      <fill>
        <patternFill>
          <bgColor theme="5" tint="0.79998168889431442"/>
        </patternFill>
      </fill>
    </dxf>
    <dxf>
      <font>
        <b/>
        <i val="0"/>
        <color theme="1" tint="0.34998626667073579"/>
      </font>
      <fill>
        <patternFill>
          <bgColor theme="0" tint="-0.14996795556505021"/>
        </patternFill>
      </fill>
    </dxf>
    <dxf>
      <font>
        <b/>
        <i val="0"/>
        <color theme="9" tint="-0.499984740745262"/>
      </font>
      <fill>
        <patternFill>
          <bgColor theme="9" tint="0.59996337778862885"/>
        </patternFill>
      </fill>
    </dxf>
    <dxf>
      <font>
        <b/>
        <i val="0"/>
        <color rgb="FFC00000"/>
      </font>
      <fill>
        <patternFill>
          <bgColor theme="5" tint="0.79998168889431442"/>
        </patternFill>
      </fill>
    </dxf>
    <dxf>
      <font>
        <b/>
        <i val="0"/>
        <strike val="0"/>
        <condense val="0"/>
        <extend val="0"/>
        <outline val="0"/>
        <shadow val="0"/>
        <u val="none"/>
        <vertAlign val="baseline"/>
        <sz val="11"/>
        <color theme="1"/>
        <name val="Aptos Narrow"/>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left style="hair">
          <color indexed="64"/>
        </left>
        <right/>
        <top style="hair">
          <color indexed="64"/>
        </top>
        <bottom style="hair">
          <color indexed="64"/>
        </bottom>
        <vertical/>
        <horizontal/>
      </border>
    </dxf>
    <dxf>
      <font>
        <b/>
        <i val="0"/>
        <strike val="0"/>
        <condense val="0"/>
        <extend val="0"/>
        <outline val="0"/>
        <shadow val="0"/>
        <u val="none"/>
        <vertAlign val="baseline"/>
        <sz val="11"/>
        <color theme="1"/>
        <name val="Aptos Narrow"/>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11"/>
        <color theme="1"/>
        <name val="Aptos Narrow"/>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fill>
        <patternFill patternType="solid">
          <fgColor indexed="64"/>
          <bgColor theme="0" tint="-0.14999847407452621"/>
        </patternFill>
      </fill>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ill>
        <patternFill patternType="solid">
          <fgColor indexed="64"/>
          <bgColor theme="9" tint="0.79998168889431442"/>
        </patternFill>
      </fill>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11"/>
        <color theme="1"/>
        <name val="Aptos Narrow"/>
        <family val="2"/>
        <scheme val="minor"/>
      </font>
      <fill>
        <patternFill patternType="solid">
          <fgColor indexed="64"/>
          <bgColor theme="6" tint="0.59999389629810485"/>
        </patternFill>
      </fill>
      <border diagonalUp="0" diagonalDown="0">
        <left/>
        <right style="hair">
          <color indexed="64"/>
        </right>
        <top style="hair">
          <color indexed="64"/>
        </top>
        <bottom style="hair">
          <color indexed="64"/>
        </bottom>
        <vertical/>
        <horizontal/>
      </border>
    </dxf>
    <dxf>
      <border outline="0">
        <left style="hair">
          <color indexed="64"/>
        </left>
        <right style="hair">
          <color indexed="64"/>
        </right>
      </border>
    </dxf>
    <dxf>
      <font>
        <b/>
        <i val="0"/>
        <strike val="0"/>
        <condense val="0"/>
        <extend val="0"/>
        <outline val="0"/>
        <shadow val="0"/>
        <u val="none"/>
        <vertAlign val="baseline"/>
        <sz val="11"/>
        <color theme="1"/>
        <name val="Aptos Narrow"/>
        <family val="2"/>
        <scheme val="minor"/>
      </font>
      <fill>
        <patternFill patternType="solid">
          <fgColor indexed="64"/>
          <bgColor theme="9" tint="0.39997558519241921"/>
        </patternFill>
      </fill>
      <alignment horizontal="center" vertical="center" textRotation="0" wrapText="1" indent="0" justifyLastLine="0" shrinkToFit="0" readingOrder="0"/>
      <border diagonalUp="0" diagonalDown="0" outline="0">
        <left style="hair">
          <color indexed="64"/>
        </left>
        <right style="hair">
          <color indexed="64"/>
        </right>
        <top/>
        <bottom/>
      </border>
    </dxf>
    <dxf>
      <font>
        <b/>
        <i val="0"/>
        <strike val="0"/>
        <condense val="0"/>
        <extend val="0"/>
        <outline val="0"/>
        <shadow val="0"/>
        <u val="none"/>
        <vertAlign val="baseline"/>
        <sz val="11"/>
        <color theme="1"/>
        <name val="Aptos Narrow"/>
        <family val="2"/>
        <scheme val="none"/>
      </font>
      <fill>
        <patternFill patternType="solid">
          <fgColor indexed="64"/>
          <bgColor theme="3" tint="0.89999084444715716"/>
        </patternFill>
      </fill>
      <alignment horizontal="center" vertical="center" textRotation="0" wrapText="0" indent="0" justifyLastLine="0" shrinkToFit="0" readingOrder="0"/>
      <border diagonalUp="0" diagonalDown="0">
        <left style="hair">
          <color indexed="64"/>
        </left>
        <right/>
        <top style="hair">
          <color indexed="64"/>
        </top>
        <bottom style="hair">
          <color indexed="64"/>
        </bottom>
        <vertical/>
        <horizontal/>
      </border>
    </dxf>
    <dxf>
      <font>
        <b/>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fill>
        <patternFill patternType="solid">
          <fgColor indexed="64"/>
          <bgColor theme="0" tint="-0.14999847407452621"/>
        </patternFill>
      </fill>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fill>
        <patternFill patternType="solid">
          <fgColor indexed="64"/>
          <bgColor theme="3" tint="0.89999084444715716"/>
        </patternFill>
      </fill>
      <border diagonalUp="0" diagonalDown="0">
        <left style="hair">
          <color indexed="64"/>
        </left>
        <right style="hair">
          <color indexed="64"/>
        </right>
        <top style="hair">
          <color indexed="64"/>
        </top>
        <bottom style="hair">
          <color indexed="64"/>
        </bottom>
        <vertical/>
        <horizontal/>
      </border>
    </dxf>
    <dxf>
      <font>
        <b/>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border diagonalUp="0" diagonalDown="0">
        <left/>
        <right style="hair">
          <color indexed="64"/>
        </right>
        <top style="hair">
          <color indexed="64"/>
        </top>
        <bottom style="hair">
          <color indexed="64"/>
        </bottom>
        <vertical/>
        <horizontal/>
      </border>
    </dxf>
    <dxf>
      <border outline="0">
        <left style="hair">
          <color indexed="64"/>
        </left>
        <right style="hair">
          <color indexed="64"/>
        </right>
      </border>
    </dxf>
    <dxf>
      <font>
        <b/>
        <i val="0"/>
        <strike val="0"/>
        <condense val="0"/>
        <extend val="0"/>
        <outline val="0"/>
        <shadow val="0"/>
        <u val="none"/>
        <vertAlign val="baseline"/>
        <sz val="11"/>
        <color theme="1"/>
        <name val="Aptos Narrow"/>
        <family val="2"/>
        <scheme val="minor"/>
      </font>
      <fill>
        <patternFill patternType="solid">
          <fgColor indexed="64"/>
          <bgColor theme="4" tint="0.39997558519241921"/>
        </patternFill>
      </fill>
      <alignment horizontal="center" vertical="center" textRotation="0" wrapText="1" indent="0" justifyLastLine="0" shrinkToFit="0" readingOrder="0"/>
      <border diagonalUp="0" diagonalDown="0" outline="0">
        <left style="hair">
          <color indexed="64"/>
        </left>
        <right style="hair">
          <color indexed="64"/>
        </right>
        <top/>
        <bottom/>
      </border>
    </dxf>
  </dxfs>
  <tableStyles count="0" defaultTableStyle="TableStyleMedium2" defaultPivotStyle="PivotStyleLight16"/>
  <colors>
    <mruColors>
      <color rgb="FFFFCCFF"/>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microsoft.com/office/2007/relationships/slicerCache" Target="slicerCaches/slicerCache1.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63"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4.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2.xml"/><Relationship Id="rId35" Type="http://schemas.microsoft.com/office/2007/relationships/slicerCache" Target="slicerCaches/slicerCache2.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5.xml"/><Relationship Id="rId38" Type="http://schemas.openxmlformats.org/officeDocument/2006/relationships/styles" Target="styles.xml"/><Relationship Id="rId46" Type="http://schemas.openxmlformats.org/officeDocument/2006/relationships/customXml" Target="../customXml/item5.xml"/><Relationship Id="rId59" Type="http://schemas.openxmlformats.org/officeDocument/2006/relationships/customXml" Target="../customXml/item18.xml"/><Relationship Id="rId20" Type="http://schemas.openxmlformats.org/officeDocument/2006/relationships/worksheet" Target="worksheets/sheet20.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openxmlformats.org/officeDocument/2006/relationships/pivotCacheDefinition" Target="pivotCache/pivotCacheDefinition3.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02060"/>
                </a:solidFill>
                <a:latin typeface="+mn-lt"/>
                <a:ea typeface="+mn-ea"/>
                <a:cs typeface="+mn-cs"/>
              </a:defRPr>
            </a:pPr>
            <a:r>
              <a:rPr lang="en-PH" sz="1600" b="1">
                <a:solidFill>
                  <a:schemeClr val="accent2">
                    <a:lumMod val="50000"/>
                  </a:schemeClr>
                </a:solidFill>
              </a:rPr>
              <a:t>PERMITS</a:t>
            </a:r>
            <a:r>
              <a:rPr lang="en-PH" sz="1600" b="1" baseline="0">
                <a:solidFill>
                  <a:schemeClr val="accent2">
                    <a:lumMod val="50000"/>
                  </a:schemeClr>
                </a:solidFill>
              </a:rPr>
              <a:t> &amp; LICENSES COMPLIANCE</a:t>
            </a:r>
            <a:endParaRPr lang="en-PH" sz="1600" b="1">
              <a:solidFill>
                <a:schemeClr val="accent2">
                  <a:lumMod val="50000"/>
                </a:schemeClr>
              </a:solidFill>
            </a:endParaRPr>
          </a:p>
        </c:rich>
      </c:tx>
      <c:layout>
        <c:manualLayout>
          <c:xMode val="edge"/>
          <c:yMode val="edge"/>
          <c:x val="0.18711615028633485"/>
          <c:y val="8.688904005692257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2060"/>
              </a:solidFill>
              <a:latin typeface="+mn-lt"/>
              <a:ea typeface="+mn-ea"/>
              <a:cs typeface="+mn-cs"/>
            </a:defRPr>
          </a:pPr>
          <a:endParaRPr lang="en-PH"/>
        </a:p>
      </c:txPr>
    </c:title>
    <c:autoTitleDeleted val="0"/>
    <c:plotArea>
      <c:layout/>
      <c:doughnutChart>
        <c:varyColors val="1"/>
        <c:ser>
          <c:idx val="0"/>
          <c:order val="0"/>
          <c:spPr>
            <a:solidFill>
              <a:schemeClr val="accent2">
                <a:lumMod val="50000"/>
              </a:schemeClr>
            </a:solidFill>
          </c:spPr>
          <c:explosion val="5"/>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1D6D-4FA7-92C0-B1168D63A14F}"/>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1D6D-4FA7-92C0-B1168D63A14F}"/>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1D6D-4FA7-92C0-B1168D63A14F}"/>
              </c:ext>
            </c:extLst>
          </c:dPt>
          <c:dPt>
            <c:idx val="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7-1D6D-4FA7-92C0-B1168D63A14F}"/>
              </c:ext>
            </c:extLst>
          </c:dPt>
          <c:dPt>
            <c:idx val="4"/>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9-1D6D-4FA7-92C0-B1168D63A14F}"/>
              </c:ext>
            </c:extLst>
          </c:dPt>
          <c:dPt>
            <c:idx val="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B-1D6D-4FA7-92C0-B1168D63A14F}"/>
              </c:ext>
            </c:extLst>
          </c:dPt>
          <c:dPt>
            <c:idx val="6"/>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D-1D6D-4FA7-92C0-B1168D63A14F}"/>
              </c:ext>
            </c:extLst>
          </c:dPt>
          <c:dPt>
            <c:idx val="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F-1D6D-4FA7-92C0-B1168D63A14F}"/>
              </c:ext>
            </c:extLst>
          </c:dPt>
          <c:dPt>
            <c:idx val="8"/>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1-1D6D-4FA7-92C0-B1168D63A14F}"/>
              </c:ext>
            </c:extLst>
          </c:dPt>
          <c:dPt>
            <c:idx val="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3-1D6D-4FA7-92C0-B1168D63A14F}"/>
              </c:ext>
            </c:extLst>
          </c:dPt>
          <c:val>
            <c:numLit>
              <c:formatCode>General</c:formatCode>
              <c:ptCount val="10"/>
              <c:pt idx="0">
                <c:v>1</c:v>
              </c:pt>
              <c:pt idx="1">
                <c:v>1</c:v>
              </c:pt>
              <c:pt idx="2">
                <c:v>1</c:v>
              </c:pt>
              <c:pt idx="3">
                <c:v>1</c:v>
              </c:pt>
              <c:pt idx="4">
                <c:v>1</c:v>
              </c:pt>
              <c:pt idx="5">
                <c:v>1</c:v>
              </c:pt>
              <c:pt idx="6">
                <c:v>1</c:v>
              </c:pt>
              <c:pt idx="7">
                <c:v>1</c:v>
              </c:pt>
              <c:pt idx="8">
                <c:v>1</c:v>
              </c:pt>
              <c:pt idx="9">
                <c:v>1</c:v>
              </c:pt>
            </c:numLit>
          </c:val>
          <c:extLst>
            <c:ext xmlns:c16="http://schemas.microsoft.com/office/drawing/2014/chart" uri="{C3380CC4-5D6E-409C-BE32-E72D297353CC}">
              <c16:uniqueId val="{00000014-1D6D-4FA7-92C0-B1168D63A14F}"/>
            </c:ext>
          </c:extLst>
        </c:ser>
        <c:dLbls>
          <c:showLegendKey val="0"/>
          <c:showVal val="0"/>
          <c:showCatName val="0"/>
          <c:showSerName val="0"/>
          <c:showPercent val="0"/>
          <c:showBubbleSize val="0"/>
          <c:showLeaderLines val="1"/>
        </c:dLbls>
        <c:firstSliceAng val="0"/>
        <c:holeSize val="50"/>
      </c:doughnutChart>
      <c:doughnutChart>
        <c:varyColors val="1"/>
        <c:ser>
          <c:idx val="1"/>
          <c:order val="1"/>
          <c:spPr>
            <a:solidFill>
              <a:schemeClr val="accent1">
                <a:lumMod val="20000"/>
                <a:lumOff val="80000"/>
                <a:alpha val="74000"/>
              </a:schemeClr>
            </a:solidFill>
          </c:spPr>
          <c:dPt>
            <c:idx val="0"/>
            <c:bubble3D val="0"/>
            <c:spPr>
              <a:noFill/>
              <a:ln w="19050">
                <a:solidFill>
                  <a:schemeClr val="lt1"/>
                </a:solidFill>
              </a:ln>
              <a:effectLst/>
            </c:spPr>
            <c:extLst>
              <c:ext xmlns:c16="http://schemas.microsoft.com/office/drawing/2014/chart" uri="{C3380CC4-5D6E-409C-BE32-E72D297353CC}">
                <c16:uniqueId val="{00000016-1D6D-4FA7-92C0-B1168D63A14F}"/>
              </c:ext>
            </c:extLst>
          </c:dPt>
          <c:dPt>
            <c:idx val="1"/>
            <c:bubble3D val="0"/>
            <c:spPr>
              <a:solidFill>
                <a:schemeClr val="bg1">
                  <a:alpha val="74000"/>
                </a:schemeClr>
              </a:solidFill>
              <a:ln w="19050">
                <a:solidFill>
                  <a:schemeClr val="lt1"/>
                </a:solidFill>
              </a:ln>
              <a:effectLst/>
            </c:spPr>
            <c:extLst>
              <c:ext xmlns:c16="http://schemas.microsoft.com/office/drawing/2014/chart" uri="{C3380CC4-5D6E-409C-BE32-E72D297353CC}">
                <c16:uniqueId val="{00000018-1D6D-4FA7-92C0-B1168D63A14F}"/>
              </c:ext>
            </c:extLst>
          </c:dPt>
          <c:val>
            <c:numRef>
              <c:f>Pivot!$C$11:$D$11</c:f>
              <c:numCache>
                <c:formatCode>0%</c:formatCode>
                <c:ptCount val="2"/>
                <c:pt idx="0">
                  <c:v>0.56340057636887608</c:v>
                </c:pt>
                <c:pt idx="1">
                  <c:v>0.43659942363112392</c:v>
                </c:pt>
              </c:numCache>
            </c:numRef>
          </c:val>
          <c:extLst>
            <c:ext xmlns:c16="http://schemas.microsoft.com/office/drawing/2014/chart" uri="{C3380CC4-5D6E-409C-BE32-E72D297353CC}">
              <c16:uniqueId val="{00000019-1D6D-4FA7-92C0-B1168D63A14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02060"/>
                </a:solidFill>
                <a:latin typeface="+mn-lt"/>
                <a:ea typeface="+mn-ea"/>
                <a:cs typeface="+mn-cs"/>
              </a:defRPr>
            </a:pPr>
            <a:r>
              <a:rPr lang="en-PH" sz="1600" b="1">
                <a:solidFill>
                  <a:schemeClr val="accent2">
                    <a:lumMod val="60000"/>
                    <a:lumOff val="40000"/>
                  </a:schemeClr>
                </a:solidFill>
              </a:rPr>
              <a:t>REPORTORIALS</a:t>
            </a:r>
          </a:p>
        </c:rich>
      </c:tx>
      <c:layout>
        <c:manualLayout>
          <c:xMode val="edge"/>
          <c:yMode val="edge"/>
          <c:x val="0.34602886156900564"/>
          <c:y val="0.1034393334010983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2060"/>
              </a:solidFill>
              <a:latin typeface="+mn-lt"/>
              <a:ea typeface="+mn-ea"/>
              <a:cs typeface="+mn-cs"/>
            </a:defRPr>
          </a:pPr>
          <a:endParaRPr lang="en-US"/>
        </a:p>
      </c:txPr>
    </c:title>
    <c:autoTitleDeleted val="0"/>
    <c:plotArea>
      <c:layout/>
      <c:doughnutChart>
        <c:varyColors val="1"/>
        <c:ser>
          <c:idx val="0"/>
          <c:order val="0"/>
          <c:spPr>
            <a:solidFill>
              <a:schemeClr val="accent2">
                <a:lumMod val="60000"/>
                <a:lumOff val="40000"/>
              </a:schemeClr>
            </a:solidFill>
          </c:spPr>
          <c:explosion val="5"/>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ADC2-4D67-A70A-4483DF70E4BD}"/>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ADC2-4D67-A70A-4483DF70E4BD}"/>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ADC2-4D67-A70A-4483DF70E4BD}"/>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ADC2-4D67-A70A-4483DF70E4BD}"/>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ADC2-4D67-A70A-4483DF70E4BD}"/>
              </c:ext>
            </c:extLst>
          </c:dPt>
          <c:dPt>
            <c:idx val="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B-ADC2-4D67-A70A-4483DF70E4BD}"/>
              </c:ext>
            </c:extLst>
          </c:dPt>
          <c:dPt>
            <c:idx val="6"/>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D-ADC2-4D67-A70A-4483DF70E4BD}"/>
              </c:ext>
            </c:extLst>
          </c:dPt>
          <c:dPt>
            <c:idx val="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F-ADC2-4D67-A70A-4483DF70E4BD}"/>
              </c:ext>
            </c:extLst>
          </c:dPt>
          <c:dPt>
            <c:idx val="8"/>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1-ADC2-4D67-A70A-4483DF70E4BD}"/>
              </c:ext>
            </c:extLst>
          </c:dPt>
          <c:dPt>
            <c:idx val="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3-ADC2-4D67-A70A-4483DF70E4BD}"/>
              </c:ext>
            </c:extLst>
          </c:dPt>
          <c:val>
            <c:numLit>
              <c:formatCode>General</c:formatCode>
              <c:ptCount val="10"/>
              <c:pt idx="0">
                <c:v>1</c:v>
              </c:pt>
              <c:pt idx="1">
                <c:v>1</c:v>
              </c:pt>
              <c:pt idx="2">
                <c:v>1</c:v>
              </c:pt>
              <c:pt idx="3">
                <c:v>1</c:v>
              </c:pt>
              <c:pt idx="4">
                <c:v>1</c:v>
              </c:pt>
              <c:pt idx="5">
                <c:v>1</c:v>
              </c:pt>
              <c:pt idx="6">
                <c:v>1</c:v>
              </c:pt>
              <c:pt idx="7">
                <c:v>1</c:v>
              </c:pt>
              <c:pt idx="8">
                <c:v>1</c:v>
              </c:pt>
              <c:pt idx="9">
                <c:v>1</c:v>
              </c:pt>
            </c:numLit>
          </c:val>
          <c:extLst>
            <c:ext xmlns:c16="http://schemas.microsoft.com/office/drawing/2014/chart" uri="{C3380CC4-5D6E-409C-BE32-E72D297353CC}">
              <c16:uniqueId val="{00000014-ADC2-4D67-A70A-4483DF70E4BD}"/>
            </c:ext>
          </c:extLst>
        </c:ser>
        <c:dLbls>
          <c:showLegendKey val="0"/>
          <c:showVal val="0"/>
          <c:showCatName val="0"/>
          <c:showSerName val="0"/>
          <c:showPercent val="0"/>
          <c:showBubbleSize val="0"/>
          <c:showLeaderLines val="1"/>
        </c:dLbls>
        <c:firstSliceAng val="0"/>
        <c:holeSize val="50"/>
      </c:doughnutChart>
      <c:doughnutChart>
        <c:varyColors val="1"/>
        <c:ser>
          <c:idx val="1"/>
          <c:order val="1"/>
          <c:dPt>
            <c:idx val="0"/>
            <c:bubble3D val="0"/>
            <c:spPr>
              <a:noFill/>
              <a:ln w="19050">
                <a:solidFill>
                  <a:schemeClr val="lt1"/>
                </a:solidFill>
              </a:ln>
              <a:effectLst/>
            </c:spPr>
            <c:extLst>
              <c:ext xmlns:c16="http://schemas.microsoft.com/office/drawing/2014/chart" uri="{C3380CC4-5D6E-409C-BE32-E72D297353CC}">
                <c16:uniqueId val="{00000016-ADC2-4D67-A70A-4483DF70E4BD}"/>
              </c:ext>
            </c:extLst>
          </c:dPt>
          <c:dPt>
            <c:idx val="1"/>
            <c:bubble3D val="0"/>
            <c:spPr>
              <a:solidFill>
                <a:schemeClr val="bg1">
                  <a:alpha val="50000"/>
                </a:schemeClr>
              </a:solidFill>
              <a:ln w="19050">
                <a:solidFill>
                  <a:schemeClr val="lt1"/>
                </a:solidFill>
              </a:ln>
              <a:effectLst/>
            </c:spPr>
            <c:extLst>
              <c:ext xmlns:c16="http://schemas.microsoft.com/office/drawing/2014/chart" uri="{C3380CC4-5D6E-409C-BE32-E72D297353CC}">
                <c16:uniqueId val="{00000018-ADC2-4D67-A70A-4483DF70E4BD}"/>
              </c:ext>
            </c:extLst>
          </c:dPt>
          <c:val>
            <c:numRef>
              <c:f>Pivot!$K$11:$L$11</c:f>
              <c:numCache>
                <c:formatCode>0%</c:formatCode>
                <c:ptCount val="2"/>
                <c:pt idx="0">
                  <c:v>2.0715630885122412E-2</c:v>
                </c:pt>
                <c:pt idx="1">
                  <c:v>0.9792843691148776</c:v>
                </c:pt>
              </c:numCache>
            </c:numRef>
          </c:val>
          <c:extLst>
            <c:ext xmlns:c16="http://schemas.microsoft.com/office/drawing/2014/chart" uri="{C3380CC4-5D6E-409C-BE32-E72D297353CC}">
              <c16:uniqueId val="{00000019-ADC2-4D67-A70A-4483DF70E4B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354807</xdr:colOff>
      <xdr:row>1</xdr:row>
      <xdr:rowOff>202407</xdr:rowOff>
    </xdr:from>
    <xdr:to>
      <xdr:col>10</xdr:col>
      <xdr:colOff>52388</xdr:colOff>
      <xdr:row>17</xdr:row>
      <xdr:rowOff>104776</xdr:rowOff>
    </xdr:to>
    <xdr:graphicFrame macro="">
      <xdr:nvGraphicFramePr>
        <xdr:cNvPr id="2" name="Chart 1">
          <a:extLst>
            <a:ext uri="{FF2B5EF4-FFF2-40B4-BE49-F238E27FC236}">
              <a16:creationId xmlns:a16="http://schemas.microsoft.com/office/drawing/2014/main" id="{F1D801C4-C98C-4F5F-ABAE-034F49FB1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95249</xdr:colOff>
      <xdr:row>7</xdr:row>
      <xdr:rowOff>178593</xdr:rowOff>
    </xdr:from>
    <xdr:to>
      <xdr:col>8</xdr:col>
      <xdr:colOff>452437</xdr:colOff>
      <xdr:row>12</xdr:row>
      <xdr:rowOff>95249</xdr:rowOff>
    </xdr:to>
    <xdr:sp macro="" textlink="Pivot!C11">
      <xdr:nvSpPr>
        <xdr:cNvPr id="5" name="TextBox 4">
          <a:extLst>
            <a:ext uri="{FF2B5EF4-FFF2-40B4-BE49-F238E27FC236}">
              <a16:creationId xmlns:a16="http://schemas.microsoft.com/office/drawing/2014/main" id="{DE035229-C7E4-88FC-2174-10718D1D3DAD}"/>
            </a:ext>
          </a:extLst>
        </xdr:cNvPr>
        <xdr:cNvSpPr txBox="1"/>
      </xdr:nvSpPr>
      <xdr:spPr>
        <a:xfrm>
          <a:off x="2000249" y="1631156"/>
          <a:ext cx="2786063" cy="869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BE4CB0-B1EB-455C-A22C-F75540D23032}" type="TxLink">
            <a:rPr lang="en-US" sz="4000" b="1" i="0" u="none" strike="noStrike">
              <a:solidFill>
                <a:schemeClr val="accent2">
                  <a:lumMod val="50000"/>
                </a:schemeClr>
              </a:solidFill>
              <a:latin typeface="Aptos Narrow"/>
            </a:rPr>
            <a:pPr algn="ctr"/>
            <a:t>56%</a:t>
          </a:fld>
          <a:endParaRPr lang="en-PH" sz="4000" b="1">
            <a:solidFill>
              <a:schemeClr val="accent2">
                <a:lumMod val="50000"/>
              </a:schemeClr>
            </a:solidFill>
          </a:endParaRPr>
        </a:p>
      </xdr:txBody>
    </xdr:sp>
    <xdr:clientData/>
  </xdr:twoCellAnchor>
  <xdr:twoCellAnchor>
    <xdr:from>
      <xdr:col>8</xdr:col>
      <xdr:colOff>83345</xdr:colOff>
      <xdr:row>1</xdr:row>
      <xdr:rowOff>190500</xdr:rowOff>
    </xdr:from>
    <xdr:to>
      <xdr:col>15</xdr:col>
      <xdr:colOff>388145</xdr:colOff>
      <xdr:row>17</xdr:row>
      <xdr:rowOff>92869</xdr:rowOff>
    </xdr:to>
    <xdr:graphicFrame macro="">
      <xdr:nvGraphicFramePr>
        <xdr:cNvPr id="6" name="Chart 5">
          <a:extLst>
            <a:ext uri="{FF2B5EF4-FFF2-40B4-BE49-F238E27FC236}">
              <a16:creationId xmlns:a16="http://schemas.microsoft.com/office/drawing/2014/main" id="{351CBAA0-C02A-4C40-AF58-4762CE6EC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404812</xdr:colOff>
      <xdr:row>7</xdr:row>
      <xdr:rowOff>166688</xdr:rowOff>
    </xdr:from>
    <xdr:to>
      <xdr:col>14</xdr:col>
      <xdr:colOff>154781</xdr:colOff>
      <xdr:row>12</xdr:row>
      <xdr:rowOff>83344</xdr:rowOff>
    </xdr:to>
    <xdr:sp macro="" textlink="Pivot!K11">
      <xdr:nvSpPr>
        <xdr:cNvPr id="7" name="TextBox 6">
          <a:extLst>
            <a:ext uri="{FF2B5EF4-FFF2-40B4-BE49-F238E27FC236}">
              <a16:creationId xmlns:a16="http://schemas.microsoft.com/office/drawing/2014/main" id="{7D22E19B-99D7-4C5F-8CF1-3ED99324A55D}"/>
            </a:ext>
          </a:extLst>
        </xdr:cNvPr>
        <xdr:cNvSpPr txBox="1"/>
      </xdr:nvSpPr>
      <xdr:spPr>
        <a:xfrm>
          <a:off x="5345906" y="1619251"/>
          <a:ext cx="2786063" cy="869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027600-DF08-4A6F-B9C3-533ECE0FCCDB}" type="TxLink">
            <a:rPr lang="en-US" sz="4000" b="1" i="0" u="none" strike="noStrike">
              <a:solidFill>
                <a:schemeClr val="accent2">
                  <a:lumMod val="60000"/>
                  <a:lumOff val="40000"/>
                </a:schemeClr>
              </a:solidFill>
              <a:latin typeface="Aptos Narrow"/>
            </a:rPr>
            <a:pPr algn="ctr"/>
            <a:t>2%</a:t>
          </a:fld>
          <a:endParaRPr lang="en-PH" sz="4000" b="1">
            <a:solidFill>
              <a:schemeClr val="accent2">
                <a:lumMod val="60000"/>
                <a:lumOff val="40000"/>
              </a:schemeClr>
            </a:solidFill>
          </a:endParaRPr>
        </a:p>
      </xdr:txBody>
    </xdr:sp>
    <xdr:clientData/>
  </xdr:twoCellAnchor>
  <xdr:twoCellAnchor editAs="oneCell">
    <xdr:from>
      <xdr:col>0</xdr:col>
      <xdr:colOff>0</xdr:colOff>
      <xdr:row>16</xdr:row>
      <xdr:rowOff>35719</xdr:rowOff>
    </xdr:from>
    <xdr:to>
      <xdr:col>15</xdr:col>
      <xdr:colOff>47624</xdr:colOff>
      <xdr:row>27</xdr:row>
      <xdr:rowOff>130968</xdr:rowOff>
    </xdr:to>
    <mc:AlternateContent xmlns:mc="http://schemas.openxmlformats.org/markup-compatibility/2006" xmlns:a14="http://schemas.microsoft.com/office/drawing/2010/main">
      <mc:Choice Requires="a14">
        <xdr:graphicFrame macro="">
          <xdr:nvGraphicFramePr>
            <xdr:cNvPr id="3" name="Plant">
              <a:extLst>
                <a:ext uri="{FF2B5EF4-FFF2-40B4-BE49-F238E27FC236}">
                  <a16:creationId xmlns:a16="http://schemas.microsoft.com/office/drawing/2014/main" id="{680911C9-A89A-4E1B-B28B-06819C9D686A}"/>
                </a:ext>
              </a:extLst>
            </xdr:cNvPr>
            <xdr:cNvGraphicFramePr/>
          </xdr:nvGraphicFramePr>
          <xdr:xfrm>
            <a:off x="0" y="0"/>
            <a:ext cx="0" cy="0"/>
          </xdr:xfrm>
          <a:graphic>
            <a:graphicData uri="http://schemas.microsoft.com/office/drawing/2010/slicer">
              <sle:slicer xmlns:sle="http://schemas.microsoft.com/office/drawing/2010/slicer" name="Plant"/>
            </a:graphicData>
          </a:graphic>
        </xdr:graphicFrame>
      </mc:Choice>
      <mc:Fallback xmlns="">
        <xdr:sp macro="" textlink="">
          <xdr:nvSpPr>
            <xdr:cNvPr id="0" name=""/>
            <xdr:cNvSpPr>
              <a:spLocks noTextEdit="1"/>
            </xdr:cNvSpPr>
          </xdr:nvSpPr>
          <xdr:spPr>
            <a:xfrm>
              <a:off x="0" y="3202782"/>
              <a:ext cx="8632030" cy="219074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64294</xdr:rowOff>
    </xdr:from>
    <xdr:to>
      <xdr:col>3</xdr:col>
      <xdr:colOff>531019</xdr:colOff>
      <xdr:row>12</xdr:row>
      <xdr:rowOff>166687</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8BA2B21-3468-433D-8356-472E971C46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945357"/>
              <a:ext cx="1828800" cy="162639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224.42952662037" backgroundQuery="1" createdVersion="8" refreshedVersion="8" minRefreshableVersion="3" recordCount="0" supportSubquery="1" supportAdvancedDrill="1" xr:uid="{41C97D9F-7BCA-41E6-A6A5-4001A4C3EF32}">
  <cacheSource type="external" connectionId="1"/>
  <cacheFields count="1">
    <cacheField name="[region].[Region].[Region]" caption="Region" numFmtId="0" hierarchy="70" level="1">
      <sharedItems count="4">
        <s v="MINDANAO"/>
        <s v="NORTH LUZON"/>
        <s v="SOUTH LUZON"/>
        <s v="VISAYAS"/>
      </sharedItems>
    </cacheField>
  </cacheFields>
  <cacheHierarchies count="133">
    <cacheHierarchy uniqueName="[Permit_table].[Region]" caption="Region" attribute="1" defaultMemberUniqueName="[Permit_table].[Region].[All]" allUniqueName="[Permit_table].[Region].[All]" dimensionUniqueName="[Permit_table]" displayFolder="" count="0" memberValueDatatype="130" unbalanced="0"/>
    <cacheHierarchy uniqueName="[Permit_table].[Plant]" caption="Plant" attribute="1" defaultMemberUniqueName="[Permit_table].[Plant].[All]" allUniqueName="[Permit_table].[Plant].[All]" dimensionUniqueName="[Permit_table]" displayFolder="" count="0" memberValueDatatype="130" unbalanced="0"/>
    <cacheHierarchy uniqueName="[Permit_table].[LGU Business Permit]" caption="LGU Business Permit" attribute="1" defaultMemberUniqueName="[Permit_table].[LGU Business Permit].[All]" allUniqueName="[Permit_table].[LGU Business Permit].[All]" dimensionUniqueName="[Permit_table]" displayFolder="" count="0" memberValueDatatype="130" unbalanced="0"/>
    <cacheHierarchy uniqueName="[Permit_table].[LGU Sanitary Permit (CHO/MHO)]" caption="LGU Sanitary Permit (CHO/MHO)" attribute="1" defaultMemberUniqueName="[Permit_table].[LGU Sanitary Permit (CHO/MHO)].[All]" allUniqueName="[Permit_table].[LGU Sanitary Permit (CHO/MHO)].[All]" dimensionUniqueName="[Permit_table]" displayFolder="" count="0" memberValueDatatype="130" unbalanced="0"/>
    <cacheHierarchy uniqueName="[Permit_table].[LGU Environmental Permit (CENRO/MENRO)]" caption="LGU Environmental Permit (CENRO/MENRO)" attribute="1" defaultMemberUniqueName="[Permit_table].[LGU Environmental Permit (CENRO/MENRO)].[All]" allUniqueName="[Permit_table].[LGU Environmental Permit (CENRO/MENRO)].[All]" dimensionUniqueName="[Permit_table]" displayFolder="" count="0" memberValueDatatype="130" unbalanced="0"/>
    <cacheHierarchy uniqueName="[Permit_table].[LGU Certificate of Registration and Accreditation as Slaughterhouse]" caption="LGU Certificate of Registration and Accreditation as Slaughterhouse" attribute="1" defaultMemberUniqueName="[Permit_table].[LGU Certificate of Registration and Accreditation as Slaughterhouse].[All]" allUniqueName="[Permit_table].[LGU Certificate of Registration and Accreditation as Slaughterhouse].[All]" dimensionUniqueName="[Permit_table]" displayFolder="" count="0" memberValueDatatype="130" unbalanced="0"/>
    <cacheHierarchy uniqueName="[Permit_table].[LGU Permit to Operate of Piggeries. Poultry Farms, and Other Livestock Raising Entities]" caption="LGU Permit to Operate of Piggeries. Poultry Farms, and Other Livestock Raising Entities" attribute="1" defaultMemberUniqueName="[Permit_table].[LGU Permit to Operate of Piggeries. Poultry Farms, and Other Livestock Raising Entities].[All]" allUniqueName="[Permit_table].[LGU Permit to Operate of Piggeries. Poultry Farms, and Other Livestock Raising Entities].[All]" dimensionUniqueName="[Permit_table]" displayFolder="" count="0" memberValueDatatype="130" unbalanced="0"/>
    <cacheHierarchy uniqueName="[Permit_table].[LGU Certificate of Potability]" caption="LGU Certificate of Potability" attribute="1" defaultMemberUniqueName="[Permit_table].[LGU Certificate of Potability].[All]" allUniqueName="[Permit_table].[LGU Certificate of Potability].[All]" dimensionUniqueName="[Permit_table]" displayFolder="" count="0" memberValueDatatype="130" unbalanced="0"/>
    <cacheHierarchy uniqueName="[Permit_table].[DLE Registration of Establishment (DOLE Rule 1020)]" caption="DLE Registration of Establishment (DOLE Rule 1020)" attribute="1" defaultMemberUniqueName="[Permit_table].[DLE Registration of Establishment (DOLE Rule 1020)].[All]" allUniqueName="[Permit_table].[DLE Registration of Establishment (DOLE Rule 1020)].[All]" dimensionUniqueName="[Permit_table]" displayFolder="" count="0" memberValueDatatype="130" unbalanced="0"/>
    <cacheHierarchy uniqueName="[Permit_table].[DLE Annual Inspection Certificate (Mechanical, Electrical, Occupancy)]" caption="DLE Annual Inspection Certificate (Mechanical, Electrical, Occupancy)" attribute="1" defaultMemberUniqueName="[Permit_table].[DLE Annual Inspection Certificate (Mechanical, Electrical, Occupancy)].[All]" allUniqueName="[Permit_table].[DLE Annual Inspection Certificate (Mechanical, Electrical, Occupancy)].[All]" dimensionUniqueName="[Permit_table]" displayFolder="" count="0" memberValueDatatype="130" unbalanced="0"/>
    <cacheHierarchy uniqueName="[Permit_table].[DLE Mechanical Permit to Operate (PTO) (Boilers)]" caption="DLE Mechanical Permit to Operate (PTO) (Boilers)" attribute="1" defaultMemberUniqueName="[Permit_table].[DLE Mechanical Permit to Operate (PTO) (Boilers)].[All]" allUniqueName="[Permit_table].[DLE Mechanical Permit to Operate (PTO) (Boilers)].[All]" dimensionUniqueName="[Permit_table]" displayFolder="" count="0" memberValueDatatype="130" unbalanced="0"/>
    <cacheHierarchy uniqueName="[Permit_table].[DLE Mechanical Permit to Operate (PTO) (Pressure Vessels)]" caption="DLE Mechanical Permit to Operate (PTO) (Pressure Vessels)" attribute="1" defaultMemberUniqueName="[Permit_table].[DLE Mechanical Permit to Operate (PTO) (Pressure Vessels)].[All]" allUniqueName="[Permit_table].[DLE Mechanical Permit to Operate (PTO) (Pressure Vessels)].[All]" dimensionUniqueName="[Permit_table]" displayFolder="" count="0" memberValueDatatype="130" unbalanced="0"/>
    <cacheHierarchy uniqueName="[Permit_table].[DLE Mechanical Permit to Operate (PTO) (Internal Combustion Engines)]" caption="DLE Mechanical Permit to Operate (PTO) (Internal Combustion Engines)" attribute="1" defaultMemberUniqueName="[Permit_table].[DLE Mechanical Permit to Operate (PTO) (Internal Combustion Engines)].[All]" allUniqueName="[Permit_table].[DLE Mechanical Permit to Operate (PTO) (Internal Combustion Engines)].[All]" dimensionUniqueName="[Permit_table]" displayFolder="" count="0" memberValueDatatype="130" unbalanced="0"/>
    <cacheHierarchy uniqueName="[Permit_table].[DOLE Permit to Operate (Electrical Installation)]" caption="DOLE Permit to Operate (Electrical Installation)" attribute="1" defaultMemberUniqueName="[Permit_table].[DOLE Permit to Operate (Electrical Installation)].[All]" allUniqueName="[Permit_table].[DOLE Permit to Operate (Electrical Installation)].[All]" dimensionUniqueName="[Permit_table]" displayFolder="" count="0" memberValueDatatype="130" unbalanced="0"/>
    <cacheHierarchy uniqueName="[Permit_table].[DLE Mechanical Permit to Operate (PTO) (Elevators)]" caption="DLE Mechanical Permit to Operate (PTO) (Elevators)" attribute="1" defaultMemberUniqueName="[Permit_table].[DLE Mechanical Permit to Operate (PTO) (Elevators)].[All]" allUniqueName="[Permit_table].[DLE Mechanical Permit to Operate (PTO) (Elevators)].[All]" dimensionUniqueName="[Permit_table]" displayFolder="" count="0" memberValueDatatype="130" unbalanced="0"/>
    <cacheHierarchy uniqueName="[Permit_table].[DLE Mechanical Permit to Operate (PTO) (Cranes and Hoists)]" caption="DLE Mechanical Permit to Operate (PTO) (Cranes and Hoists)" attribute="1" defaultMemberUniqueName="[Permit_table].[DLE Mechanical Permit to Operate (PTO) (Cranes and Hoists)].[All]" allUniqueName="[Permit_table].[DLE Mechanical Permit to Operate (PTO) (Cranes and Hoists)].[All]" dimensionUniqueName="[Permit_table]" displayFolder="" count="0" memberValueDatatype="130" unbalanced="0"/>
    <cacheHierarchy uniqueName="[Permit_table].[DLE Mechanical Permit to Operate (PTO) (Power Piping)]" caption="DLE Mechanical Permit to Operate (PTO) (Power Piping)" attribute="1" defaultMemberUniqueName="[Permit_table].[DLE Mechanical Permit to Operate (PTO) (Power Piping)].[All]" allUniqueName="[Permit_table].[DLE Mechanical Permit to Operate (PTO) (Power Piping)].[All]" dimensionUniqueName="[Permit_table]" displayFolder="" count="0" memberValueDatatype="130" unbalanced="0"/>
    <cacheHierarchy uniqueName="[Permit_table].[BFP Fire Safety Inspection Certificate (FSIC)]" caption="BFP Fire Safety Inspection Certificate (FSIC)" attribute="1" defaultMemberUniqueName="[Permit_table].[BFP Fire Safety Inspection Certificate (FSIC)].[All]" allUniqueName="[Permit_table].[BFP Fire Safety Inspection Certificate (FSIC)].[All]" dimensionUniqueName="[Permit_table]" displayFolder="" count="0" memberValueDatatype="130" unbalanced="0"/>
    <cacheHierarchy uniqueName="[Permit_table].[BFP Fire Safety Clearance for Storage of Flammable/Combustible Liquids]" caption="BFP Fire Safety Clearance for Storage of Flammable/Combustible Liquids" attribute="1" defaultMemberUniqueName="[Permit_table].[BFP Fire Safety Clearance for Storage of Flammable/Combustible Liquids].[All]" allUniqueName="[Permit_table].[BFP Fire Safety Clearance for Storage of Flammable/Combustible Liquids].[All]" dimensionUniqueName="[Permit_table]" displayFolder="" count="0" memberValueDatatype="130" unbalanced="0"/>
    <cacheHierarchy uniqueName="[Permit_table].[DENR Environmental Compliance Certificate (ECC)]" caption="DENR Environmental Compliance Certificate (ECC)" attribute="1" defaultMemberUniqueName="[Permit_table].[DENR Environmental Compliance Certificate (ECC)].[All]" allUniqueName="[Permit_table].[DENR Environmental Compliance Certificate (ECC)].[All]" dimensionUniqueName="[Permit_table]" displayFolder="" count="0" memberValueDatatype="130" unbalanced="0"/>
    <cacheHierarchy uniqueName="[Permit_table].[DENR Certificate of Non-Coverage (CNC)]" caption="DENR Certificate of Non-Coverage (CNC)" attribute="1" defaultMemberUniqueName="[Permit_table].[DENR Certificate of Non-Coverage (CNC)].[All]" allUniqueName="[Permit_table].[DENR Certificate of Non-Coverage (CNC)].[All]" dimensionUniqueName="[Permit_table]" displayFolder="" count="0" memberValueDatatype="130" unbalanced="0"/>
    <cacheHierarchy uniqueName="[Permit_table].[DENR Hazardous Waste Generator's ID Registration]" caption="DENR Hazardous Waste Generator's ID Registration" attribute="1" defaultMemberUniqueName="[Permit_table].[DENR Hazardous Waste Generator's ID Registration].[All]" allUniqueName="[Permit_table].[DENR Hazardous Waste Generator's ID Registration].[All]" dimensionUniqueName="[Permit_table]" displayFolder="" count="0" memberValueDatatype="130" unbalanced="0"/>
    <cacheHierarchy uniqueName="[Permit_table].[DENR Permit to Operate (Air Pollution Source Installation)]" caption="DENR Permit to Operate (Air Pollution Source Installation)" attribute="1" defaultMemberUniqueName="[Permit_table].[DENR Permit to Operate (Air Pollution Source Installation)].[All]" allUniqueName="[Permit_table].[DENR Permit to Operate (Air Pollution Source Installation)].[All]" dimensionUniqueName="[Permit_table]" displayFolder="" count="0" memberValueDatatype="130" unbalanced="0"/>
    <cacheHierarchy uniqueName="[Permit_table].[DENR Permit to Operate (Air Pollution Source Installation No. 2)]" caption="DENR Permit to Operate (Air Pollution Source Installation No. 2)" attribute="1" defaultMemberUniqueName="[Permit_table].[DENR Permit to Operate (Air Pollution Source Installation No. 2)].[All]" allUniqueName="[Permit_table].[DENR Permit to Operate (Air Pollution Source Installation No. 2)].[All]" dimensionUniqueName="[Permit_table]" displayFolder="" count="0" memberValueDatatype="130" unbalanced="0"/>
    <cacheHierarchy uniqueName="[Permit_table].[DENR Permit to Operate (Air Pollution Source Installation No. 3)]" caption="DENR Permit to Operate (Air Pollution Source Installation No. 3)" attribute="1" defaultMemberUniqueName="[Permit_table].[DENR Permit to Operate (Air Pollution Source Installation No. 3)].[All]" allUniqueName="[Permit_table].[DENR Permit to Operate (Air Pollution Source Installation No. 3)].[All]" dimensionUniqueName="[Permit_table]" displayFolder="" count="0" memberValueDatatype="130" unbalanced="0"/>
    <cacheHierarchy uniqueName="[Permit_table].[DENR Discharge Permit]" caption="DENR Discharge Permit" attribute="1" defaultMemberUniqueName="[Permit_table].[DENR Discharge Permit].[All]" allUniqueName="[Permit_table].[DENR Discharge Permit].[All]" dimensionUniqueName="[Permit_table]" displayFolder="" count="0" memberValueDatatype="130" unbalanced="0"/>
    <cacheHierarchy uniqueName="[Permit_table].[DENR Wastewater Discharge Permit No. 2]" caption="DENR Wastewater Discharge Permit No. 2" attribute="1" defaultMemberUniqueName="[Permit_table].[DENR Wastewater Discharge Permit No. 2].[All]" allUniqueName="[Permit_table].[DENR Wastewater Discharge Permit No. 2].[All]" dimensionUniqueName="[Permit_table]" displayFolder="" count="0" memberValueDatatype="130" unbalanced="0"/>
    <cacheHierarchy uniqueName="[Permit_table].[DENR Wastewater Discharge Permit No. 3]" caption="DENR Wastewater Discharge Permit No. 3" attribute="1" defaultMemberUniqueName="[Permit_table].[DENR Wastewater Discharge Permit No. 3].[All]" allUniqueName="[Permit_table].[DENR Wastewater Discharge Permit No. 3].[All]" dimensionUniqueName="[Permit_table]" displayFolder="" count="0" memberValueDatatype="130" unbalanced="0"/>
    <cacheHierarchy uniqueName="[Permit_table].[DENR Wastewater Discharge Exemption Memo]" caption="DENR Wastewater Discharge Exemption Memo" attribute="1" defaultMemberUniqueName="[Permit_table].[DENR Wastewater Discharge Exemption Memo].[All]" allUniqueName="[Permit_table].[DENR Wastewater Discharge Exemption Memo].[All]" dimensionUniqueName="[Permit_table]" displayFolder="" count="0" memberValueDatatype="130" unbalanced="0"/>
    <cacheHierarchy uniqueName="[Permit_table].[DENR PCO Accreditation]" caption="DENR PCO Accreditation" attribute="1" defaultMemberUniqueName="[Permit_table].[DENR PCO Accreditation].[All]" allUniqueName="[Permit_table].[DENR PCO Accreditation].[All]" dimensionUniqueName="[Permit_table]" displayFolder="" count="0" memberValueDatatype="130" unbalanced="0"/>
    <cacheHierarchy uniqueName="[Permit_table].[DENR Managing Head Accreditation]" caption="DENR Managing Head Accreditation" attribute="1" defaultMemberUniqueName="[Permit_table].[DENR Managing Head Accreditation].[All]" allUniqueName="[Permit_table].[DENR Managing Head Accreditation].[All]" dimensionUniqueName="[Permit_table]" displayFolder="" count="0" memberValueDatatype="130" unbalanced="0"/>
    <cacheHierarchy uniqueName="[Permit_table].[DENR Controlled Chemical Order (CCO) Registration]" caption="DENR Controlled Chemical Order (CCO) Registration" attribute="1" defaultMemberUniqueName="[Permit_table].[DENR Controlled Chemical Order (CCO) Registration].[All]" allUniqueName="[Permit_table].[DENR Controlled Chemical Order (CCO) Registration].[All]" dimensionUniqueName="[Permit_table]" displayFolder="" count="0" memberValueDatatype="130" unbalanced="0"/>
    <cacheHierarchy uniqueName="[Permit_table].[DENR CCO Importation Clearance]" caption="DENR CCO Importation Clearance" attribute="1" defaultMemberUniqueName="[Permit_table].[DENR CCO Importation Clearance].[All]" allUniqueName="[Permit_table].[DENR CCO Importation Clearance].[All]" dimensionUniqueName="[Permit_table]" displayFolder="" count="0" memberValueDatatype="130" unbalanced="0"/>
    <cacheHierarchy uniqueName="[Permit_table].[DENR PCL Compliance Certificate]" caption="DENR PCL Compliance Certificate" attribute="1" defaultMemberUniqueName="[Permit_table].[DENR PCL Compliance Certificate].[All]" allUniqueName="[Permit_table].[DENR PCL Compliance Certificate].[All]" dimensionUniqueName="[Permit_table]" displayFolder="" count="0" memberValueDatatype="130" unbalanced="0"/>
    <cacheHierarchy uniqueName="[Permit_table].[DENR PCL Compliance Certificate Exemption]" caption="DENR PCL Compliance Certificate Exemption" attribute="1" defaultMemberUniqueName="[Permit_table].[DENR PCL Compliance Certificate Exemption].[All]" allUniqueName="[Permit_table].[DENR PCL Compliance Certificate Exemption].[All]" dimensionUniqueName="[Permit_table]" displayFolder="" count="0" memberValueDatatype="130" unbalanced="0"/>
    <cacheHierarchy uniqueName="[Permit_table].[DENR PMPIN Compliance Certificate]" caption="DENR PMPIN Compliance Certificate" attribute="1" defaultMemberUniqueName="[Permit_table].[DENR PMPIN Compliance Certificate].[All]" allUniqueName="[Permit_table].[DENR PMPIN Compliance Certificate].[All]" dimensionUniqueName="[Permit_table]" displayFolder="" count="0" memberValueDatatype="130" unbalanced="0"/>
    <cacheHierarchy uniqueName="[Permit_table].[DENR SQI Permit]" caption="DENR SQI Permit" attribute="1" defaultMemberUniqueName="[Permit_table].[DENR SQI Permit].[All]" allUniqueName="[Permit_table].[DENR SQI Permit].[All]" dimensionUniqueName="[Permit_table]" displayFolder="" count="0" memberValueDatatype="130" unbalanced="0"/>
    <cacheHierarchy uniqueName="[Permit_table].[DENR Polymer Exemption]" caption="DENR Polymer Exemption" attribute="1" defaultMemberUniqueName="[Permit_table].[DENR Polymer Exemption].[All]" allUniqueName="[Permit_table].[DENR Polymer Exemption].[All]" dimensionUniqueName="[Permit_table]" displayFolder="" count="0" memberValueDatatype="130" unbalanced="0"/>
    <cacheHierarchy uniqueName="[Permit_table].[BAI Certificate of Feed Establishment Registration (Manufacturer)]" caption="BAI Certificate of Feed Establishment Registration (Manufacturer)" attribute="1" defaultMemberUniqueName="[Permit_table].[BAI Certificate of Feed Establishment Registration (Manufacturer)].[All]" allUniqueName="[Permit_table].[BAI Certificate of Feed Establishment Registration (Manufacturer)].[All]" dimensionUniqueName="[Permit_table]" displayFolder="" count="0" memberValueDatatype="130" unbalanced="0"/>
    <cacheHierarchy uniqueName="[Permit_table].[BAI Certificate of Feed Establishment Registration (Importer)]" caption="BAI Certificate of Feed Establishment Registration (Importer)" attribute="1" defaultMemberUniqueName="[Permit_table].[BAI Certificate of Feed Establishment Registration (Importer)].[All]" allUniqueName="[Permit_table].[BAI Certificate of Feed Establishment Registration (Importer)].[All]" dimensionUniqueName="[Permit_table]" displayFolder="" count="0" memberValueDatatype="130" unbalanced="0"/>
    <cacheHierarchy uniqueName="[Permit_table].[BAI Certificate of Feed Establishment Registration (Exporter)]" caption="BAI Certificate of Feed Establishment Registration (Exporter)" attribute="1" defaultMemberUniqueName="[Permit_table].[BAI Certificate of Feed Establishment Registration (Exporter)].[All]" allUniqueName="[Permit_table].[BAI Certificate of Feed Establishment Registration (Exporter)].[All]" dimensionUniqueName="[Permit_table]" displayFolder="" count="0" memberValueDatatype="130" unbalanced="0"/>
    <cacheHierarchy uniqueName="[Permit_table].[BAI Certificate of Feed Establishment Registration (Trader)\\]" caption="BAI Certificate of Feed Establishment Registration (Trader)\\" attribute="1" defaultMemberUniqueName="[Permit_table].[BAI Certificate of Feed Establishment Registration (Trader)\\].[All]" allUniqueName="[Permit_table].[BAI Certificate of Feed Establishment Registration (Trader)\\].[All]" dimensionUniqueName="[Permit_table]" displayFolder="" count="0" memberValueDatatype="130" unbalanced="0"/>
    <cacheHierarchy uniqueName="[Permit_table].[BAI Certificate of Feed Establishment Registration (Repacker)]" caption="BAI Certificate of Feed Establishment Registration (Repacker)" attribute="1" defaultMemberUniqueName="[Permit_table].[BAI Certificate of Feed Establishment Registration (Repacker)].[All]" allUniqueName="[Permit_table].[BAI Certificate of Feed Establishment Registration (Repacker)].[All]" dimensionUniqueName="[Permit_table]" displayFolder="" count="0" memberValueDatatype="130" unbalanced="0"/>
    <cacheHierarchy uniqueName="[Permit_table].[BAI Certificate of Feed Ingredient Manufacturer]" caption="BAI Certificate of Feed Ingredient Manufacturer" attribute="1" defaultMemberUniqueName="[Permit_table].[BAI Certificate of Feed Ingredient Manufacturer].[All]" allUniqueName="[Permit_table].[BAI Certificate of Feed Ingredient Manufacturer].[All]" dimensionUniqueName="[Permit_table]" displayFolder="" count="0" memberValueDatatype="130" unbalanced="0"/>
    <cacheHierarchy uniqueName="[Permit_table].[BAI Certificate of Laboratory Accreditation]" caption="BAI Certificate of Laboratory Accreditation" attribute="1" defaultMemberUniqueName="[Permit_table].[BAI Certificate of Laboratory Accreditation].[All]" allUniqueName="[Permit_table].[BAI Certificate of Laboratory Accreditation].[All]" dimensionUniqueName="[Permit_table]" displayFolder="" count="0" memberValueDatatype="130" unbalanced="0"/>
    <cacheHierarchy uniqueName="[Permit_table].[BAI AWA License to Operate - Internal Hatchery (Chicken)]" caption="BAI AWA License to Operate - Internal Hatchery (Chicken)" attribute="1" defaultMemberUniqueName="[Permit_table].[BAI AWA License to Operate - Internal Hatchery (Chicken)].[All]" allUniqueName="[Permit_table].[BAI AWA License to Operate - Internal Hatchery (Chicken)].[All]" dimensionUniqueName="[Permit_table]" displayFolder="" count="0" memberValueDatatype="130" unbalanced="0"/>
    <cacheHierarchy uniqueName="[Permit_table].[BAI Animal Disease Monitoring Compliance Certificate]" caption="BAI Animal Disease Monitoring Compliance Certificate" attribute="1" defaultMemberUniqueName="[Permit_table].[BAI Animal Disease Monitoring Compliance Certificate].[All]" allUniqueName="[Permit_table].[BAI Animal Disease Monitoring Compliance Certificate].[All]" dimensionUniqueName="[Permit_table]" displayFolder="" count="0" memberValueDatatype="130" unbalanced="0"/>
    <cacheHierarchy uniqueName="[Permit_table].[NWRB Water Extraction Permit (Deepwell No. 1)]" caption="NWRB Water Extraction Permit (Deepwell No. 1)" attribute="1" defaultMemberUniqueName="[Permit_table].[NWRB Water Extraction Permit (Deepwell No. 1)].[All]" allUniqueName="[Permit_table].[NWRB Water Extraction Permit (Deepwell No. 1)].[All]" dimensionUniqueName="[Permit_table]" displayFolder="" count="0" memberValueDatatype="130" unbalanced="0"/>
    <cacheHierarchy uniqueName="[Permit_table].[NWRB Water Extraction Permit (Deepwell No. 2)]" caption="NWRB Water Extraction Permit (Deepwell No. 2)" attribute="1" defaultMemberUniqueName="[Permit_table].[NWRB Water Extraction Permit (Deepwell No. 2)].[All]" allUniqueName="[Permit_table].[NWRB Water Extraction Permit (Deepwell No. 2)].[All]" dimensionUniqueName="[Permit_table]" displayFolder="" count="0" memberValueDatatype="130" unbalanced="0"/>
    <cacheHierarchy uniqueName="[Permit_table].[NWRB Water Extraction Permit (Deepwell No. 3)]" caption="NWRB Water Extraction Permit (Deepwell No. 3)" attribute="1" defaultMemberUniqueName="[Permit_table].[NWRB Water Extraction Permit (Deepwell No. 3)].[All]" allUniqueName="[Permit_table].[NWRB Water Extraction Permit (Deepwell No. 3)].[All]" dimensionUniqueName="[Permit_table]" displayFolder="" count="0" memberValueDatatype="130" unbalanced="0"/>
    <cacheHierarchy uniqueName="[Permit_table].[NWRB Water Extraction Permit (Deepwell No. 4)]" caption="NWRB Water Extraction Permit (Deepwell No. 4)" attribute="1" defaultMemberUniqueName="[Permit_table].[NWRB Water Extraction Permit (Deepwell No. 4)].[All]" allUniqueName="[Permit_table].[NWRB Water Extraction Permit (Deepwell No. 4)].[All]" dimensionUniqueName="[Permit_table]" displayFolder="" count="0" memberValueDatatype="130" unbalanced="0"/>
    <cacheHierarchy uniqueName="[Permit_table].[NWRB Water Extraction Permit (Deepwell No. 5)]" caption="NWRB Water Extraction Permit (Deepwell No. 5)" attribute="1" defaultMemberUniqueName="[Permit_table].[NWRB Water Extraction Permit (Deepwell No. 5)].[All]" allUniqueName="[Permit_table].[NWRB Water Extraction Permit (Deepwell No. 5)].[All]" dimensionUniqueName="[Permit_table]" displayFolder="" count="0" memberValueDatatype="130" unbalanced="0"/>
    <cacheHierarchy uniqueName="[Permit_table].[NWRB Water Extraction Permit (Deepwell No. 6)]" caption="NWRB Water Extraction Permit (Deepwell No. 6)" attribute="1" defaultMemberUniqueName="[Permit_table].[NWRB Water Extraction Permit (Deepwell No. 6)].[All]" allUniqueName="[Permit_table].[NWRB Water Extraction Permit (Deepwell No. 6)].[All]" dimensionUniqueName="[Permit_table]" displayFolder="" count="0" memberValueDatatype="130" unbalanced="0"/>
    <cacheHierarchy uniqueName="[Permit_table].[FDA License to Operate]" caption="FDA License to Operate" attribute="1" defaultMemberUniqueName="[Permit_table].[FDA License to Operate].[All]" allUniqueName="[Permit_table].[FDA License to Operate].[All]" dimensionUniqueName="[Permit_table]" displayFolder="" count="0" memberValueDatatype="130" unbalanced="0"/>
    <cacheHierarchy uniqueName="[Permit_table].[NMIS License to Operate - Dressing / Fabrication of Poultry for Domestic Trade]" caption="NMIS License to Operate - Dressing / Fabrication of Poultry for Domestic Trade" attribute="1" defaultMemberUniqueName="[Permit_table].[NMIS License to Operate - Dressing / Fabrication of Poultry for Domestic Trade].[All]" allUniqueName="[Permit_table].[NMIS License to Operate - Dressing / Fabrication of Poultry for Domestic Trade].[All]" dimensionUniqueName="[Permit_table]" displayFolder="" count="0" memberValueDatatype="130" unbalanced="0"/>
    <cacheHierarchy uniqueName="[Permit_table].[NMIS License to Operate - Cold Storage Warehouse (CSW)]" caption="NMIS License to Operate - Cold Storage Warehouse (CSW)" attribute="1" defaultMemberUniqueName="[Permit_table].[NMIS License to Operate - Cold Storage Warehouse (CSW)].[All]" allUniqueName="[Permit_table].[NMIS License to Operate - Cold Storage Warehouse (CSW)].[All]" dimensionUniqueName="[Permit_table]" displayFolder="" count="0" memberValueDatatype="130" unbalanced="0"/>
    <cacheHierarchy uniqueName="[Permit_table].[HACCP Certification - Fresh Chilled and Frozen Whole Dressed Chicken]" caption="HACCP Certification - Fresh Chilled and Frozen Whole Dressed Chicken" attribute="1" defaultMemberUniqueName="[Permit_table].[HACCP Certification - Fresh Chilled and Frozen Whole Dressed Chicken].[All]" allUniqueName="[Permit_table].[HACCP Certification - Fresh Chilled and Frozen Whole Dressed Chicken].[All]" dimensionUniqueName="[Permit_table]" displayFolder="" count="0" memberValueDatatype="130" unbalanced="0"/>
    <cacheHierarchy uniqueName="[Permit_table].[HACCP Certification - Fresh Chilled and Frozen Unmarinated Deboned Meat]" caption="HACCP Certification - Fresh Chilled and Frozen Unmarinated Deboned Meat" attribute="1" defaultMemberUniqueName="[Permit_table].[HACCP Certification - Fresh Chilled and Frozen Unmarinated Deboned Meat].[All]" allUniqueName="[Permit_table].[HACCP Certification - Fresh Chilled and Frozen Unmarinated Deboned Meat].[All]" dimensionUniqueName="[Permit_table]" displayFolder="" count="0" memberValueDatatype="130" unbalanced="0"/>
    <cacheHierarchy uniqueName="[Permit_table].[HACCP Certification - Fresh Chilled and Frozen Unmarinated Bone-in Cut-ups]" caption="HACCP Certification - Fresh Chilled and Frozen Unmarinated Bone-in Cut-ups" attribute="1" defaultMemberUniqueName="[Permit_table].[HACCP Certification - Fresh Chilled and Frozen Unmarinated Bone-in Cut-ups].[All]" allUniqueName="[Permit_table].[HACCP Certification - Fresh Chilled and Frozen Unmarinated Bone-in Cut-ups].[All]" dimensionUniqueName="[Permit_table]" displayFolder="" count="0" memberValueDatatype="130" unbalanced="0"/>
    <cacheHierarchy uniqueName="[Permit_table].[HACCP Certification - Fresh Chilled and Frozen Giblets]" caption="HACCP Certification - Fresh Chilled and Frozen Giblets" attribute="1" defaultMemberUniqueName="[Permit_table].[HACCP Certification - Fresh Chilled and Frozen Giblets].[All]" allUniqueName="[Permit_table].[HACCP Certification - Fresh Chilled and Frozen Giblets].[All]" dimensionUniqueName="[Permit_table]" displayFolder="" count="0" memberValueDatatype="130" unbalanced="0"/>
    <cacheHierarchy uniqueName="[Permit_table].[DOE Coal End-User Registration Certificate]" caption="DOE Coal End-User Registration Certificate" attribute="1" defaultMemberUniqueName="[Permit_table].[DOE Coal End-User Registration Certificate].[All]" allUniqueName="[Permit_table].[DOE Coal End-User Registration Certificate].[All]" dimensionUniqueName="[Permit_table]" displayFolder="" count="0" memberValueDatatype="130" unbalanced="0"/>
    <cacheHierarchy uniqueName="[Permit_table].[ERC Certificate of Compliance]" caption="ERC Certificate of Compliance" attribute="1" defaultMemberUniqueName="[Permit_table].[ERC Certificate of Compliance].[All]" allUniqueName="[Permit_table].[ERC Certificate of Compliance].[All]" dimensionUniqueName="[Permit_table]" displayFolder="" count="0" memberValueDatatype="130" unbalanced="0"/>
    <cacheHierarchy uniqueName="[Permit_table].[PNP Purchaser’s License (For Controlled Substances)]" caption="PNP Purchaser’s License (For Controlled Substances)" attribute="1" defaultMemberUniqueName="[Permit_table].[PNP Purchaser’s License (For Controlled Substances)].[All]" allUniqueName="[Permit_table].[PNP Purchaser’s License (For Controlled Substances)].[All]" dimensionUniqueName="[Permit_table]" displayFolder="" count="0" memberValueDatatype="130" unbalanced="0"/>
    <cacheHierarchy uniqueName="[Permit_table].[PDEA License to Handle Controlled Substances]" caption="PDEA License to Handle Controlled Substances" attribute="1" defaultMemberUniqueName="[Permit_table].[PDEA License to Handle Controlled Substances].[All]" allUniqueName="[Permit_table].[PDEA License to Handle Controlled Substances].[All]" dimensionUniqueName="[Permit_table]" displayFolder="" count="0" memberValueDatatype="130" unbalanced="0"/>
    <cacheHierarchy uniqueName="[Permit_table].[PDEA License to Handle Precurssors and Essential Chemicals]" caption="PDEA License to Handle Precurssors and Essential Chemicals" attribute="1" defaultMemberUniqueName="[Permit_table].[PDEA License to Handle Precurssors and Essential Chemicals].[All]" allUniqueName="[Permit_table].[PDEA License to Handle Precurssors and Essential Chemicals].[All]" dimensionUniqueName="[Permit_table]" displayFolder="" count="0" memberValueDatatype="130" unbalanced="0"/>
    <cacheHierarchy uniqueName="[Permit_table].[A]" caption="A" attribute="1" defaultMemberUniqueName="[Permit_table].[A].[All]" allUniqueName="[Permit_table].[A].[All]" dimensionUniqueName="[Permit_table]" displayFolder="" count="0" memberValueDatatype="130" unbalanced="0"/>
    <cacheHierarchy uniqueName="[Permit_table].[Total Applicable License / Certification]" caption="Total Applicable License / Certification" attribute="1" defaultMemberUniqueName="[Permit_table].[Total Applicable License / Certification].[All]" allUniqueName="[Permit_table].[Total Applicable License / Certification].[All]" dimensionUniqueName="[Permit_table]" displayFolder="" count="0" memberValueDatatype="20" unbalanced="0"/>
    <cacheHierarchy uniqueName="[Permit_table].[Active Applicable License / Certification]" caption="Active Applicable License / Certification" attribute="1" defaultMemberUniqueName="[Permit_table].[Active Applicable License / Certification].[All]" allUniqueName="[Permit_table].[Active Applicable License / Certification].[All]" dimensionUniqueName="[Permit_table]" displayFolder="" count="0" memberValueDatatype="20" unbalanced="0"/>
    <cacheHierarchy uniqueName="[Permit_table].[%Active]" caption="%Active" attribute="1" defaultMemberUniqueName="[Permit_table].[%Active].[All]" allUniqueName="[Permit_table].[%Active].[All]" dimensionUniqueName="[Permit_table]" displayFolder="" count="0" memberValueDatatype="5" unbalanced="0"/>
    <cacheHierarchy uniqueName="[plant].[Plant]" caption="Plant" attribute="1" defaultMemberUniqueName="[plant].[Plant].[All]" allUniqueName="[plant].[Plant].[All]" dimensionUniqueName="[plant]"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0"/>
      </fieldsUsage>
    </cacheHierarchy>
    <cacheHierarchy uniqueName="[Reportorial_table].[Region]" caption="Region" attribute="1" defaultMemberUniqueName="[Reportorial_table].[Region].[All]" allUniqueName="[Reportorial_table].[Region].[All]" dimensionUniqueName="[Reportorial_table]" displayFolder="" count="0" memberValueDatatype="130" unbalanced="0"/>
    <cacheHierarchy uniqueName="[Reportorial_table].[Plant]" caption="Plant" attribute="1" defaultMemberUniqueName="[Reportorial_table].[Plant].[All]" allUniqueName="[Reportorial_table].[Plant].[All]" dimensionUniqueName="[Reportorial_table]" displayFolder="" count="0" memberValueDatatype="130" unbalanced="0"/>
    <cacheHierarchy uniqueName="[Reportorial_table].[DOLE Osh Program]" caption="DOLE Osh Program" attribute="1" defaultMemberUniqueName="[Reportorial_table].[DOLE Osh Program].[All]" allUniqueName="[Reportorial_table].[DOLE Osh Program].[All]" dimensionUniqueName="[Reportorial_table]" displayFolder="" count="0" memberValueDatatype="130" unbalanced="0"/>
    <cacheHierarchy uniqueName="[Reportorial_table].[DOLE Annual Report on Safety and Health Organization (IP-5)]" caption="DOLE Annual Report on Safety and Health Organization (IP-5)" attribute="1" defaultMemberUniqueName="[Reportorial_table].[DOLE Annual Report on Safety and Health Organization (IP-5)].[All]" allUniqueName="[Reportorial_table].[DOLE Annual Report on Safety and Health Organization (IP-5)].[All]" dimensionUniqueName="[Reportorial_table]" displayFolder="" count="0" memberValueDatatype="130" unbalanced="0"/>
    <cacheHierarchy uniqueName="[Reportorial_table].[DOLE Annual Work Accident/Injury Exposure Data Report (IP-6)]" caption="DOLE Annual Work Accident/Injury Exposure Data Report (IP-6)" attribute="1" defaultMemberUniqueName="[Reportorial_table].[DOLE Annual Work Accident/Injury Exposure Data Report (IP-6)].[All]" allUniqueName="[Reportorial_table].[DOLE Annual Work Accident/Injury Exposure Data Report (IP-6)].[All]" dimensionUniqueName="[Reportorial_table]" displayFolder="" count="0" memberValueDatatype="130" unbalanced="0"/>
    <cacheHierarchy uniqueName="[Reportorial_table].[DOLE Annual Medical Report (AMR)]" caption="DOLE Annual Medical Report (AMR)" attribute="1" defaultMemberUniqueName="[Reportorial_table].[DOLE Annual Medical Report (AMR)].[All]" allUniqueName="[Reportorial_table].[DOLE Annual Medical Report (AMR)].[All]" dimensionUniqueName="[Reportorial_table]" displayFolder="" count="0" memberValueDatatype="130" unbalanced="0"/>
    <cacheHierarchy uniqueName="[Reportorial_table].[DOLE Monthly Work Accident/Illness Report (WAIR) - January 2026]" caption="DOLE Monthly Work Accident/Illness Report (WAIR) - January 2026" attribute="1" defaultMemberUniqueName="[Reportorial_table].[DOLE Monthly Work Accident/Illness Report (WAIR) - January 2026].[All]" allUniqueName="[Reportorial_table].[DOLE Monthly Work Accident/Illness Report (WAIR) - January 2026].[All]" dimensionUniqueName="[Reportorial_table]" displayFolder="" count="0" memberValueDatatype="130" unbalanced="0"/>
    <cacheHierarchy uniqueName="[Reportorial_table].[DOLE Monthly Work Accident/Illness Report (WAIR) - February 2026]" caption="DOLE Monthly Work Accident/Illness Report (WAIR) - February 2026" attribute="1" defaultMemberUniqueName="[Reportorial_table].[DOLE Monthly Work Accident/Illness Report (WAIR) - February 2026].[All]" allUniqueName="[Reportorial_table].[DOLE Monthly Work Accident/Illness Report (WAIR) - February 2026].[All]" dimensionUniqueName="[Reportorial_table]" displayFolder="" count="0" memberValueDatatype="130" unbalanced="0"/>
    <cacheHierarchy uniqueName="[Reportorial_table].[DOLE Monthly Work Accident/Illness Report (WAIR) - March 2026]" caption="DOLE Monthly Work Accident/Illness Report (WAIR) - March 2026" attribute="1" defaultMemberUniqueName="[Reportorial_table].[DOLE Monthly Work Accident/Illness Report (WAIR) - March 2026].[All]" allUniqueName="[Reportorial_table].[DOLE Monthly Work Accident/Illness Report (WAIR) - March 2026].[All]" dimensionUniqueName="[Reportorial_table]" displayFolder="" count="0" memberValueDatatype="130" unbalanced="0"/>
    <cacheHierarchy uniqueName="[Reportorial_table].[DOLE Monthly Work Accident/Illness Report (WAIR) - April 2026]" caption="DOLE Monthly Work Accident/Illness Report (WAIR) - April 2026" attribute="1" defaultMemberUniqueName="[Reportorial_table].[DOLE Monthly Work Accident/Illness Report (WAIR) - April 2026].[All]" allUniqueName="[Reportorial_table].[DOLE Monthly Work Accident/Illness Report (WAIR) - April 2026].[All]" dimensionUniqueName="[Reportorial_table]" displayFolder="" count="0" memberValueDatatype="130" unbalanced="0"/>
    <cacheHierarchy uniqueName="[Reportorial_table].[DOLE Monthly Work Accident/Illness Report (WAIR) - May 2026]" caption="DOLE Monthly Work Accident/Illness Report (WAIR) - May 2026" attribute="1" defaultMemberUniqueName="[Reportorial_table].[DOLE Monthly Work Accident/Illness Report (WAIR) - May 2026].[All]" allUniqueName="[Reportorial_table].[DOLE Monthly Work Accident/Illness Report (WAIR) - May 2026].[All]" dimensionUniqueName="[Reportorial_table]" displayFolder="" count="0" memberValueDatatype="130" unbalanced="0"/>
    <cacheHierarchy uniqueName="[Reportorial_table].[DOLE Monthly Work Accident/Illness Report (WAIR) - June 2026]" caption="DOLE Monthly Work Accident/Illness Report (WAIR) - June 2026" attribute="1" defaultMemberUniqueName="[Reportorial_table].[DOLE Monthly Work Accident/Illness Report (WAIR) - June 2026].[All]" allUniqueName="[Reportorial_table].[DOLE Monthly Work Accident/Illness Report (WAIR) - June 2026].[All]" dimensionUniqueName="[Reportorial_table]" displayFolder="" count="0" memberValueDatatype="130" unbalanced="0"/>
    <cacheHierarchy uniqueName="[Reportorial_table].[DOLE Monthly Work Accident/Illness Report (WAIR) - July 2026]" caption="DOLE Monthly Work Accident/Illness Report (WAIR) - July 2026" attribute="1" defaultMemberUniqueName="[Reportorial_table].[DOLE Monthly Work Accident/Illness Report (WAIR) - July 2026].[All]" allUniqueName="[Reportorial_table].[DOLE Monthly Work Accident/Illness Report (WAIR) - July 2026].[All]" dimensionUniqueName="[Reportorial_table]" displayFolder="" count="0" memberValueDatatype="130" unbalanced="0"/>
    <cacheHierarchy uniqueName="[Reportorial_table].[DOLE Monthly Work Accident/Illness Report (WAIR) - August 2026]" caption="DOLE Monthly Work Accident/Illness Report (WAIR) - August 2026" attribute="1" defaultMemberUniqueName="[Reportorial_table].[DOLE Monthly Work Accident/Illness Report (WAIR) - August 2026].[All]" allUniqueName="[Reportorial_table].[DOLE Monthly Work Accident/Illness Report (WAIR) - August 2026].[All]" dimensionUniqueName="[Reportorial_table]" displayFolder="" count="0" memberValueDatatype="130" unbalanced="0"/>
    <cacheHierarchy uniqueName="[Reportorial_table].[DOLE Monthly Work Accident/Illness Report (WAIR) - September 2026]" caption="DOLE Monthly Work Accident/Illness Report (WAIR) - September 2026" attribute="1" defaultMemberUniqueName="[Reportorial_table].[DOLE Monthly Work Accident/Illness Report (WAIR) - September 2026].[All]" allUniqueName="[Reportorial_table].[DOLE Monthly Work Accident/Illness Report (WAIR) - September 2026].[All]" dimensionUniqueName="[Reportorial_table]" displayFolder="" count="0" memberValueDatatype="130" unbalanced="0"/>
    <cacheHierarchy uniqueName="[Reportorial_table].[DOLE Monthly Work Accident/Illness Report (WAIR) - October 2026]" caption="DOLE Monthly Work Accident/Illness Report (WAIR) - October 2026" attribute="1" defaultMemberUniqueName="[Reportorial_table].[DOLE Monthly Work Accident/Illness Report (WAIR) - October 2026].[All]" allUniqueName="[Reportorial_table].[DOLE Monthly Work Accident/Illness Report (WAIR) - October 2026].[All]" dimensionUniqueName="[Reportorial_table]" displayFolder="" count="0" memberValueDatatype="130" unbalanced="0"/>
    <cacheHierarchy uniqueName="[Reportorial_table].[DOLE Monthly Work Accident/Illness Report (WAIR) - November 2026]" caption="DOLE Monthly Work Accident/Illness Report (WAIR) - November 2026" attribute="1" defaultMemberUniqueName="[Reportorial_table].[DOLE Monthly Work Accident/Illness Report (WAIR) - November 2026].[All]" allUniqueName="[Reportorial_table].[DOLE Monthly Work Accident/Illness Report (WAIR) - November 2026].[All]" dimensionUniqueName="[Reportorial_table]" displayFolder="" count="0" memberValueDatatype="130" unbalanced="0"/>
    <cacheHierarchy uniqueName="[Reportorial_table].[DOLE Monthly Work Accident/Illness Report (WAIR) - December 2026]" caption="DOLE Monthly Work Accident/Illness Report (WAIR) - December 2026" attribute="1" defaultMemberUniqueName="[Reportorial_table].[DOLE Monthly Work Accident/Illness Report (WAIR) - December 2026].[All]" allUniqueName="[Reportorial_table].[DOLE Monthly Work Accident/Illness Report (WAIR) - December 2026].[All]" dimensionUniqueName="[Reportorial_table]" displayFolder="" count="0" memberValueDatatype="130" unbalanced="0"/>
    <cacheHierarchy uniqueName="[Reportorial_table].[DENR 1st Semester – Compliance Monitoring Report 2026]" caption="DENR 1st Semester – Compliance Monitoring Report 2026" attribute="1" defaultMemberUniqueName="[Reportorial_table].[DENR 1st Semester – Compliance Monitoring Report 2026].[All]" allUniqueName="[Reportorial_table].[DENR 1st Semester – Compliance Monitoring Report 2026].[All]" dimensionUniqueName="[Reportorial_table]" displayFolder="" count="0" memberValueDatatype="130" unbalanced="0"/>
    <cacheHierarchy uniqueName="[Reportorial_table].[DENR 2nd Semester – Compliance Monitoring Report 2026]" caption="DENR 2nd Semester – Compliance Monitoring Report 2026" attribute="1" defaultMemberUniqueName="[Reportorial_table].[DENR 2nd Semester – Compliance Monitoring Report 2026].[All]" allUniqueName="[Reportorial_table].[DENR 2nd Semester – Compliance Monitoring Report 2026].[All]" dimensionUniqueName="[Reportorial_table]" displayFolder="" count="0" memberValueDatatype="130" unbalanced="0"/>
    <cacheHierarchy uniqueName="[Reportorial_table].[DENR 1st Quarter – Self Monitoring Report (2026)]" caption="DENR 1st Quarter – Self Monitoring Report (2026)" attribute="1" defaultMemberUniqueName="[Reportorial_table].[DENR 1st Quarter – Self Monitoring Report (2026)].[All]" allUniqueName="[Reportorial_table].[DENR 1st Quarter – Self Monitoring Report (2026)].[All]" dimensionUniqueName="[Reportorial_table]" displayFolder="" count="0" memberValueDatatype="130" unbalanced="0"/>
    <cacheHierarchy uniqueName="[Reportorial_table].[DENR 2nd Quarter – Self Monitoring Report (2026)]" caption="DENR 2nd Quarter – Self Monitoring Report (2026)" attribute="1" defaultMemberUniqueName="[Reportorial_table].[DENR 2nd Quarter – Self Monitoring Report (2026)].[All]" allUniqueName="[Reportorial_table].[DENR 2nd Quarter – Self Monitoring Report (2026)].[All]" dimensionUniqueName="[Reportorial_table]" displayFolder="" count="0" memberValueDatatype="130" unbalanced="0"/>
    <cacheHierarchy uniqueName="[Reportorial_table].[DENR 3rd Quarter – Self Monitoring Report (2026)]" caption="DENR 3rd Quarter – Self Monitoring Report (2026)" attribute="1" defaultMemberUniqueName="[Reportorial_table].[DENR 3rd Quarter – Self Monitoring Report (2026)].[All]" allUniqueName="[Reportorial_table].[DENR 3rd Quarter – Self Monitoring Report (2026)].[All]" dimensionUniqueName="[Reportorial_table]" displayFolder="" count="0" memberValueDatatype="130" unbalanced="0"/>
    <cacheHierarchy uniqueName="[Reportorial_table].[DENR 4th Quarter – Self Monitoring Report (2026)]" caption="DENR 4th Quarter – Self Monitoring Report (2026)" attribute="1" defaultMemberUniqueName="[Reportorial_table].[DENR 4th Quarter – Self Monitoring Report (2026)].[All]" allUniqueName="[Reportorial_table].[DENR 4th Quarter – Self Monitoring Report (2026)].[All]" dimensionUniqueName="[Reportorial_table]" displayFolder="" count="0" memberValueDatatype="130" unbalanced="0"/>
    <cacheHierarchy uniqueName="[Reportorial_table].[DENR Annual Emission Inventory]" caption="DENR Annual Emission Inventory" attribute="1" defaultMemberUniqueName="[Reportorial_table].[DENR Annual Emission Inventory].[All]" allUniqueName="[Reportorial_table].[DENR Annual Emission Inventory].[All]" dimensionUniqueName="[Reportorial_table]" displayFolder="" count="0" memberValueDatatype="130" unbalanced="0"/>
    <cacheHierarchy uniqueName="[Reportorial_table].[DENR PEMAPS – Project Environmental Monitoring and Audit Prioritization Scheme Questionnaire]" caption="DENR PEMAPS – Project Environmental Monitoring and Audit Prioritization Scheme Questionnaire" attribute="1" defaultMemberUniqueName="[Reportorial_table].[DENR PEMAPS – Project Environmental Monitoring and Audit Prioritization Scheme Questionnaire].[All]" allUniqueName="[Reportorial_table].[DENR PEMAPS – Project Environmental Monitoring and Audit Prioritization Scheme Questionnaire].[All]" dimensionUniqueName="[Reportorial_table]" displayFolder="" count="0" memberValueDatatype="130" unbalanced="0"/>
    <cacheHierarchy uniqueName="[Reportorial_table].[BAI Monthly Production Report - January 2026]" caption="BAI Monthly Production Report - January 2026" attribute="1" defaultMemberUniqueName="[Reportorial_table].[BAI Monthly Production Report - January 2026].[All]" allUniqueName="[Reportorial_table].[BAI Monthly Production Report - January 2026].[All]" dimensionUniqueName="[Reportorial_table]" displayFolder="" count="0" memberValueDatatype="130" unbalanced="0"/>
    <cacheHierarchy uniqueName="[Reportorial_table].[BAI Monthly Production Report - February 2026]" caption="BAI Monthly Production Report - February 2026" attribute="1" defaultMemberUniqueName="[Reportorial_table].[BAI Monthly Production Report - February 2026].[All]" allUniqueName="[Reportorial_table].[BAI Monthly Production Report - February 2026].[All]" dimensionUniqueName="[Reportorial_table]" displayFolder="" count="0" memberValueDatatype="130" unbalanced="0"/>
    <cacheHierarchy uniqueName="[Reportorial_table].[BAI Monthly Production Report - March 2026]" caption="BAI Monthly Production Report - March 2026" attribute="1" defaultMemberUniqueName="[Reportorial_table].[BAI Monthly Production Report - March 2026].[All]" allUniqueName="[Reportorial_table].[BAI Monthly Production Report - March 2026].[All]" dimensionUniqueName="[Reportorial_table]" displayFolder="" count="0" memberValueDatatype="130" unbalanced="0"/>
    <cacheHierarchy uniqueName="[Reportorial_table].[BAI Monthly Production Report - April 2026]" caption="BAI Monthly Production Report - April 2026" attribute="1" defaultMemberUniqueName="[Reportorial_table].[BAI Monthly Production Report - April 2026].[All]" allUniqueName="[Reportorial_table].[BAI Monthly Production Report - April 2026].[All]" dimensionUniqueName="[Reportorial_table]" displayFolder="" count="0" memberValueDatatype="130" unbalanced="0"/>
    <cacheHierarchy uniqueName="[Reportorial_table].[BAI Monthly Production Report - May 2026]" caption="BAI Monthly Production Report - May 2026" attribute="1" defaultMemberUniqueName="[Reportorial_table].[BAI Monthly Production Report - May 2026].[All]" allUniqueName="[Reportorial_table].[BAI Monthly Production Report - May 2026].[All]" dimensionUniqueName="[Reportorial_table]" displayFolder="" count="0" memberValueDatatype="130" unbalanced="0"/>
    <cacheHierarchy uniqueName="[Reportorial_table].[BAI Monthly Production Report - June 2026]" caption="BAI Monthly Production Report - June 2026" attribute="1" defaultMemberUniqueName="[Reportorial_table].[BAI Monthly Production Report - June 2026].[All]" allUniqueName="[Reportorial_table].[BAI Monthly Production Report - June 2026].[All]" dimensionUniqueName="[Reportorial_table]" displayFolder="" count="0" memberValueDatatype="130" unbalanced="0"/>
    <cacheHierarchy uniqueName="[Reportorial_table].[BAI Monthly Production Report - July 2026]" caption="BAI Monthly Production Report - July 2026" attribute="1" defaultMemberUniqueName="[Reportorial_table].[BAI Monthly Production Report - July 2026].[All]" allUniqueName="[Reportorial_table].[BAI Monthly Production Report - July 2026].[All]" dimensionUniqueName="[Reportorial_table]" displayFolder="" count="0" memberValueDatatype="130" unbalanced="0"/>
    <cacheHierarchy uniqueName="[Reportorial_table].[BAI Monthly Production Report -  August 2026]" caption="BAI Monthly Production Report -  August 2026" attribute="1" defaultMemberUniqueName="[Reportorial_table].[BAI Monthly Production Report -  August 2026].[All]" allUniqueName="[Reportorial_table].[BAI Monthly Production Report -  August 2026].[All]" dimensionUniqueName="[Reportorial_table]" displayFolder="" count="0" memberValueDatatype="130" unbalanced="0"/>
    <cacheHierarchy uniqueName="[Reportorial_table].[BAI Monthly Production Report -  September 2026]" caption="BAI Monthly Production Report -  September 2026" attribute="1" defaultMemberUniqueName="[Reportorial_table].[BAI Monthly Production Report -  September 2026].[All]" allUniqueName="[Reportorial_table].[BAI Monthly Production Report -  September 2026].[All]" dimensionUniqueName="[Reportorial_table]" displayFolder="" count="0" memberValueDatatype="130" unbalanced="0"/>
    <cacheHierarchy uniqueName="[Reportorial_table].[BAI Monthly Production Report -  October 2026]" caption="BAI Monthly Production Report -  October 2026" attribute="1" defaultMemberUniqueName="[Reportorial_table].[BAI Monthly Production Report -  October 2026].[All]" allUniqueName="[Reportorial_table].[BAI Monthly Production Report -  October 2026].[All]" dimensionUniqueName="[Reportorial_table]" displayFolder="" count="0" memberValueDatatype="130" unbalanced="0"/>
    <cacheHierarchy uniqueName="[Reportorial_table].[BAI Monthly Production Report -  November 2026]" caption="BAI Monthly Production Report -  November 2026" attribute="1" defaultMemberUniqueName="[Reportorial_table].[BAI Monthly Production Report -  November 2026].[All]" allUniqueName="[Reportorial_table].[BAI Monthly Production Report -  November 2026].[All]" dimensionUniqueName="[Reportorial_table]" displayFolder="" count="0" memberValueDatatype="130" unbalanced="0"/>
    <cacheHierarchy uniqueName="[Reportorial_table].[BAI Monthly Production Report -  December 2026]" caption="BAI Monthly Production Report -  December 2026" attribute="1" defaultMemberUniqueName="[Reportorial_table].[BAI Monthly Production Report -  December 2026].[All]" allUniqueName="[Reportorial_table].[BAI Monthly Production Report -  December 2026].[All]" dimensionUniqueName="[Reportorial_table]" displayFolder="" count="0" memberValueDatatype="130" unbalanced="0"/>
    <cacheHierarchy uniqueName="[Reportorial_table].[NWRB 1st Quarter Groundwater / Surface Water Withdrawal (2026)]" caption="NWRB 1st Quarter Groundwater / Surface Water Withdrawal (2026)" attribute="1" defaultMemberUniqueName="[Reportorial_table].[NWRB 1st Quarter Groundwater / Surface Water Withdrawal (2026)].[All]" allUniqueName="[Reportorial_table].[NWRB 1st Quarter Groundwater / Surface Water Withdrawal (2026)].[All]" dimensionUniqueName="[Reportorial_table]" displayFolder="" count="0" memberValueDatatype="130" unbalanced="0"/>
    <cacheHierarchy uniqueName="[Reportorial_table].[NWRB 2nd Quarter Groundwater / Surface Water Withdrawal (2026)]" caption="NWRB 2nd Quarter Groundwater / Surface Water Withdrawal (2026)" attribute="1" defaultMemberUniqueName="[Reportorial_table].[NWRB 2nd Quarter Groundwater / Surface Water Withdrawal (2026)].[All]" allUniqueName="[Reportorial_table].[NWRB 2nd Quarter Groundwater / Surface Water Withdrawal (2026)].[All]" dimensionUniqueName="[Reportorial_table]" displayFolder="" count="0" memberValueDatatype="130" unbalanced="0"/>
    <cacheHierarchy uniqueName="[Reportorial_table].[NWRB 3rd Quarter Groundwater / Surface Water Withdrawal (2026)]" caption="NWRB 3rd Quarter Groundwater / Surface Water Withdrawal (2026)" attribute="1" defaultMemberUniqueName="[Reportorial_table].[NWRB 3rd Quarter Groundwater / Surface Water Withdrawal (2026)].[All]" allUniqueName="[Reportorial_table].[NWRB 3rd Quarter Groundwater / Surface Water Withdrawal (2026)].[All]" dimensionUniqueName="[Reportorial_table]" displayFolder="" count="0" memberValueDatatype="130" unbalanced="0"/>
    <cacheHierarchy uniqueName="[Reportorial_table].[NWRB 4h Quarter Groundwater / Surface Water Withdrawal (2026)]" caption="NWRB 4h Quarter Groundwater / Surface Water Withdrawal (2026)" attribute="1" defaultMemberUniqueName="[Reportorial_table].[NWRB 4h Quarter Groundwater / Surface Water Withdrawal (2026)].[All]" allUniqueName="[Reportorial_table].[NWRB 4h Quarter Groundwater / Surface Water Withdrawal (2026)].[All]" dimensionUniqueName="[Reportorial_table]" displayFolder="" count="0" memberValueDatatype="130" unbalanced="0"/>
    <cacheHierarchy uniqueName="[Reportorial_table].[DOE Annual Energy Consumption Report (AECR)]" caption="DOE Annual Energy Consumption Report (AECR)" attribute="1" defaultMemberUniqueName="[Reportorial_table].[DOE Annual Energy Consumption Report (AECR)].[All]" allUniqueName="[Reportorial_table].[DOE Annual Energy Consumption Report (AECR)].[All]" dimensionUniqueName="[Reportorial_table]" displayFolder="" count="0" memberValueDatatype="130" unbalanced="0"/>
    <cacheHierarchy uniqueName="[Reportorial_table].[DOE Annual Energy Efficiency and Conservation Report (AEECR)]" caption="DOE Annual Energy Efficiency and Conservation Report (AEECR)" attribute="1" defaultMemberUniqueName="[Reportorial_table].[DOE Annual Energy Efficiency and Conservation Report (AEECR)].[All]" allUniqueName="[Reportorial_table].[DOE Annual Energy Efficiency and Conservation Report (AEECR)].[All]" dimensionUniqueName="[Reportorial_table]" displayFolder="" count="0" memberValueDatatype="130" unbalanced="0"/>
    <cacheHierarchy uniqueName="[Reportorial_table].[DOE 1st Quarter - Coal Purchases and Utilization Report (2026)]" caption="DOE 1st Quarter - Coal Purchases and Utilization Report (2026)" attribute="1" defaultMemberUniqueName="[Reportorial_table].[DOE 1st Quarter - Coal Purchases and Utilization Report (2026)].[All]" allUniqueName="[Reportorial_table].[DOE 1st Quarter - Coal Purchases and Utilization Report (2026)].[All]" dimensionUniqueName="[Reportorial_table]" displayFolder="" count="0" memberValueDatatype="130" unbalanced="0"/>
    <cacheHierarchy uniqueName="[Reportorial_table].[DOE 2nd Quarter - Coal Purchases and Utilization Report (2026)]" caption="DOE 2nd Quarter - Coal Purchases and Utilization Report (2026)" attribute="1" defaultMemberUniqueName="[Reportorial_table].[DOE 2nd Quarter - Coal Purchases and Utilization Report (2026)].[All]" allUniqueName="[Reportorial_table].[DOE 2nd Quarter - Coal Purchases and Utilization Report (2026)].[All]" dimensionUniqueName="[Reportorial_table]" displayFolder="" count="0" memberValueDatatype="130" unbalanced="0"/>
    <cacheHierarchy uniqueName="[Reportorial_table].[DOE 3rd Quarter - Coal Purchases and Utilization Report (2026)]" caption="DOE 3rd Quarter - Coal Purchases and Utilization Report (2026)" attribute="1" defaultMemberUniqueName="[Reportorial_table].[DOE 3rd Quarter - Coal Purchases and Utilization Report (2026)].[All]" allUniqueName="[Reportorial_table].[DOE 3rd Quarter - Coal Purchases and Utilization Report (2026)].[All]" dimensionUniqueName="[Reportorial_table]" displayFolder="" count="0" memberValueDatatype="130" unbalanced="0"/>
    <cacheHierarchy uniqueName="[Reportorial_table].[DOE 4th Quarter - Coal Purchases and Utilization Report (2026)]" caption="DOE 4th Quarter - Coal Purchases and Utilization Report (2026)" attribute="1" defaultMemberUniqueName="[Reportorial_table].[DOE 4th Quarter - Coal Purchases and Utilization Report (2026)].[All]" allUniqueName="[Reportorial_table].[DOE 4th Quarter - Coal Purchases and Utilization Report (2026)].[All]" dimensionUniqueName="[Reportorial_table]" displayFolder="" count="0" memberValueDatatype="130" unbalanced="0"/>
    <cacheHierarchy uniqueName="[Reportorial_table].[ERC Annual Self-Generating Report]" caption="ERC Annual Self-Generating Report" attribute="1" defaultMemberUniqueName="[Reportorial_table].[ERC Annual Self-Generating Report].[All]" allUniqueName="[Reportorial_table].[ERC Annual Self-Generating Report].[All]" dimensionUniqueName="[Reportorial_table]" displayFolder="" count="0" memberValueDatatype="130" unbalanced="0"/>
    <cacheHierarchy uniqueName="[Reportorial_table].[Column1]" caption="Column1" attribute="1" defaultMemberUniqueName="[Reportorial_table].[Column1].[All]" allUniqueName="[Reportorial_table].[Column1].[All]" dimensionUniqueName="[Reportorial_table]" displayFolder="" count="0" memberValueDatatype="130" unbalanced="0"/>
    <cacheHierarchy uniqueName="[Reportorial_table].[Total Applicable Reportorials]" caption="Total Applicable Reportorials" attribute="1" defaultMemberUniqueName="[Reportorial_table].[Total Applicable Reportorials].[All]" allUniqueName="[Reportorial_table].[Total Applicable Reportorials].[All]" dimensionUniqueName="[Reportorial_table]" displayFolder="" count="0" memberValueDatatype="20" unbalanced="0"/>
    <cacheHierarchy uniqueName="[Reportorial_table].[Updated Reportorial]" caption="Updated Reportorial" attribute="1" defaultMemberUniqueName="[Reportorial_table].[Updated Reportorial].[All]" allUniqueName="[Reportorial_table].[Updated Reportorial].[All]" dimensionUniqueName="[Reportorial_table]" displayFolder="" count="0" memberValueDatatype="20" unbalanced="0"/>
    <cacheHierarchy uniqueName="[Reportorial_table].[% Updated]" caption="% Updated" attribute="1" defaultMemberUniqueName="[Reportorial_table].[% Updated].[All]" allUniqueName="[Reportorial_table].[% Updated].[All]" dimensionUniqueName="[Reportorial_table]" displayFolder="" count="0" memberValueDatatype="5" unbalanced="0"/>
    <cacheHierarchy uniqueName="[Measures].[__XL_Count Permit_table]" caption="__XL_Count Permit_table" measure="1" displayFolder="" measureGroup="Permit_table" count="0" hidden="1"/>
    <cacheHierarchy uniqueName="[Measures].[__XL_Count region]" caption="__XL_Count region" measure="1" displayFolder="" measureGroup="region" count="0" hidden="1"/>
    <cacheHierarchy uniqueName="[Measures].[__XL_Count plant]" caption="__XL_Count plant" measure="1" displayFolder="" measureGroup="plant" count="0" hidden="1"/>
    <cacheHierarchy uniqueName="[Measures].[__XL_Count Reportorial_table]" caption="__XL_Count Reportorial_table" measure="1" displayFolder="" measureGroup="Reportorial_table" count="0" hidden="1"/>
    <cacheHierarchy uniqueName="[Measures].[__No measures defined]" caption="__No measures defined" measure="1" displayFolder="" count="0" hidden="1"/>
    <cacheHierarchy uniqueName="[Measures].[Sum of Total Applicable License / Certification]" caption="Sum of Total Applicable License / Certification" measure="1" displayFolder="" measureGroup="Permit_table" count="0" hidden="1">
      <extLst>
        <ext xmlns:x15="http://schemas.microsoft.com/office/spreadsheetml/2010/11/main" uri="{B97F6D7D-B522-45F9-BDA1-12C45D357490}">
          <x15:cacheHierarchy aggregatedColumn="66"/>
        </ext>
      </extLst>
    </cacheHierarchy>
    <cacheHierarchy uniqueName="[Measures].[Sum of Active Applicable License / Certification]" caption="Sum of Active Applicable License / Certification" measure="1" displayFolder="" measureGroup="Permit_table" count="0" hidden="1">
      <extLst>
        <ext xmlns:x15="http://schemas.microsoft.com/office/spreadsheetml/2010/11/main" uri="{B97F6D7D-B522-45F9-BDA1-12C45D357490}">
          <x15:cacheHierarchy aggregatedColumn="67"/>
        </ext>
      </extLst>
    </cacheHierarchy>
    <cacheHierarchy uniqueName="[Measures].[Sum of Total Applicable Reportorials]" caption="Sum of Total Applicable Reportorials" measure="1" displayFolder="" measureGroup="Reportorial_table" count="0" hidden="1">
      <extLst>
        <ext xmlns:x15="http://schemas.microsoft.com/office/spreadsheetml/2010/11/main" uri="{B97F6D7D-B522-45F9-BDA1-12C45D357490}">
          <x15:cacheHierarchy aggregatedColumn="121"/>
        </ext>
      </extLst>
    </cacheHierarchy>
    <cacheHierarchy uniqueName="[Measures].[Sum of Updated Reportorial]" caption="Sum of Updated Reportorial" measure="1" displayFolder="" measureGroup="Reportorial_table" count="0" hidden="1">
      <extLst>
        <ext xmlns:x15="http://schemas.microsoft.com/office/spreadsheetml/2010/11/main" uri="{B97F6D7D-B522-45F9-BDA1-12C45D357490}">
          <x15:cacheHierarchy aggregatedColumn="122"/>
        </ext>
      </extLst>
    </cacheHierarchy>
  </cacheHierarchies>
  <kpis count="0"/>
  <dimensions count="5">
    <dimension measure="1" name="Measures" uniqueName="[Measures]" caption="Measures"/>
    <dimension name="Permit_table" uniqueName="[Permit_table]" caption="Permit_table"/>
    <dimension name="plant" uniqueName="[plant]" caption="plant"/>
    <dimension name="region" uniqueName="[region]" caption="region"/>
    <dimension name="Reportorial_table" uniqueName="[Reportorial_table]" caption="Reportorial_table"/>
  </dimensions>
  <measureGroups count="4">
    <measureGroup name="Permit_table" caption="Permit_table"/>
    <measureGroup name="plant" caption="plant"/>
    <measureGroup name="region" caption="region"/>
    <measureGroup name="Reportorial_table" caption="Reportorial_table"/>
  </measureGroups>
  <maps count="8">
    <map measureGroup="0" dimension="1"/>
    <map measureGroup="0" dimension="2"/>
    <map measureGroup="0" dimension="3"/>
    <map measureGroup="1" dimension="2"/>
    <map measureGroup="2" dimension="3"/>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224.429524537038" backgroundQuery="1" createdVersion="8" refreshedVersion="8" minRefreshableVersion="3" recordCount="0" supportSubquery="1" supportAdvancedDrill="1" xr:uid="{9A3CCCEB-B12A-4B23-AA1D-A2ED9D7AC531}">
  <cacheSource type="external" connectionId="1"/>
  <cacheFields count="1">
    <cacheField name="[plant].[Plant].[Plant]" caption="Plant" numFmtId="0" hierarchy="69" level="1">
      <sharedItems count="24">
        <s v="BMP Bataan 1"/>
        <s v="BMP Bataan 2"/>
        <s v="BMP Batangas"/>
        <s v="BMP Bukidnon"/>
        <s v="BMP Bulacan"/>
        <s v="BMP Cebu"/>
        <s v="BMP DavSur"/>
        <s v="BMP Iloilo 1"/>
        <s v="BMP Iloilo 2"/>
        <s v="BMP Isabela"/>
        <s v="BMP Leyte"/>
        <s v="BMP MisOr"/>
        <s v="BMP Pangasinan"/>
        <s v="BMP Tarlac"/>
        <s v="MPF Bataan"/>
        <s v="MPF DavSur"/>
        <s v="MPH Bataan"/>
        <s v="MPH CamSur"/>
        <s v="MPH Laguna"/>
        <s v="MPPP CamSur"/>
        <s v="MPPP Cebu"/>
        <s v="MPPP DavSur"/>
        <s v="MPPP Leyte"/>
        <s v="MPPP Quezon"/>
      </sharedItems>
    </cacheField>
  </cacheFields>
  <cacheHierarchies count="133">
    <cacheHierarchy uniqueName="[Permit_table].[Region]" caption="Region" attribute="1" defaultMemberUniqueName="[Permit_table].[Region].[All]" allUniqueName="[Permit_table].[Region].[All]" dimensionUniqueName="[Permit_table]" displayFolder="" count="0" memberValueDatatype="130" unbalanced="0"/>
    <cacheHierarchy uniqueName="[Permit_table].[Plant]" caption="Plant" attribute="1" defaultMemberUniqueName="[Permit_table].[Plant].[All]" allUniqueName="[Permit_table].[Plant].[All]" dimensionUniqueName="[Permit_table]" displayFolder="" count="0" memberValueDatatype="130" unbalanced="0"/>
    <cacheHierarchy uniqueName="[Permit_table].[LGU Business Permit]" caption="LGU Business Permit" attribute="1" defaultMemberUniqueName="[Permit_table].[LGU Business Permit].[All]" allUniqueName="[Permit_table].[LGU Business Permit].[All]" dimensionUniqueName="[Permit_table]" displayFolder="" count="0" memberValueDatatype="130" unbalanced="0"/>
    <cacheHierarchy uniqueName="[Permit_table].[LGU Sanitary Permit (CHO/MHO)]" caption="LGU Sanitary Permit (CHO/MHO)" attribute="1" defaultMemberUniqueName="[Permit_table].[LGU Sanitary Permit (CHO/MHO)].[All]" allUniqueName="[Permit_table].[LGU Sanitary Permit (CHO/MHO)].[All]" dimensionUniqueName="[Permit_table]" displayFolder="" count="0" memberValueDatatype="130" unbalanced="0"/>
    <cacheHierarchy uniqueName="[Permit_table].[LGU Environmental Permit (CENRO/MENRO)]" caption="LGU Environmental Permit (CENRO/MENRO)" attribute="1" defaultMemberUniqueName="[Permit_table].[LGU Environmental Permit (CENRO/MENRO)].[All]" allUniqueName="[Permit_table].[LGU Environmental Permit (CENRO/MENRO)].[All]" dimensionUniqueName="[Permit_table]" displayFolder="" count="0" memberValueDatatype="130" unbalanced="0"/>
    <cacheHierarchy uniqueName="[Permit_table].[LGU Certificate of Registration and Accreditation as Slaughterhouse]" caption="LGU Certificate of Registration and Accreditation as Slaughterhouse" attribute="1" defaultMemberUniqueName="[Permit_table].[LGU Certificate of Registration and Accreditation as Slaughterhouse].[All]" allUniqueName="[Permit_table].[LGU Certificate of Registration and Accreditation as Slaughterhouse].[All]" dimensionUniqueName="[Permit_table]" displayFolder="" count="0" memberValueDatatype="130" unbalanced="0"/>
    <cacheHierarchy uniqueName="[Permit_table].[LGU Permit to Operate of Piggeries. Poultry Farms, and Other Livestock Raising Entities]" caption="LGU Permit to Operate of Piggeries. Poultry Farms, and Other Livestock Raising Entities" attribute="1" defaultMemberUniqueName="[Permit_table].[LGU Permit to Operate of Piggeries. Poultry Farms, and Other Livestock Raising Entities].[All]" allUniqueName="[Permit_table].[LGU Permit to Operate of Piggeries. Poultry Farms, and Other Livestock Raising Entities].[All]" dimensionUniqueName="[Permit_table]" displayFolder="" count="0" memberValueDatatype="130" unbalanced="0"/>
    <cacheHierarchy uniqueName="[Permit_table].[LGU Certificate of Potability]" caption="LGU Certificate of Potability" attribute="1" defaultMemberUniqueName="[Permit_table].[LGU Certificate of Potability].[All]" allUniqueName="[Permit_table].[LGU Certificate of Potability].[All]" dimensionUniqueName="[Permit_table]" displayFolder="" count="0" memberValueDatatype="130" unbalanced="0"/>
    <cacheHierarchy uniqueName="[Permit_table].[DLE Registration of Establishment (DOLE Rule 1020)]" caption="DLE Registration of Establishment (DOLE Rule 1020)" attribute="1" defaultMemberUniqueName="[Permit_table].[DLE Registration of Establishment (DOLE Rule 1020)].[All]" allUniqueName="[Permit_table].[DLE Registration of Establishment (DOLE Rule 1020)].[All]" dimensionUniqueName="[Permit_table]" displayFolder="" count="0" memberValueDatatype="130" unbalanced="0"/>
    <cacheHierarchy uniqueName="[Permit_table].[DLE Annual Inspection Certificate (Mechanical, Electrical, Occupancy)]" caption="DLE Annual Inspection Certificate (Mechanical, Electrical, Occupancy)" attribute="1" defaultMemberUniqueName="[Permit_table].[DLE Annual Inspection Certificate (Mechanical, Electrical, Occupancy)].[All]" allUniqueName="[Permit_table].[DLE Annual Inspection Certificate (Mechanical, Electrical, Occupancy)].[All]" dimensionUniqueName="[Permit_table]" displayFolder="" count="0" memberValueDatatype="130" unbalanced="0"/>
    <cacheHierarchy uniqueName="[Permit_table].[DLE Mechanical Permit to Operate (PTO) (Boilers)]" caption="DLE Mechanical Permit to Operate (PTO) (Boilers)" attribute="1" defaultMemberUniqueName="[Permit_table].[DLE Mechanical Permit to Operate (PTO) (Boilers)].[All]" allUniqueName="[Permit_table].[DLE Mechanical Permit to Operate (PTO) (Boilers)].[All]" dimensionUniqueName="[Permit_table]" displayFolder="" count="0" memberValueDatatype="130" unbalanced="0"/>
    <cacheHierarchy uniqueName="[Permit_table].[DLE Mechanical Permit to Operate (PTO) (Pressure Vessels)]" caption="DLE Mechanical Permit to Operate (PTO) (Pressure Vessels)" attribute="1" defaultMemberUniqueName="[Permit_table].[DLE Mechanical Permit to Operate (PTO) (Pressure Vessels)].[All]" allUniqueName="[Permit_table].[DLE Mechanical Permit to Operate (PTO) (Pressure Vessels)].[All]" dimensionUniqueName="[Permit_table]" displayFolder="" count="0" memberValueDatatype="130" unbalanced="0"/>
    <cacheHierarchy uniqueName="[Permit_table].[DLE Mechanical Permit to Operate (PTO) (Internal Combustion Engines)]" caption="DLE Mechanical Permit to Operate (PTO) (Internal Combustion Engines)" attribute="1" defaultMemberUniqueName="[Permit_table].[DLE Mechanical Permit to Operate (PTO) (Internal Combustion Engines)].[All]" allUniqueName="[Permit_table].[DLE Mechanical Permit to Operate (PTO) (Internal Combustion Engines)].[All]" dimensionUniqueName="[Permit_table]" displayFolder="" count="0" memberValueDatatype="130" unbalanced="0"/>
    <cacheHierarchy uniqueName="[Permit_table].[DOLE Permit to Operate (Electrical Installation)]" caption="DOLE Permit to Operate (Electrical Installation)" attribute="1" defaultMemberUniqueName="[Permit_table].[DOLE Permit to Operate (Electrical Installation)].[All]" allUniqueName="[Permit_table].[DOLE Permit to Operate (Electrical Installation)].[All]" dimensionUniqueName="[Permit_table]" displayFolder="" count="0" memberValueDatatype="130" unbalanced="0"/>
    <cacheHierarchy uniqueName="[Permit_table].[DLE Mechanical Permit to Operate (PTO) (Elevators)]" caption="DLE Mechanical Permit to Operate (PTO) (Elevators)" attribute="1" defaultMemberUniqueName="[Permit_table].[DLE Mechanical Permit to Operate (PTO) (Elevators)].[All]" allUniqueName="[Permit_table].[DLE Mechanical Permit to Operate (PTO) (Elevators)].[All]" dimensionUniqueName="[Permit_table]" displayFolder="" count="0" memberValueDatatype="130" unbalanced="0"/>
    <cacheHierarchy uniqueName="[Permit_table].[DLE Mechanical Permit to Operate (PTO) (Cranes and Hoists)]" caption="DLE Mechanical Permit to Operate (PTO) (Cranes and Hoists)" attribute="1" defaultMemberUniqueName="[Permit_table].[DLE Mechanical Permit to Operate (PTO) (Cranes and Hoists)].[All]" allUniqueName="[Permit_table].[DLE Mechanical Permit to Operate (PTO) (Cranes and Hoists)].[All]" dimensionUniqueName="[Permit_table]" displayFolder="" count="0" memberValueDatatype="130" unbalanced="0"/>
    <cacheHierarchy uniqueName="[Permit_table].[DLE Mechanical Permit to Operate (PTO) (Power Piping)]" caption="DLE Mechanical Permit to Operate (PTO) (Power Piping)" attribute="1" defaultMemberUniqueName="[Permit_table].[DLE Mechanical Permit to Operate (PTO) (Power Piping)].[All]" allUniqueName="[Permit_table].[DLE Mechanical Permit to Operate (PTO) (Power Piping)].[All]" dimensionUniqueName="[Permit_table]" displayFolder="" count="0" memberValueDatatype="130" unbalanced="0"/>
    <cacheHierarchy uniqueName="[Permit_table].[BFP Fire Safety Inspection Certificate (FSIC)]" caption="BFP Fire Safety Inspection Certificate (FSIC)" attribute="1" defaultMemberUniqueName="[Permit_table].[BFP Fire Safety Inspection Certificate (FSIC)].[All]" allUniqueName="[Permit_table].[BFP Fire Safety Inspection Certificate (FSIC)].[All]" dimensionUniqueName="[Permit_table]" displayFolder="" count="0" memberValueDatatype="130" unbalanced="0"/>
    <cacheHierarchy uniqueName="[Permit_table].[BFP Fire Safety Clearance for Storage of Flammable/Combustible Liquids]" caption="BFP Fire Safety Clearance for Storage of Flammable/Combustible Liquids" attribute="1" defaultMemberUniqueName="[Permit_table].[BFP Fire Safety Clearance for Storage of Flammable/Combustible Liquids].[All]" allUniqueName="[Permit_table].[BFP Fire Safety Clearance for Storage of Flammable/Combustible Liquids].[All]" dimensionUniqueName="[Permit_table]" displayFolder="" count="0" memberValueDatatype="130" unbalanced="0"/>
    <cacheHierarchy uniqueName="[Permit_table].[DENR Environmental Compliance Certificate (ECC)]" caption="DENR Environmental Compliance Certificate (ECC)" attribute="1" defaultMemberUniqueName="[Permit_table].[DENR Environmental Compliance Certificate (ECC)].[All]" allUniqueName="[Permit_table].[DENR Environmental Compliance Certificate (ECC)].[All]" dimensionUniqueName="[Permit_table]" displayFolder="" count="0" memberValueDatatype="130" unbalanced="0"/>
    <cacheHierarchy uniqueName="[Permit_table].[DENR Certificate of Non-Coverage (CNC)]" caption="DENR Certificate of Non-Coverage (CNC)" attribute="1" defaultMemberUniqueName="[Permit_table].[DENR Certificate of Non-Coverage (CNC)].[All]" allUniqueName="[Permit_table].[DENR Certificate of Non-Coverage (CNC)].[All]" dimensionUniqueName="[Permit_table]" displayFolder="" count="0" memberValueDatatype="130" unbalanced="0"/>
    <cacheHierarchy uniqueName="[Permit_table].[DENR Hazardous Waste Generator's ID Registration]" caption="DENR Hazardous Waste Generator's ID Registration" attribute="1" defaultMemberUniqueName="[Permit_table].[DENR Hazardous Waste Generator's ID Registration].[All]" allUniqueName="[Permit_table].[DENR Hazardous Waste Generator's ID Registration].[All]" dimensionUniqueName="[Permit_table]" displayFolder="" count="0" memberValueDatatype="130" unbalanced="0"/>
    <cacheHierarchy uniqueName="[Permit_table].[DENR Permit to Operate (Air Pollution Source Installation)]" caption="DENR Permit to Operate (Air Pollution Source Installation)" attribute="1" defaultMemberUniqueName="[Permit_table].[DENR Permit to Operate (Air Pollution Source Installation)].[All]" allUniqueName="[Permit_table].[DENR Permit to Operate (Air Pollution Source Installation)].[All]" dimensionUniqueName="[Permit_table]" displayFolder="" count="0" memberValueDatatype="130" unbalanced="0"/>
    <cacheHierarchy uniqueName="[Permit_table].[DENR Permit to Operate (Air Pollution Source Installation No. 2)]" caption="DENR Permit to Operate (Air Pollution Source Installation No. 2)" attribute="1" defaultMemberUniqueName="[Permit_table].[DENR Permit to Operate (Air Pollution Source Installation No. 2)].[All]" allUniqueName="[Permit_table].[DENR Permit to Operate (Air Pollution Source Installation No. 2)].[All]" dimensionUniqueName="[Permit_table]" displayFolder="" count="0" memberValueDatatype="130" unbalanced="0"/>
    <cacheHierarchy uniqueName="[Permit_table].[DENR Permit to Operate (Air Pollution Source Installation No. 3)]" caption="DENR Permit to Operate (Air Pollution Source Installation No. 3)" attribute="1" defaultMemberUniqueName="[Permit_table].[DENR Permit to Operate (Air Pollution Source Installation No. 3)].[All]" allUniqueName="[Permit_table].[DENR Permit to Operate (Air Pollution Source Installation No. 3)].[All]" dimensionUniqueName="[Permit_table]" displayFolder="" count="0" memberValueDatatype="130" unbalanced="0"/>
    <cacheHierarchy uniqueName="[Permit_table].[DENR Discharge Permit]" caption="DENR Discharge Permit" attribute="1" defaultMemberUniqueName="[Permit_table].[DENR Discharge Permit].[All]" allUniqueName="[Permit_table].[DENR Discharge Permit].[All]" dimensionUniqueName="[Permit_table]" displayFolder="" count="0" memberValueDatatype="130" unbalanced="0"/>
    <cacheHierarchy uniqueName="[Permit_table].[DENR Wastewater Discharge Permit No. 2]" caption="DENR Wastewater Discharge Permit No. 2" attribute="1" defaultMemberUniqueName="[Permit_table].[DENR Wastewater Discharge Permit No. 2].[All]" allUniqueName="[Permit_table].[DENR Wastewater Discharge Permit No. 2].[All]" dimensionUniqueName="[Permit_table]" displayFolder="" count="0" memberValueDatatype="130" unbalanced="0"/>
    <cacheHierarchy uniqueName="[Permit_table].[DENR Wastewater Discharge Permit No. 3]" caption="DENR Wastewater Discharge Permit No. 3" attribute="1" defaultMemberUniqueName="[Permit_table].[DENR Wastewater Discharge Permit No. 3].[All]" allUniqueName="[Permit_table].[DENR Wastewater Discharge Permit No. 3].[All]" dimensionUniqueName="[Permit_table]" displayFolder="" count="0" memberValueDatatype="130" unbalanced="0"/>
    <cacheHierarchy uniqueName="[Permit_table].[DENR Wastewater Discharge Exemption Memo]" caption="DENR Wastewater Discharge Exemption Memo" attribute="1" defaultMemberUniqueName="[Permit_table].[DENR Wastewater Discharge Exemption Memo].[All]" allUniqueName="[Permit_table].[DENR Wastewater Discharge Exemption Memo].[All]" dimensionUniqueName="[Permit_table]" displayFolder="" count="0" memberValueDatatype="130" unbalanced="0"/>
    <cacheHierarchy uniqueName="[Permit_table].[DENR PCO Accreditation]" caption="DENR PCO Accreditation" attribute="1" defaultMemberUniqueName="[Permit_table].[DENR PCO Accreditation].[All]" allUniqueName="[Permit_table].[DENR PCO Accreditation].[All]" dimensionUniqueName="[Permit_table]" displayFolder="" count="0" memberValueDatatype="130" unbalanced="0"/>
    <cacheHierarchy uniqueName="[Permit_table].[DENR Managing Head Accreditation]" caption="DENR Managing Head Accreditation" attribute="1" defaultMemberUniqueName="[Permit_table].[DENR Managing Head Accreditation].[All]" allUniqueName="[Permit_table].[DENR Managing Head Accreditation].[All]" dimensionUniqueName="[Permit_table]" displayFolder="" count="0" memberValueDatatype="130" unbalanced="0"/>
    <cacheHierarchy uniqueName="[Permit_table].[DENR Controlled Chemical Order (CCO) Registration]" caption="DENR Controlled Chemical Order (CCO) Registration" attribute="1" defaultMemberUniqueName="[Permit_table].[DENR Controlled Chemical Order (CCO) Registration].[All]" allUniqueName="[Permit_table].[DENR Controlled Chemical Order (CCO) Registration].[All]" dimensionUniqueName="[Permit_table]" displayFolder="" count="0" memberValueDatatype="130" unbalanced="0"/>
    <cacheHierarchy uniqueName="[Permit_table].[DENR CCO Importation Clearance]" caption="DENR CCO Importation Clearance" attribute="1" defaultMemberUniqueName="[Permit_table].[DENR CCO Importation Clearance].[All]" allUniqueName="[Permit_table].[DENR CCO Importation Clearance].[All]" dimensionUniqueName="[Permit_table]" displayFolder="" count="0" memberValueDatatype="130" unbalanced="0"/>
    <cacheHierarchy uniqueName="[Permit_table].[DENR PCL Compliance Certificate]" caption="DENR PCL Compliance Certificate" attribute="1" defaultMemberUniqueName="[Permit_table].[DENR PCL Compliance Certificate].[All]" allUniqueName="[Permit_table].[DENR PCL Compliance Certificate].[All]" dimensionUniqueName="[Permit_table]" displayFolder="" count="0" memberValueDatatype="130" unbalanced="0"/>
    <cacheHierarchy uniqueName="[Permit_table].[DENR PCL Compliance Certificate Exemption]" caption="DENR PCL Compliance Certificate Exemption" attribute="1" defaultMemberUniqueName="[Permit_table].[DENR PCL Compliance Certificate Exemption].[All]" allUniqueName="[Permit_table].[DENR PCL Compliance Certificate Exemption].[All]" dimensionUniqueName="[Permit_table]" displayFolder="" count="0" memberValueDatatype="130" unbalanced="0"/>
    <cacheHierarchy uniqueName="[Permit_table].[DENR PMPIN Compliance Certificate]" caption="DENR PMPIN Compliance Certificate" attribute="1" defaultMemberUniqueName="[Permit_table].[DENR PMPIN Compliance Certificate].[All]" allUniqueName="[Permit_table].[DENR PMPIN Compliance Certificate].[All]" dimensionUniqueName="[Permit_table]" displayFolder="" count="0" memberValueDatatype="130" unbalanced="0"/>
    <cacheHierarchy uniqueName="[Permit_table].[DENR SQI Permit]" caption="DENR SQI Permit" attribute="1" defaultMemberUniqueName="[Permit_table].[DENR SQI Permit].[All]" allUniqueName="[Permit_table].[DENR SQI Permit].[All]" dimensionUniqueName="[Permit_table]" displayFolder="" count="0" memberValueDatatype="130" unbalanced="0"/>
    <cacheHierarchy uniqueName="[Permit_table].[DENR Polymer Exemption]" caption="DENR Polymer Exemption" attribute="1" defaultMemberUniqueName="[Permit_table].[DENR Polymer Exemption].[All]" allUniqueName="[Permit_table].[DENR Polymer Exemption].[All]" dimensionUniqueName="[Permit_table]" displayFolder="" count="0" memberValueDatatype="130" unbalanced="0"/>
    <cacheHierarchy uniqueName="[Permit_table].[BAI Certificate of Feed Establishment Registration (Manufacturer)]" caption="BAI Certificate of Feed Establishment Registration (Manufacturer)" attribute="1" defaultMemberUniqueName="[Permit_table].[BAI Certificate of Feed Establishment Registration (Manufacturer)].[All]" allUniqueName="[Permit_table].[BAI Certificate of Feed Establishment Registration (Manufacturer)].[All]" dimensionUniqueName="[Permit_table]" displayFolder="" count="0" memberValueDatatype="130" unbalanced="0"/>
    <cacheHierarchy uniqueName="[Permit_table].[BAI Certificate of Feed Establishment Registration (Importer)]" caption="BAI Certificate of Feed Establishment Registration (Importer)" attribute="1" defaultMemberUniqueName="[Permit_table].[BAI Certificate of Feed Establishment Registration (Importer)].[All]" allUniqueName="[Permit_table].[BAI Certificate of Feed Establishment Registration (Importer)].[All]" dimensionUniqueName="[Permit_table]" displayFolder="" count="0" memberValueDatatype="130" unbalanced="0"/>
    <cacheHierarchy uniqueName="[Permit_table].[BAI Certificate of Feed Establishment Registration (Exporter)]" caption="BAI Certificate of Feed Establishment Registration (Exporter)" attribute="1" defaultMemberUniqueName="[Permit_table].[BAI Certificate of Feed Establishment Registration (Exporter)].[All]" allUniqueName="[Permit_table].[BAI Certificate of Feed Establishment Registration (Exporter)].[All]" dimensionUniqueName="[Permit_table]" displayFolder="" count="0" memberValueDatatype="130" unbalanced="0"/>
    <cacheHierarchy uniqueName="[Permit_table].[BAI Certificate of Feed Establishment Registration (Trader)\\]" caption="BAI Certificate of Feed Establishment Registration (Trader)\\" attribute="1" defaultMemberUniqueName="[Permit_table].[BAI Certificate of Feed Establishment Registration (Trader)\\].[All]" allUniqueName="[Permit_table].[BAI Certificate of Feed Establishment Registration (Trader)\\].[All]" dimensionUniqueName="[Permit_table]" displayFolder="" count="0" memberValueDatatype="130" unbalanced="0"/>
    <cacheHierarchy uniqueName="[Permit_table].[BAI Certificate of Feed Establishment Registration (Repacker)]" caption="BAI Certificate of Feed Establishment Registration (Repacker)" attribute="1" defaultMemberUniqueName="[Permit_table].[BAI Certificate of Feed Establishment Registration (Repacker)].[All]" allUniqueName="[Permit_table].[BAI Certificate of Feed Establishment Registration (Repacker)].[All]" dimensionUniqueName="[Permit_table]" displayFolder="" count="0" memberValueDatatype="130" unbalanced="0"/>
    <cacheHierarchy uniqueName="[Permit_table].[BAI Certificate of Feed Ingredient Manufacturer]" caption="BAI Certificate of Feed Ingredient Manufacturer" attribute="1" defaultMemberUniqueName="[Permit_table].[BAI Certificate of Feed Ingredient Manufacturer].[All]" allUniqueName="[Permit_table].[BAI Certificate of Feed Ingredient Manufacturer].[All]" dimensionUniqueName="[Permit_table]" displayFolder="" count="0" memberValueDatatype="130" unbalanced="0"/>
    <cacheHierarchy uniqueName="[Permit_table].[BAI Certificate of Laboratory Accreditation]" caption="BAI Certificate of Laboratory Accreditation" attribute="1" defaultMemberUniqueName="[Permit_table].[BAI Certificate of Laboratory Accreditation].[All]" allUniqueName="[Permit_table].[BAI Certificate of Laboratory Accreditation].[All]" dimensionUniqueName="[Permit_table]" displayFolder="" count="0" memberValueDatatype="130" unbalanced="0"/>
    <cacheHierarchy uniqueName="[Permit_table].[BAI AWA License to Operate - Internal Hatchery (Chicken)]" caption="BAI AWA License to Operate - Internal Hatchery (Chicken)" attribute="1" defaultMemberUniqueName="[Permit_table].[BAI AWA License to Operate - Internal Hatchery (Chicken)].[All]" allUniqueName="[Permit_table].[BAI AWA License to Operate - Internal Hatchery (Chicken)].[All]" dimensionUniqueName="[Permit_table]" displayFolder="" count="0" memberValueDatatype="130" unbalanced="0"/>
    <cacheHierarchy uniqueName="[Permit_table].[BAI Animal Disease Monitoring Compliance Certificate]" caption="BAI Animal Disease Monitoring Compliance Certificate" attribute="1" defaultMemberUniqueName="[Permit_table].[BAI Animal Disease Monitoring Compliance Certificate].[All]" allUniqueName="[Permit_table].[BAI Animal Disease Monitoring Compliance Certificate].[All]" dimensionUniqueName="[Permit_table]" displayFolder="" count="0" memberValueDatatype="130" unbalanced="0"/>
    <cacheHierarchy uniqueName="[Permit_table].[NWRB Water Extraction Permit (Deepwell No. 1)]" caption="NWRB Water Extraction Permit (Deepwell No. 1)" attribute="1" defaultMemberUniqueName="[Permit_table].[NWRB Water Extraction Permit (Deepwell No. 1)].[All]" allUniqueName="[Permit_table].[NWRB Water Extraction Permit (Deepwell No. 1)].[All]" dimensionUniqueName="[Permit_table]" displayFolder="" count="0" memberValueDatatype="130" unbalanced="0"/>
    <cacheHierarchy uniqueName="[Permit_table].[NWRB Water Extraction Permit (Deepwell No. 2)]" caption="NWRB Water Extraction Permit (Deepwell No. 2)" attribute="1" defaultMemberUniqueName="[Permit_table].[NWRB Water Extraction Permit (Deepwell No. 2)].[All]" allUniqueName="[Permit_table].[NWRB Water Extraction Permit (Deepwell No. 2)].[All]" dimensionUniqueName="[Permit_table]" displayFolder="" count="0" memberValueDatatype="130" unbalanced="0"/>
    <cacheHierarchy uniqueName="[Permit_table].[NWRB Water Extraction Permit (Deepwell No. 3)]" caption="NWRB Water Extraction Permit (Deepwell No. 3)" attribute="1" defaultMemberUniqueName="[Permit_table].[NWRB Water Extraction Permit (Deepwell No. 3)].[All]" allUniqueName="[Permit_table].[NWRB Water Extraction Permit (Deepwell No. 3)].[All]" dimensionUniqueName="[Permit_table]" displayFolder="" count="0" memberValueDatatype="130" unbalanced="0"/>
    <cacheHierarchy uniqueName="[Permit_table].[NWRB Water Extraction Permit (Deepwell No. 4)]" caption="NWRB Water Extraction Permit (Deepwell No. 4)" attribute="1" defaultMemberUniqueName="[Permit_table].[NWRB Water Extraction Permit (Deepwell No. 4)].[All]" allUniqueName="[Permit_table].[NWRB Water Extraction Permit (Deepwell No. 4)].[All]" dimensionUniqueName="[Permit_table]" displayFolder="" count="0" memberValueDatatype="130" unbalanced="0"/>
    <cacheHierarchy uniqueName="[Permit_table].[NWRB Water Extraction Permit (Deepwell No. 5)]" caption="NWRB Water Extraction Permit (Deepwell No. 5)" attribute="1" defaultMemberUniqueName="[Permit_table].[NWRB Water Extraction Permit (Deepwell No. 5)].[All]" allUniqueName="[Permit_table].[NWRB Water Extraction Permit (Deepwell No. 5)].[All]" dimensionUniqueName="[Permit_table]" displayFolder="" count="0" memberValueDatatype="130" unbalanced="0"/>
    <cacheHierarchy uniqueName="[Permit_table].[NWRB Water Extraction Permit (Deepwell No. 6)]" caption="NWRB Water Extraction Permit (Deepwell No. 6)" attribute="1" defaultMemberUniqueName="[Permit_table].[NWRB Water Extraction Permit (Deepwell No. 6)].[All]" allUniqueName="[Permit_table].[NWRB Water Extraction Permit (Deepwell No. 6)].[All]" dimensionUniqueName="[Permit_table]" displayFolder="" count="0" memberValueDatatype="130" unbalanced="0"/>
    <cacheHierarchy uniqueName="[Permit_table].[FDA License to Operate]" caption="FDA License to Operate" attribute="1" defaultMemberUniqueName="[Permit_table].[FDA License to Operate].[All]" allUniqueName="[Permit_table].[FDA License to Operate].[All]" dimensionUniqueName="[Permit_table]" displayFolder="" count="0" memberValueDatatype="130" unbalanced="0"/>
    <cacheHierarchy uniqueName="[Permit_table].[NMIS License to Operate - Dressing / Fabrication of Poultry for Domestic Trade]" caption="NMIS License to Operate - Dressing / Fabrication of Poultry for Domestic Trade" attribute="1" defaultMemberUniqueName="[Permit_table].[NMIS License to Operate - Dressing / Fabrication of Poultry for Domestic Trade].[All]" allUniqueName="[Permit_table].[NMIS License to Operate - Dressing / Fabrication of Poultry for Domestic Trade].[All]" dimensionUniqueName="[Permit_table]" displayFolder="" count="0" memberValueDatatype="130" unbalanced="0"/>
    <cacheHierarchy uniqueName="[Permit_table].[NMIS License to Operate - Cold Storage Warehouse (CSW)]" caption="NMIS License to Operate - Cold Storage Warehouse (CSW)" attribute="1" defaultMemberUniqueName="[Permit_table].[NMIS License to Operate - Cold Storage Warehouse (CSW)].[All]" allUniqueName="[Permit_table].[NMIS License to Operate - Cold Storage Warehouse (CSW)].[All]" dimensionUniqueName="[Permit_table]" displayFolder="" count="0" memberValueDatatype="130" unbalanced="0"/>
    <cacheHierarchy uniqueName="[Permit_table].[HACCP Certification - Fresh Chilled and Frozen Whole Dressed Chicken]" caption="HACCP Certification - Fresh Chilled and Frozen Whole Dressed Chicken" attribute="1" defaultMemberUniqueName="[Permit_table].[HACCP Certification - Fresh Chilled and Frozen Whole Dressed Chicken].[All]" allUniqueName="[Permit_table].[HACCP Certification - Fresh Chilled and Frozen Whole Dressed Chicken].[All]" dimensionUniqueName="[Permit_table]" displayFolder="" count="0" memberValueDatatype="130" unbalanced="0"/>
    <cacheHierarchy uniqueName="[Permit_table].[HACCP Certification - Fresh Chilled and Frozen Unmarinated Deboned Meat]" caption="HACCP Certification - Fresh Chilled and Frozen Unmarinated Deboned Meat" attribute="1" defaultMemberUniqueName="[Permit_table].[HACCP Certification - Fresh Chilled and Frozen Unmarinated Deboned Meat].[All]" allUniqueName="[Permit_table].[HACCP Certification - Fresh Chilled and Frozen Unmarinated Deboned Meat].[All]" dimensionUniqueName="[Permit_table]" displayFolder="" count="0" memberValueDatatype="130" unbalanced="0"/>
    <cacheHierarchy uniqueName="[Permit_table].[HACCP Certification - Fresh Chilled and Frozen Unmarinated Bone-in Cut-ups]" caption="HACCP Certification - Fresh Chilled and Frozen Unmarinated Bone-in Cut-ups" attribute="1" defaultMemberUniqueName="[Permit_table].[HACCP Certification - Fresh Chilled and Frozen Unmarinated Bone-in Cut-ups].[All]" allUniqueName="[Permit_table].[HACCP Certification - Fresh Chilled and Frozen Unmarinated Bone-in Cut-ups].[All]" dimensionUniqueName="[Permit_table]" displayFolder="" count="0" memberValueDatatype="130" unbalanced="0"/>
    <cacheHierarchy uniqueName="[Permit_table].[HACCP Certification - Fresh Chilled and Frozen Giblets]" caption="HACCP Certification - Fresh Chilled and Frozen Giblets" attribute="1" defaultMemberUniqueName="[Permit_table].[HACCP Certification - Fresh Chilled and Frozen Giblets].[All]" allUniqueName="[Permit_table].[HACCP Certification - Fresh Chilled and Frozen Giblets].[All]" dimensionUniqueName="[Permit_table]" displayFolder="" count="0" memberValueDatatype="130" unbalanced="0"/>
    <cacheHierarchy uniqueName="[Permit_table].[DOE Coal End-User Registration Certificate]" caption="DOE Coal End-User Registration Certificate" attribute="1" defaultMemberUniqueName="[Permit_table].[DOE Coal End-User Registration Certificate].[All]" allUniqueName="[Permit_table].[DOE Coal End-User Registration Certificate].[All]" dimensionUniqueName="[Permit_table]" displayFolder="" count="0" memberValueDatatype="130" unbalanced="0"/>
    <cacheHierarchy uniqueName="[Permit_table].[ERC Certificate of Compliance]" caption="ERC Certificate of Compliance" attribute="1" defaultMemberUniqueName="[Permit_table].[ERC Certificate of Compliance].[All]" allUniqueName="[Permit_table].[ERC Certificate of Compliance].[All]" dimensionUniqueName="[Permit_table]" displayFolder="" count="0" memberValueDatatype="130" unbalanced="0"/>
    <cacheHierarchy uniqueName="[Permit_table].[PNP Purchaser’s License (For Controlled Substances)]" caption="PNP Purchaser’s License (For Controlled Substances)" attribute="1" defaultMemberUniqueName="[Permit_table].[PNP Purchaser’s License (For Controlled Substances)].[All]" allUniqueName="[Permit_table].[PNP Purchaser’s License (For Controlled Substances)].[All]" dimensionUniqueName="[Permit_table]" displayFolder="" count="0" memberValueDatatype="130" unbalanced="0"/>
    <cacheHierarchy uniqueName="[Permit_table].[PDEA License to Handle Controlled Substances]" caption="PDEA License to Handle Controlled Substances" attribute="1" defaultMemberUniqueName="[Permit_table].[PDEA License to Handle Controlled Substances].[All]" allUniqueName="[Permit_table].[PDEA License to Handle Controlled Substances].[All]" dimensionUniqueName="[Permit_table]" displayFolder="" count="0" memberValueDatatype="130" unbalanced="0"/>
    <cacheHierarchy uniqueName="[Permit_table].[PDEA License to Handle Precurssors and Essential Chemicals]" caption="PDEA License to Handle Precurssors and Essential Chemicals" attribute="1" defaultMemberUniqueName="[Permit_table].[PDEA License to Handle Precurssors and Essential Chemicals].[All]" allUniqueName="[Permit_table].[PDEA License to Handle Precurssors and Essential Chemicals].[All]" dimensionUniqueName="[Permit_table]" displayFolder="" count="0" memberValueDatatype="130" unbalanced="0"/>
    <cacheHierarchy uniqueName="[Permit_table].[A]" caption="A" attribute="1" defaultMemberUniqueName="[Permit_table].[A].[All]" allUniqueName="[Permit_table].[A].[All]" dimensionUniqueName="[Permit_table]" displayFolder="" count="0" memberValueDatatype="130" unbalanced="0"/>
    <cacheHierarchy uniqueName="[Permit_table].[Total Applicable License / Certification]" caption="Total Applicable License / Certification" attribute="1" defaultMemberUniqueName="[Permit_table].[Total Applicable License / Certification].[All]" allUniqueName="[Permit_table].[Total Applicable License / Certification].[All]" dimensionUniqueName="[Permit_table]" displayFolder="" count="0" memberValueDatatype="20" unbalanced="0"/>
    <cacheHierarchy uniqueName="[Permit_table].[Active Applicable License / Certification]" caption="Active Applicable License / Certification" attribute="1" defaultMemberUniqueName="[Permit_table].[Active Applicable License / Certification].[All]" allUniqueName="[Permit_table].[Active Applicable License / Certification].[All]" dimensionUniqueName="[Permit_table]" displayFolder="" count="0" memberValueDatatype="20" unbalanced="0"/>
    <cacheHierarchy uniqueName="[Permit_table].[%Active]" caption="%Active" attribute="1" defaultMemberUniqueName="[Permit_table].[%Active].[All]" allUniqueName="[Permit_table].[%Active].[All]" dimensionUniqueName="[Permit_table]" displayFolder="" count="0" memberValueDatatype="5" unbalanced="0"/>
    <cacheHierarchy uniqueName="[plant].[Plant]" caption="Plant" attribute="1" defaultMemberUniqueName="[plant].[Plant].[All]" allUniqueName="[plant].[Plant].[All]" dimensionUniqueName="[plant]" displayFolder="" count="2" memberValueDatatype="130" unbalanced="0">
      <fieldsUsage count="2">
        <fieldUsage x="-1"/>
        <fieldUsage x="0"/>
      </fieldsUsage>
    </cacheHierarchy>
    <cacheHierarchy uniqueName="[region].[Region]" caption="Region" attribute="1" defaultMemberUniqueName="[region].[Region].[All]" allUniqueName="[region].[Region].[All]" dimensionUniqueName="[region]" displayFolder="" count="0" memberValueDatatype="130" unbalanced="0"/>
    <cacheHierarchy uniqueName="[Reportorial_table].[Region]" caption="Region" attribute="1" defaultMemberUniqueName="[Reportorial_table].[Region].[All]" allUniqueName="[Reportorial_table].[Region].[All]" dimensionUniqueName="[Reportorial_table]" displayFolder="" count="0" memberValueDatatype="130" unbalanced="0"/>
    <cacheHierarchy uniqueName="[Reportorial_table].[Plant]" caption="Plant" attribute="1" defaultMemberUniqueName="[Reportorial_table].[Plant].[All]" allUniqueName="[Reportorial_table].[Plant].[All]" dimensionUniqueName="[Reportorial_table]" displayFolder="" count="0" memberValueDatatype="130" unbalanced="0"/>
    <cacheHierarchy uniqueName="[Reportorial_table].[DOLE Osh Program]" caption="DOLE Osh Program" attribute="1" defaultMemberUniqueName="[Reportorial_table].[DOLE Osh Program].[All]" allUniqueName="[Reportorial_table].[DOLE Osh Program].[All]" dimensionUniqueName="[Reportorial_table]" displayFolder="" count="0" memberValueDatatype="130" unbalanced="0"/>
    <cacheHierarchy uniqueName="[Reportorial_table].[DOLE Annual Report on Safety and Health Organization (IP-5)]" caption="DOLE Annual Report on Safety and Health Organization (IP-5)" attribute="1" defaultMemberUniqueName="[Reportorial_table].[DOLE Annual Report on Safety and Health Organization (IP-5)].[All]" allUniqueName="[Reportorial_table].[DOLE Annual Report on Safety and Health Organization (IP-5)].[All]" dimensionUniqueName="[Reportorial_table]" displayFolder="" count="0" memberValueDatatype="130" unbalanced="0"/>
    <cacheHierarchy uniqueName="[Reportorial_table].[DOLE Annual Work Accident/Injury Exposure Data Report (IP-6)]" caption="DOLE Annual Work Accident/Injury Exposure Data Report (IP-6)" attribute="1" defaultMemberUniqueName="[Reportorial_table].[DOLE Annual Work Accident/Injury Exposure Data Report (IP-6)].[All]" allUniqueName="[Reportorial_table].[DOLE Annual Work Accident/Injury Exposure Data Report (IP-6)].[All]" dimensionUniqueName="[Reportorial_table]" displayFolder="" count="0" memberValueDatatype="130" unbalanced="0"/>
    <cacheHierarchy uniqueName="[Reportorial_table].[DOLE Annual Medical Report (AMR)]" caption="DOLE Annual Medical Report (AMR)" attribute="1" defaultMemberUniqueName="[Reportorial_table].[DOLE Annual Medical Report (AMR)].[All]" allUniqueName="[Reportorial_table].[DOLE Annual Medical Report (AMR)].[All]" dimensionUniqueName="[Reportorial_table]" displayFolder="" count="0" memberValueDatatype="130" unbalanced="0"/>
    <cacheHierarchy uniqueName="[Reportorial_table].[DOLE Monthly Work Accident/Illness Report (WAIR) - January 2026]" caption="DOLE Monthly Work Accident/Illness Report (WAIR) - January 2026" attribute="1" defaultMemberUniqueName="[Reportorial_table].[DOLE Monthly Work Accident/Illness Report (WAIR) - January 2026].[All]" allUniqueName="[Reportorial_table].[DOLE Monthly Work Accident/Illness Report (WAIR) - January 2026].[All]" dimensionUniqueName="[Reportorial_table]" displayFolder="" count="0" memberValueDatatype="130" unbalanced="0"/>
    <cacheHierarchy uniqueName="[Reportorial_table].[DOLE Monthly Work Accident/Illness Report (WAIR) - February 2026]" caption="DOLE Monthly Work Accident/Illness Report (WAIR) - February 2026" attribute="1" defaultMemberUniqueName="[Reportorial_table].[DOLE Monthly Work Accident/Illness Report (WAIR) - February 2026].[All]" allUniqueName="[Reportorial_table].[DOLE Monthly Work Accident/Illness Report (WAIR) - February 2026].[All]" dimensionUniqueName="[Reportorial_table]" displayFolder="" count="0" memberValueDatatype="130" unbalanced="0"/>
    <cacheHierarchy uniqueName="[Reportorial_table].[DOLE Monthly Work Accident/Illness Report (WAIR) - March 2026]" caption="DOLE Monthly Work Accident/Illness Report (WAIR) - March 2026" attribute="1" defaultMemberUniqueName="[Reportorial_table].[DOLE Monthly Work Accident/Illness Report (WAIR) - March 2026].[All]" allUniqueName="[Reportorial_table].[DOLE Monthly Work Accident/Illness Report (WAIR) - March 2026].[All]" dimensionUniqueName="[Reportorial_table]" displayFolder="" count="0" memberValueDatatype="130" unbalanced="0"/>
    <cacheHierarchy uniqueName="[Reportorial_table].[DOLE Monthly Work Accident/Illness Report (WAIR) - April 2026]" caption="DOLE Monthly Work Accident/Illness Report (WAIR) - April 2026" attribute="1" defaultMemberUniqueName="[Reportorial_table].[DOLE Monthly Work Accident/Illness Report (WAIR) - April 2026].[All]" allUniqueName="[Reportorial_table].[DOLE Monthly Work Accident/Illness Report (WAIR) - April 2026].[All]" dimensionUniqueName="[Reportorial_table]" displayFolder="" count="0" memberValueDatatype="130" unbalanced="0"/>
    <cacheHierarchy uniqueName="[Reportorial_table].[DOLE Monthly Work Accident/Illness Report (WAIR) - May 2026]" caption="DOLE Monthly Work Accident/Illness Report (WAIR) - May 2026" attribute="1" defaultMemberUniqueName="[Reportorial_table].[DOLE Monthly Work Accident/Illness Report (WAIR) - May 2026].[All]" allUniqueName="[Reportorial_table].[DOLE Monthly Work Accident/Illness Report (WAIR) - May 2026].[All]" dimensionUniqueName="[Reportorial_table]" displayFolder="" count="0" memberValueDatatype="130" unbalanced="0"/>
    <cacheHierarchy uniqueName="[Reportorial_table].[DOLE Monthly Work Accident/Illness Report (WAIR) - June 2026]" caption="DOLE Monthly Work Accident/Illness Report (WAIR) - June 2026" attribute="1" defaultMemberUniqueName="[Reportorial_table].[DOLE Monthly Work Accident/Illness Report (WAIR) - June 2026].[All]" allUniqueName="[Reportorial_table].[DOLE Monthly Work Accident/Illness Report (WAIR) - June 2026].[All]" dimensionUniqueName="[Reportorial_table]" displayFolder="" count="0" memberValueDatatype="130" unbalanced="0"/>
    <cacheHierarchy uniqueName="[Reportorial_table].[DOLE Monthly Work Accident/Illness Report (WAIR) - July 2026]" caption="DOLE Monthly Work Accident/Illness Report (WAIR) - July 2026" attribute="1" defaultMemberUniqueName="[Reportorial_table].[DOLE Monthly Work Accident/Illness Report (WAIR) - July 2026].[All]" allUniqueName="[Reportorial_table].[DOLE Monthly Work Accident/Illness Report (WAIR) - July 2026].[All]" dimensionUniqueName="[Reportorial_table]" displayFolder="" count="0" memberValueDatatype="130" unbalanced="0"/>
    <cacheHierarchy uniqueName="[Reportorial_table].[DOLE Monthly Work Accident/Illness Report (WAIR) - August 2026]" caption="DOLE Monthly Work Accident/Illness Report (WAIR) - August 2026" attribute="1" defaultMemberUniqueName="[Reportorial_table].[DOLE Monthly Work Accident/Illness Report (WAIR) - August 2026].[All]" allUniqueName="[Reportorial_table].[DOLE Monthly Work Accident/Illness Report (WAIR) - August 2026].[All]" dimensionUniqueName="[Reportorial_table]" displayFolder="" count="0" memberValueDatatype="130" unbalanced="0"/>
    <cacheHierarchy uniqueName="[Reportorial_table].[DOLE Monthly Work Accident/Illness Report (WAIR) - September 2026]" caption="DOLE Monthly Work Accident/Illness Report (WAIR) - September 2026" attribute="1" defaultMemberUniqueName="[Reportorial_table].[DOLE Monthly Work Accident/Illness Report (WAIR) - September 2026].[All]" allUniqueName="[Reportorial_table].[DOLE Monthly Work Accident/Illness Report (WAIR) - September 2026].[All]" dimensionUniqueName="[Reportorial_table]" displayFolder="" count="0" memberValueDatatype="130" unbalanced="0"/>
    <cacheHierarchy uniqueName="[Reportorial_table].[DOLE Monthly Work Accident/Illness Report (WAIR) - October 2026]" caption="DOLE Monthly Work Accident/Illness Report (WAIR) - October 2026" attribute="1" defaultMemberUniqueName="[Reportorial_table].[DOLE Monthly Work Accident/Illness Report (WAIR) - October 2026].[All]" allUniqueName="[Reportorial_table].[DOLE Monthly Work Accident/Illness Report (WAIR) - October 2026].[All]" dimensionUniqueName="[Reportorial_table]" displayFolder="" count="0" memberValueDatatype="130" unbalanced="0"/>
    <cacheHierarchy uniqueName="[Reportorial_table].[DOLE Monthly Work Accident/Illness Report (WAIR) - November 2026]" caption="DOLE Monthly Work Accident/Illness Report (WAIR) - November 2026" attribute="1" defaultMemberUniqueName="[Reportorial_table].[DOLE Monthly Work Accident/Illness Report (WAIR) - November 2026].[All]" allUniqueName="[Reportorial_table].[DOLE Monthly Work Accident/Illness Report (WAIR) - November 2026].[All]" dimensionUniqueName="[Reportorial_table]" displayFolder="" count="0" memberValueDatatype="130" unbalanced="0"/>
    <cacheHierarchy uniqueName="[Reportorial_table].[DOLE Monthly Work Accident/Illness Report (WAIR) - December 2026]" caption="DOLE Monthly Work Accident/Illness Report (WAIR) - December 2026" attribute="1" defaultMemberUniqueName="[Reportorial_table].[DOLE Monthly Work Accident/Illness Report (WAIR) - December 2026].[All]" allUniqueName="[Reportorial_table].[DOLE Monthly Work Accident/Illness Report (WAIR) - December 2026].[All]" dimensionUniqueName="[Reportorial_table]" displayFolder="" count="0" memberValueDatatype="130" unbalanced="0"/>
    <cacheHierarchy uniqueName="[Reportorial_table].[DENR 1st Semester – Compliance Monitoring Report 2026]" caption="DENR 1st Semester – Compliance Monitoring Report 2026" attribute="1" defaultMemberUniqueName="[Reportorial_table].[DENR 1st Semester – Compliance Monitoring Report 2026].[All]" allUniqueName="[Reportorial_table].[DENR 1st Semester – Compliance Monitoring Report 2026].[All]" dimensionUniqueName="[Reportorial_table]" displayFolder="" count="0" memberValueDatatype="130" unbalanced="0"/>
    <cacheHierarchy uniqueName="[Reportorial_table].[DENR 2nd Semester – Compliance Monitoring Report 2026]" caption="DENR 2nd Semester – Compliance Monitoring Report 2026" attribute="1" defaultMemberUniqueName="[Reportorial_table].[DENR 2nd Semester – Compliance Monitoring Report 2026].[All]" allUniqueName="[Reportorial_table].[DENR 2nd Semester – Compliance Monitoring Report 2026].[All]" dimensionUniqueName="[Reportorial_table]" displayFolder="" count="0" memberValueDatatype="130" unbalanced="0"/>
    <cacheHierarchy uniqueName="[Reportorial_table].[DENR 1st Quarter – Self Monitoring Report (2026)]" caption="DENR 1st Quarter – Self Monitoring Report (2026)" attribute="1" defaultMemberUniqueName="[Reportorial_table].[DENR 1st Quarter – Self Monitoring Report (2026)].[All]" allUniqueName="[Reportorial_table].[DENR 1st Quarter – Self Monitoring Report (2026)].[All]" dimensionUniqueName="[Reportorial_table]" displayFolder="" count="0" memberValueDatatype="130" unbalanced="0"/>
    <cacheHierarchy uniqueName="[Reportorial_table].[DENR 2nd Quarter – Self Monitoring Report (2026)]" caption="DENR 2nd Quarter – Self Monitoring Report (2026)" attribute="1" defaultMemberUniqueName="[Reportorial_table].[DENR 2nd Quarter – Self Monitoring Report (2026)].[All]" allUniqueName="[Reportorial_table].[DENR 2nd Quarter – Self Monitoring Report (2026)].[All]" dimensionUniqueName="[Reportorial_table]" displayFolder="" count="0" memberValueDatatype="130" unbalanced="0"/>
    <cacheHierarchy uniqueName="[Reportorial_table].[DENR 3rd Quarter – Self Monitoring Report (2026)]" caption="DENR 3rd Quarter – Self Monitoring Report (2026)" attribute="1" defaultMemberUniqueName="[Reportorial_table].[DENR 3rd Quarter – Self Monitoring Report (2026)].[All]" allUniqueName="[Reportorial_table].[DENR 3rd Quarter – Self Monitoring Report (2026)].[All]" dimensionUniqueName="[Reportorial_table]" displayFolder="" count="0" memberValueDatatype="130" unbalanced="0"/>
    <cacheHierarchy uniqueName="[Reportorial_table].[DENR 4th Quarter – Self Monitoring Report (2026)]" caption="DENR 4th Quarter – Self Monitoring Report (2026)" attribute="1" defaultMemberUniqueName="[Reportorial_table].[DENR 4th Quarter – Self Monitoring Report (2026)].[All]" allUniqueName="[Reportorial_table].[DENR 4th Quarter – Self Monitoring Report (2026)].[All]" dimensionUniqueName="[Reportorial_table]" displayFolder="" count="0" memberValueDatatype="130" unbalanced="0"/>
    <cacheHierarchy uniqueName="[Reportorial_table].[DENR Annual Emission Inventory]" caption="DENR Annual Emission Inventory" attribute="1" defaultMemberUniqueName="[Reportorial_table].[DENR Annual Emission Inventory].[All]" allUniqueName="[Reportorial_table].[DENR Annual Emission Inventory].[All]" dimensionUniqueName="[Reportorial_table]" displayFolder="" count="0" memberValueDatatype="130" unbalanced="0"/>
    <cacheHierarchy uniqueName="[Reportorial_table].[DENR PEMAPS – Project Environmental Monitoring and Audit Prioritization Scheme Questionnaire]" caption="DENR PEMAPS – Project Environmental Monitoring and Audit Prioritization Scheme Questionnaire" attribute="1" defaultMemberUniqueName="[Reportorial_table].[DENR PEMAPS – Project Environmental Monitoring and Audit Prioritization Scheme Questionnaire].[All]" allUniqueName="[Reportorial_table].[DENR PEMAPS – Project Environmental Monitoring and Audit Prioritization Scheme Questionnaire].[All]" dimensionUniqueName="[Reportorial_table]" displayFolder="" count="0" memberValueDatatype="130" unbalanced="0"/>
    <cacheHierarchy uniqueName="[Reportorial_table].[BAI Monthly Production Report - January 2026]" caption="BAI Monthly Production Report - January 2026" attribute="1" defaultMemberUniqueName="[Reportorial_table].[BAI Monthly Production Report - January 2026].[All]" allUniqueName="[Reportorial_table].[BAI Monthly Production Report - January 2026].[All]" dimensionUniqueName="[Reportorial_table]" displayFolder="" count="0" memberValueDatatype="130" unbalanced="0"/>
    <cacheHierarchy uniqueName="[Reportorial_table].[BAI Monthly Production Report - February 2026]" caption="BAI Monthly Production Report - February 2026" attribute="1" defaultMemberUniqueName="[Reportorial_table].[BAI Monthly Production Report - February 2026].[All]" allUniqueName="[Reportorial_table].[BAI Monthly Production Report - February 2026].[All]" dimensionUniqueName="[Reportorial_table]" displayFolder="" count="0" memberValueDatatype="130" unbalanced="0"/>
    <cacheHierarchy uniqueName="[Reportorial_table].[BAI Monthly Production Report - March 2026]" caption="BAI Monthly Production Report - March 2026" attribute="1" defaultMemberUniqueName="[Reportorial_table].[BAI Monthly Production Report - March 2026].[All]" allUniqueName="[Reportorial_table].[BAI Monthly Production Report - March 2026].[All]" dimensionUniqueName="[Reportorial_table]" displayFolder="" count="0" memberValueDatatype="130" unbalanced="0"/>
    <cacheHierarchy uniqueName="[Reportorial_table].[BAI Monthly Production Report - April 2026]" caption="BAI Monthly Production Report - April 2026" attribute="1" defaultMemberUniqueName="[Reportorial_table].[BAI Monthly Production Report - April 2026].[All]" allUniqueName="[Reportorial_table].[BAI Monthly Production Report - April 2026].[All]" dimensionUniqueName="[Reportorial_table]" displayFolder="" count="0" memberValueDatatype="130" unbalanced="0"/>
    <cacheHierarchy uniqueName="[Reportorial_table].[BAI Monthly Production Report - May 2026]" caption="BAI Monthly Production Report - May 2026" attribute="1" defaultMemberUniqueName="[Reportorial_table].[BAI Monthly Production Report - May 2026].[All]" allUniqueName="[Reportorial_table].[BAI Monthly Production Report - May 2026].[All]" dimensionUniqueName="[Reportorial_table]" displayFolder="" count="0" memberValueDatatype="130" unbalanced="0"/>
    <cacheHierarchy uniqueName="[Reportorial_table].[BAI Monthly Production Report - June 2026]" caption="BAI Monthly Production Report - June 2026" attribute="1" defaultMemberUniqueName="[Reportorial_table].[BAI Monthly Production Report - June 2026].[All]" allUniqueName="[Reportorial_table].[BAI Monthly Production Report - June 2026].[All]" dimensionUniqueName="[Reportorial_table]" displayFolder="" count="0" memberValueDatatype="130" unbalanced="0"/>
    <cacheHierarchy uniqueName="[Reportorial_table].[BAI Monthly Production Report - July 2026]" caption="BAI Monthly Production Report - July 2026" attribute="1" defaultMemberUniqueName="[Reportorial_table].[BAI Monthly Production Report - July 2026].[All]" allUniqueName="[Reportorial_table].[BAI Monthly Production Report - July 2026].[All]" dimensionUniqueName="[Reportorial_table]" displayFolder="" count="0" memberValueDatatype="130" unbalanced="0"/>
    <cacheHierarchy uniqueName="[Reportorial_table].[BAI Monthly Production Report -  August 2026]" caption="BAI Monthly Production Report -  August 2026" attribute="1" defaultMemberUniqueName="[Reportorial_table].[BAI Monthly Production Report -  August 2026].[All]" allUniqueName="[Reportorial_table].[BAI Monthly Production Report -  August 2026].[All]" dimensionUniqueName="[Reportorial_table]" displayFolder="" count="0" memberValueDatatype="130" unbalanced="0"/>
    <cacheHierarchy uniqueName="[Reportorial_table].[BAI Monthly Production Report -  September 2026]" caption="BAI Monthly Production Report -  September 2026" attribute="1" defaultMemberUniqueName="[Reportorial_table].[BAI Monthly Production Report -  September 2026].[All]" allUniqueName="[Reportorial_table].[BAI Monthly Production Report -  September 2026].[All]" dimensionUniqueName="[Reportorial_table]" displayFolder="" count="0" memberValueDatatype="130" unbalanced="0"/>
    <cacheHierarchy uniqueName="[Reportorial_table].[BAI Monthly Production Report -  October 2026]" caption="BAI Monthly Production Report -  October 2026" attribute="1" defaultMemberUniqueName="[Reportorial_table].[BAI Monthly Production Report -  October 2026].[All]" allUniqueName="[Reportorial_table].[BAI Monthly Production Report -  October 2026].[All]" dimensionUniqueName="[Reportorial_table]" displayFolder="" count="0" memberValueDatatype="130" unbalanced="0"/>
    <cacheHierarchy uniqueName="[Reportorial_table].[BAI Monthly Production Report -  November 2026]" caption="BAI Monthly Production Report -  November 2026" attribute="1" defaultMemberUniqueName="[Reportorial_table].[BAI Monthly Production Report -  November 2026].[All]" allUniqueName="[Reportorial_table].[BAI Monthly Production Report -  November 2026].[All]" dimensionUniqueName="[Reportorial_table]" displayFolder="" count="0" memberValueDatatype="130" unbalanced="0"/>
    <cacheHierarchy uniqueName="[Reportorial_table].[BAI Monthly Production Report -  December 2026]" caption="BAI Monthly Production Report -  December 2026" attribute="1" defaultMemberUniqueName="[Reportorial_table].[BAI Monthly Production Report -  December 2026].[All]" allUniqueName="[Reportorial_table].[BAI Monthly Production Report -  December 2026].[All]" dimensionUniqueName="[Reportorial_table]" displayFolder="" count="0" memberValueDatatype="130" unbalanced="0"/>
    <cacheHierarchy uniqueName="[Reportorial_table].[NWRB 1st Quarter Groundwater / Surface Water Withdrawal (2026)]" caption="NWRB 1st Quarter Groundwater / Surface Water Withdrawal (2026)" attribute="1" defaultMemberUniqueName="[Reportorial_table].[NWRB 1st Quarter Groundwater / Surface Water Withdrawal (2026)].[All]" allUniqueName="[Reportorial_table].[NWRB 1st Quarter Groundwater / Surface Water Withdrawal (2026)].[All]" dimensionUniqueName="[Reportorial_table]" displayFolder="" count="0" memberValueDatatype="130" unbalanced="0"/>
    <cacheHierarchy uniqueName="[Reportorial_table].[NWRB 2nd Quarter Groundwater / Surface Water Withdrawal (2026)]" caption="NWRB 2nd Quarter Groundwater / Surface Water Withdrawal (2026)" attribute="1" defaultMemberUniqueName="[Reportorial_table].[NWRB 2nd Quarter Groundwater / Surface Water Withdrawal (2026)].[All]" allUniqueName="[Reportorial_table].[NWRB 2nd Quarter Groundwater / Surface Water Withdrawal (2026)].[All]" dimensionUniqueName="[Reportorial_table]" displayFolder="" count="0" memberValueDatatype="130" unbalanced="0"/>
    <cacheHierarchy uniqueName="[Reportorial_table].[NWRB 3rd Quarter Groundwater / Surface Water Withdrawal (2026)]" caption="NWRB 3rd Quarter Groundwater / Surface Water Withdrawal (2026)" attribute="1" defaultMemberUniqueName="[Reportorial_table].[NWRB 3rd Quarter Groundwater / Surface Water Withdrawal (2026)].[All]" allUniqueName="[Reportorial_table].[NWRB 3rd Quarter Groundwater / Surface Water Withdrawal (2026)].[All]" dimensionUniqueName="[Reportorial_table]" displayFolder="" count="0" memberValueDatatype="130" unbalanced="0"/>
    <cacheHierarchy uniqueName="[Reportorial_table].[NWRB 4h Quarter Groundwater / Surface Water Withdrawal (2026)]" caption="NWRB 4h Quarter Groundwater / Surface Water Withdrawal (2026)" attribute="1" defaultMemberUniqueName="[Reportorial_table].[NWRB 4h Quarter Groundwater / Surface Water Withdrawal (2026)].[All]" allUniqueName="[Reportorial_table].[NWRB 4h Quarter Groundwater / Surface Water Withdrawal (2026)].[All]" dimensionUniqueName="[Reportorial_table]" displayFolder="" count="0" memberValueDatatype="130" unbalanced="0"/>
    <cacheHierarchy uniqueName="[Reportorial_table].[DOE Annual Energy Consumption Report (AECR)]" caption="DOE Annual Energy Consumption Report (AECR)" attribute="1" defaultMemberUniqueName="[Reportorial_table].[DOE Annual Energy Consumption Report (AECR)].[All]" allUniqueName="[Reportorial_table].[DOE Annual Energy Consumption Report (AECR)].[All]" dimensionUniqueName="[Reportorial_table]" displayFolder="" count="0" memberValueDatatype="130" unbalanced="0"/>
    <cacheHierarchy uniqueName="[Reportorial_table].[DOE Annual Energy Efficiency and Conservation Report (AEECR)]" caption="DOE Annual Energy Efficiency and Conservation Report (AEECR)" attribute="1" defaultMemberUniqueName="[Reportorial_table].[DOE Annual Energy Efficiency and Conservation Report (AEECR)].[All]" allUniqueName="[Reportorial_table].[DOE Annual Energy Efficiency and Conservation Report (AEECR)].[All]" dimensionUniqueName="[Reportorial_table]" displayFolder="" count="0" memberValueDatatype="130" unbalanced="0"/>
    <cacheHierarchy uniqueName="[Reportorial_table].[DOE 1st Quarter - Coal Purchases and Utilization Report (2026)]" caption="DOE 1st Quarter - Coal Purchases and Utilization Report (2026)" attribute="1" defaultMemberUniqueName="[Reportorial_table].[DOE 1st Quarter - Coal Purchases and Utilization Report (2026)].[All]" allUniqueName="[Reportorial_table].[DOE 1st Quarter - Coal Purchases and Utilization Report (2026)].[All]" dimensionUniqueName="[Reportorial_table]" displayFolder="" count="0" memberValueDatatype="130" unbalanced="0"/>
    <cacheHierarchy uniqueName="[Reportorial_table].[DOE 2nd Quarter - Coal Purchases and Utilization Report (2026)]" caption="DOE 2nd Quarter - Coal Purchases and Utilization Report (2026)" attribute="1" defaultMemberUniqueName="[Reportorial_table].[DOE 2nd Quarter - Coal Purchases and Utilization Report (2026)].[All]" allUniqueName="[Reportorial_table].[DOE 2nd Quarter - Coal Purchases and Utilization Report (2026)].[All]" dimensionUniqueName="[Reportorial_table]" displayFolder="" count="0" memberValueDatatype="130" unbalanced="0"/>
    <cacheHierarchy uniqueName="[Reportorial_table].[DOE 3rd Quarter - Coal Purchases and Utilization Report (2026)]" caption="DOE 3rd Quarter - Coal Purchases and Utilization Report (2026)" attribute="1" defaultMemberUniqueName="[Reportorial_table].[DOE 3rd Quarter - Coal Purchases and Utilization Report (2026)].[All]" allUniqueName="[Reportorial_table].[DOE 3rd Quarter - Coal Purchases and Utilization Report (2026)].[All]" dimensionUniqueName="[Reportorial_table]" displayFolder="" count="0" memberValueDatatype="130" unbalanced="0"/>
    <cacheHierarchy uniqueName="[Reportorial_table].[DOE 4th Quarter - Coal Purchases and Utilization Report (2026)]" caption="DOE 4th Quarter - Coal Purchases and Utilization Report (2026)" attribute="1" defaultMemberUniqueName="[Reportorial_table].[DOE 4th Quarter - Coal Purchases and Utilization Report (2026)].[All]" allUniqueName="[Reportorial_table].[DOE 4th Quarter - Coal Purchases and Utilization Report (2026)].[All]" dimensionUniqueName="[Reportorial_table]" displayFolder="" count="0" memberValueDatatype="130" unbalanced="0"/>
    <cacheHierarchy uniqueName="[Reportorial_table].[ERC Annual Self-Generating Report]" caption="ERC Annual Self-Generating Report" attribute="1" defaultMemberUniqueName="[Reportorial_table].[ERC Annual Self-Generating Report].[All]" allUniqueName="[Reportorial_table].[ERC Annual Self-Generating Report].[All]" dimensionUniqueName="[Reportorial_table]" displayFolder="" count="0" memberValueDatatype="130" unbalanced="0"/>
    <cacheHierarchy uniqueName="[Reportorial_table].[Column1]" caption="Column1" attribute="1" defaultMemberUniqueName="[Reportorial_table].[Column1].[All]" allUniqueName="[Reportorial_table].[Column1].[All]" dimensionUniqueName="[Reportorial_table]" displayFolder="" count="0" memberValueDatatype="130" unbalanced="0"/>
    <cacheHierarchy uniqueName="[Reportorial_table].[Total Applicable Reportorials]" caption="Total Applicable Reportorials" attribute="1" defaultMemberUniqueName="[Reportorial_table].[Total Applicable Reportorials].[All]" allUniqueName="[Reportorial_table].[Total Applicable Reportorials].[All]" dimensionUniqueName="[Reportorial_table]" displayFolder="" count="0" memberValueDatatype="20" unbalanced="0"/>
    <cacheHierarchy uniqueName="[Reportorial_table].[Updated Reportorial]" caption="Updated Reportorial" attribute="1" defaultMemberUniqueName="[Reportorial_table].[Updated Reportorial].[All]" allUniqueName="[Reportorial_table].[Updated Reportorial].[All]" dimensionUniqueName="[Reportorial_table]" displayFolder="" count="0" memberValueDatatype="20" unbalanced="0"/>
    <cacheHierarchy uniqueName="[Reportorial_table].[% Updated]" caption="% Updated" attribute="1" defaultMemberUniqueName="[Reportorial_table].[% Updated].[All]" allUniqueName="[Reportorial_table].[% Updated].[All]" dimensionUniqueName="[Reportorial_table]" displayFolder="" count="0" memberValueDatatype="5" unbalanced="0"/>
    <cacheHierarchy uniqueName="[Measures].[__XL_Count Permit_table]" caption="__XL_Count Permit_table" measure="1" displayFolder="" measureGroup="Permit_table" count="0" hidden="1"/>
    <cacheHierarchy uniqueName="[Measures].[__XL_Count region]" caption="__XL_Count region" measure="1" displayFolder="" measureGroup="region" count="0" hidden="1"/>
    <cacheHierarchy uniqueName="[Measures].[__XL_Count plant]" caption="__XL_Count plant" measure="1" displayFolder="" measureGroup="plant" count="0" hidden="1"/>
    <cacheHierarchy uniqueName="[Measures].[__XL_Count Reportorial_table]" caption="__XL_Count Reportorial_table" measure="1" displayFolder="" measureGroup="Reportorial_table" count="0" hidden="1"/>
    <cacheHierarchy uniqueName="[Measures].[__No measures defined]" caption="__No measures defined" measure="1" displayFolder="" count="0" hidden="1"/>
    <cacheHierarchy uniqueName="[Measures].[Sum of Total Applicable License / Certification]" caption="Sum of Total Applicable License / Certification" measure="1" displayFolder="" measureGroup="Permit_table" count="0" hidden="1">
      <extLst>
        <ext xmlns:x15="http://schemas.microsoft.com/office/spreadsheetml/2010/11/main" uri="{B97F6D7D-B522-45F9-BDA1-12C45D357490}">
          <x15:cacheHierarchy aggregatedColumn="66"/>
        </ext>
      </extLst>
    </cacheHierarchy>
    <cacheHierarchy uniqueName="[Measures].[Sum of Active Applicable License / Certification]" caption="Sum of Active Applicable License / Certification" measure="1" displayFolder="" measureGroup="Permit_table" count="0" hidden="1">
      <extLst>
        <ext xmlns:x15="http://schemas.microsoft.com/office/spreadsheetml/2010/11/main" uri="{B97F6D7D-B522-45F9-BDA1-12C45D357490}">
          <x15:cacheHierarchy aggregatedColumn="67"/>
        </ext>
      </extLst>
    </cacheHierarchy>
    <cacheHierarchy uniqueName="[Measures].[Sum of Total Applicable Reportorials]" caption="Sum of Total Applicable Reportorials" measure="1" displayFolder="" measureGroup="Reportorial_table" count="0" hidden="1">
      <extLst>
        <ext xmlns:x15="http://schemas.microsoft.com/office/spreadsheetml/2010/11/main" uri="{B97F6D7D-B522-45F9-BDA1-12C45D357490}">
          <x15:cacheHierarchy aggregatedColumn="121"/>
        </ext>
      </extLst>
    </cacheHierarchy>
    <cacheHierarchy uniqueName="[Measures].[Sum of Updated Reportorial]" caption="Sum of Updated Reportorial" measure="1" displayFolder="" measureGroup="Reportorial_table" count="0" hidden="1">
      <extLst>
        <ext xmlns:x15="http://schemas.microsoft.com/office/spreadsheetml/2010/11/main" uri="{B97F6D7D-B522-45F9-BDA1-12C45D357490}">
          <x15:cacheHierarchy aggregatedColumn="122"/>
        </ext>
      </extLst>
    </cacheHierarchy>
  </cacheHierarchies>
  <kpis count="0"/>
  <dimensions count="5">
    <dimension measure="1" name="Measures" uniqueName="[Measures]" caption="Measures"/>
    <dimension name="Permit_table" uniqueName="[Permit_table]" caption="Permit_table"/>
    <dimension name="plant" uniqueName="[plant]" caption="plant"/>
    <dimension name="region" uniqueName="[region]" caption="region"/>
    <dimension name="Reportorial_table" uniqueName="[Reportorial_table]" caption="Reportorial_table"/>
  </dimensions>
  <measureGroups count="4">
    <measureGroup name="Permit_table" caption="Permit_table"/>
    <measureGroup name="plant" caption="plant"/>
    <measureGroup name="region" caption="region"/>
    <measureGroup name="Reportorial_table" caption="Reportorial_table"/>
  </measureGroups>
  <maps count="8">
    <map measureGroup="0" dimension="1"/>
    <map measureGroup="0" dimension="2"/>
    <map measureGroup="0" dimension="3"/>
    <map measureGroup="1" dimension="2"/>
    <map measureGroup="2" dimension="3"/>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llefeiren L. Rodriguez" refreshedDate="46258.401862384257" backgroundQuery="1" createdVersion="8" refreshedVersion="8" minRefreshableVersion="3" recordCount="0" supportSubquery="1" supportAdvancedDrill="1" xr:uid="{192C1AB9-BAE6-46CB-B458-DD1D32EB9A35}">
  <cacheSource type="external" connectionId="1"/>
  <cacheFields count="3">
    <cacheField name="[Measures].[Sum of Total Applicable Reportorials]" caption="Sum of Total Applicable Reportorials" numFmtId="0" hierarchy="131" level="32767"/>
    <cacheField name="[Measures].[Sum of Updated Reportorial]" caption="Sum of Updated Reportorial" numFmtId="0" hierarchy="132" level="32767"/>
    <cacheField name="[plant].[Plant].[Plant]" caption="Plant" numFmtId="0" hierarchy="69" level="1">
      <sharedItems containsSemiMixedTypes="0" containsNonDate="0" containsString="0"/>
    </cacheField>
  </cacheFields>
  <cacheHierarchies count="133">
    <cacheHierarchy uniqueName="[Permit_table].[Region]" caption="Region" attribute="1" defaultMemberUniqueName="[Permit_table].[Region].[All]" allUniqueName="[Permit_table].[Region].[All]" dimensionUniqueName="[Permit_table]" displayFolder="" count="0" memberValueDatatype="130" unbalanced="0"/>
    <cacheHierarchy uniqueName="[Permit_table].[Plant]" caption="Plant" attribute="1" defaultMemberUniqueName="[Permit_table].[Plant].[All]" allUniqueName="[Permit_table].[Plant].[All]" dimensionUniqueName="[Permit_table]" displayFolder="" count="0" memberValueDatatype="130" unbalanced="0"/>
    <cacheHierarchy uniqueName="[Permit_table].[LGU Business Permit]" caption="LGU Business Permit" attribute="1" defaultMemberUniqueName="[Permit_table].[LGU Business Permit].[All]" allUniqueName="[Permit_table].[LGU Business Permit].[All]" dimensionUniqueName="[Permit_table]" displayFolder="" count="0" memberValueDatatype="130" unbalanced="0"/>
    <cacheHierarchy uniqueName="[Permit_table].[LGU Sanitary Permit (CHO/MHO)]" caption="LGU Sanitary Permit (CHO/MHO)" attribute="1" defaultMemberUniqueName="[Permit_table].[LGU Sanitary Permit (CHO/MHO)].[All]" allUniqueName="[Permit_table].[LGU Sanitary Permit (CHO/MHO)].[All]" dimensionUniqueName="[Permit_table]" displayFolder="" count="0" memberValueDatatype="130" unbalanced="0"/>
    <cacheHierarchy uniqueName="[Permit_table].[LGU Environmental Permit (CENRO/MENRO)]" caption="LGU Environmental Permit (CENRO/MENRO)" attribute="1" defaultMemberUniqueName="[Permit_table].[LGU Environmental Permit (CENRO/MENRO)].[All]" allUniqueName="[Permit_table].[LGU Environmental Permit (CENRO/MENRO)].[All]" dimensionUniqueName="[Permit_table]" displayFolder="" count="0" memberValueDatatype="130" unbalanced="0"/>
    <cacheHierarchy uniqueName="[Permit_table].[LGU Certificate of Registration and Accreditation as Slaughterhouse]" caption="LGU Certificate of Registration and Accreditation as Slaughterhouse" attribute="1" defaultMemberUniqueName="[Permit_table].[LGU Certificate of Registration and Accreditation as Slaughterhouse].[All]" allUniqueName="[Permit_table].[LGU Certificate of Registration and Accreditation as Slaughterhouse].[All]" dimensionUniqueName="[Permit_table]" displayFolder="" count="0" memberValueDatatype="130" unbalanced="0"/>
    <cacheHierarchy uniqueName="[Permit_table].[LGU Permit to Operate of Piggeries. Poultry Farms, and Other Livestock Raising Entities]" caption="LGU Permit to Operate of Piggeries. Poultry Farms, and Other Livestock Raising Entities" attribute="1" defaultMemberUniqueName="[Permit_table].[LGU Permit to Operate of Piggeries. Poultry Farms, and Other Livestock Raising Entities].[All]" allUniqueName="[Permit_table].[LGU Permit to Operate of Piggeries. Poultry Farms, and Other Livestock Raising Entities].[All]" dimensionUniqueName="[Permit_table]" displayFolder="" count="0" memberValueDatatype="130" unbalanced="0"/>
    <cacheHierarchy uniqueName="[Permit_table].[LGU Certificate of Potability]" caption="LGU Certificate of Potability" attribute="1" defaultMemberUniqueName="[Permit_table].[LGU Certificate of Potability].[All]" allUniqueName="[Permit_table].[LGU Certificate of Potability].[All]" dimensionUniqueName="[Permit_table]" displayFolder="" count="0" memberValueDatatype="130" unbalanced="0"/>
    <cacheHierarchy uniqueName="[Permit_table].[DLE Registration of Establishment (DOLE Rule 1020)]" caption="DLE Registration of Establishment (DOLE Rule 1020)" attribute="1" defaultMemberUniqueName="[Permit_table].[DLE Registration of Establishment (DOLE Rule 1020)].[All]" allUniqueName="[Permit_table].[DLE Registration of Establishment (DOLE Rule 1020)].[All]" dimensionUniqueName="[Permit_table]" displayFolder="" count="0" memberValueDatatype="130" unbalanced="0"/>
    <cacheHierarchy uniqueName="[Permit_table].[DLE Annual Inspection Certificate (Mechanical, Electrical, Occupancy)]" caption="DLE Annual Inspection Certificate (Mechanical, Electrical, Occupancy)" attribute="1" defaultMemberUniqueName="[Permit_table].[DLE Annual Inspection Certificate (Mechanical, Electrical, Occupancy)].[All]" allUniqueName="[Permit_table].[DLE Annual Inspection Certificate (Mechanical, Electrical, Occupancy)].[All]" dimensionUniqueName="[Permit_table]" displayFolder="" count="0" memberValueDatatype="130" unbalanced="0"/>
    <cacheHierarchy uniqueName="[Permit_table].[DLE Mechanical Permit to Operate (PTO) (Boilers)]" caption="DLE Mechanical Permit to Operate (PTO) (Boilers)" attribute="1" defaultMemberUniqueName="[Permit_table].[DLE Mechanical Permit to Operate (PTO) (Boilers)].[All]" allUniqueName="[Permit_table].[DLE Mechanical Permit to Operate (PTO) (Boilers)].[All]" dimensionUniqueName="[Permit_table]" displayFolder="" count="0" memberValueDatatype="130" unbalanced="0"/>
    <cacheHierarchy uniqueName="[Permit_table].[DLE Mechanical Permit to Operate (PTO) (Pressure Vessels)]" caption="DLE Mechanical Permit to Operate (PTO) (Pressure Vessels)" attribute="1" defaultMemberUniqueName="[Permit_table].[DLE Mechanical Permit to Operate (PTO) (Pressure Vessels)].[All]" allUniqueName="[Permit_table].[DLE Mechanical Permit to Operate (PTO) (Pressure Vessels)].[All]" dimensionUniqueName="[Permit_table]" displayFolder="" count="0" memberValueDatatype="130" unbalanced="0"/>
    <cacheHierarchy uniqueName="[Permit_table].[DLE Mechanical Permit to Operate (PTO) (Internal Combustion Engines)]" caption="DLE Mechanical Permit to Operate (PTO) (Internal Combustion Engines)" attribute="1" defaultMemberUniqueName="[Permit_table].[DLE Mechanical Permit to Operate (PTO) (Internal Combustion Engines)].[All]" allUniqueName="[Permit_table].[DLE Mechanical Permit to Operate (PTO) (Internal Combustion Engines)].[All]" dimensionUniqueName="[Permit_table]" displayFolder="" count="0" memberValueDatatype="130" unbalanced="0"/>
    <cacheHierarchy uniqueName="[Permit_table].[DOLE Permit to Operate (Electrical Installation)]" caption="DOLE Permit to Operate (Electrical Installation)" attribute="1" defaultMemberUniqueName="[Permit_table].[DOLE Permit to Operate (Electrical Installation)].[All]" allUniqueName="[Permit_table].[DOLE Permit to Operate (Electrical Installation)].[All]" dimensionUniqueName="[Permit_table]" displayFolder="" count="0" memberValueDatatype="130" unbalanced="0"/>
    <cacheHierarchy uniqueName="[Permit_table].[DLE Mechanical Permit to Operate (PTO) (Elevators)]" caption="DLE Mechanical Permit to Operate (PTO) (Elevators)" attribute="1" defaultMemberUniqueName="[Permit_table].[DLE Mechanical Permit to Operate (PTO) (Elevators)].[All]" allUniqueName="[Permit_table].[DLE Mechanical Permit to Operate (PTO) (Elevators)].[All]" dimensionUniqueName="[Permit_table]" displayFolder="" count="0" memberValueDatatype="130" unbalanced="0"/>
    <cacheHierarchy uniqueName="[Permit_table].[DLE Mechanical Permit to Operate (PTO) (Cranes and Hoists)]" caption="DLE Mechanical Permit to Operate (PTO) (Cranes and Hoists)" attribute="1" defaultMemberUniqueName="[Permit_table].[DLE Mechanical Permit to Operate (PTO) (Cranes and Hoists)].[All]" allUniqueName="[Permit_table].[DLE Mechanical Permit to Operate (PTO) (Cranes and Hoists)].[All]" dimensionUniqueName="[Permit_table]" displayFolder="" count="0" memberValueDatatype="130" unbalanced="0"/>
    <cacheHierarchy uniqueName="[Permit_table].[DLE Mechanical Permit to Operate (PTO) (Power Piping)]" caption="DLE Mechanical Permit to Operate (PTO) (Power Piping)" attribute="1" defaultMemberUniqueName="[Permit_table].[DLE Mechanical Permit to Operate (PTO) (Power Piping)].[All]" allUniqueName="[Permit_table].[DLE Mechanical Permit to Operate (PTO) (Power Piping)].[All]" dimensionUniqueName="[Permit_table]" displayFolder="" count="0" memberValueDatatype="130" unbalanced="0"/>
    <cacheHierarchy uniqueName="[Permit_table].[BFP Fire Safety Inspection Certificate (FSIC)]" caption="BFP Fire Safety Inspection Certificate (FSIC)" attribute="1" defaultMemberUniqueName="[Permit_table].[BFP Fire Safety Inspection Certificate (FSIC)].[All]" allUniqueName="[Permit_table].[BFP Fire Safety Inspection Certificate (FSIC)].[All]" dimensionUniqueName="[Permit_table]" displayFolder="" count="0" memberValueDatatype="130" unbalanced="0"/>
    <cacheHierarchy uniqueName="[Permit_table].[BFP Fire Safety Clearance for Storage of Flammable/Combustible Liquids]" caption="BFP Fire Safety Clearance for Storage of Flammable/Combustible Liquids" attribute="1" defaultMemberUniqueName="[Permit_table].[BFP Fire Safety Clearance for Storage of Flammable/Combustible Liquids].[All]" allUniqueName="[Permit_table].[BFP Fire Safety Clearance for Storage of Flammable/Combustible Liquids].[All]" dimensionUniqueName="[Permit_table]" displayFolder="" count="0" memberValueDatatype="130" unbalanced="0"/>
    <cacheHierarchy uniqueName="[Permit_table].[DENR Environmental Compliance Certificate (ECC)]" caption="DENR Environmental Compliance Certificate (ECC)" attribute="1" defaultMemberUniqueName="[Permit_table].[DENR Environmental Compliance Certificate (ECC)].[All]" allUniqueName="[Permit_table].[DENR Environmental Compliance Certificate (ECC)].[All]" dimensionUniqueName="[Permit_table]" displayFolder="" count="0" memberValueDatatype="130" unbalanced="0"/>
    <cacheHierarchy uniqueName="[Permit_table].[DENR Certificate of Non-Coverage (CNC)]" caption="DENR Certificate of Non-Coverage (CNC)" attribute="1" defaultMemberUniqueName="[Permit_table].[DENR Certificate of Non-Coverage (CNC)].[All]" allUniqueName="[Permit_table].[DENR Certificate of Non-Coverage (CNC)].[All]" dimensionUniqueName="[Permit_table]" displayFolder="" count="0" memberValueDatatype="130" unbalanced="0"/>
    <cacheHierarchy uniqueName="[Permit_table].[DENR Hazardous Waste Generator's ID Registration]" caption="DENR Hazardous Waste Generator's ID Registration" attribute="1" defaultMemberUniqueName="[Permit_table].[DENR Hazardous Waste Generator's ID Registration].[All]" allUniqueName="[Permit_table].[DENR Hazardous Waste Generator's ID Registration].[All]" dimensionUniqueName="[Permit_table]" displayFolder="" count="0" memberValueDatatype="130" unbalanced="0"/>
    <cacheHierarchy uniqueName="[Permit_table].[DENR Permit to Operate (Air Pollution Source Installation)]" caption="DENR Permit to Operate (Air Pollution Source Installation)" attribute="1" defaultMemberUniqueName="[Permit_table].[DENR Permit to Operate (Air Pollution Source Installation)].[All]" allUniqueName="[Permit_table].[DENR Permit to Operate (Air Pollution Source Installation)].[All]" dimensionUniqueName="[Permit_table]" displayFolder="" count="0" memberValueDatatype="130" unbalanced="0"/>
    <cacheHierarchy uniqueName="[Permit_table].[DENR Permit to Operate (Air Pollution Source Installation No. 2)]" caption="DENR Permit to Operate (Air Pollution Source Installation No. 2)" attribute="1" defaultMemberUniqueName="[Permit_table].[DENR Permit to Operate (Air Pollution Source Installation No. 2)].[All]" allUniqueName="[Permit_table].[DENR Permit to Operate (Air Pollution Source Installation No. 2)].[All]" dimensionUniqueName="[Permit_table]" displayFolder="" count="0" memberValueDatatype="130" unbalanced="0"/>
    <cacheHierarchy uniqueName="[Permit_table].[DENR Permit to Operate (Air Pollution Source Installation No. 3)]" caption="DENR Permit to Operate (Air Pollution Source Installation No. 3)" attribute="1" defaultMemberUniqueName="[Permit_table].[DENR Permit to Operate (Air Pollution Source Installation No. 3)].[All]" allUniqueName="[Permit_table].[DENR Permit to Operate (Air Pollution Source Installation No. 3)].[All]" dimensionUniqueName="[Permit_table]" displayFolder="" count="0" memberValueDatatype="130" unbalanced="0"/>
    <cacheHierarchy uniqueName="[Permit_table].[DENR Discharge Permit]" caption="DENR Discharge Permit" attribute="1" defaultMemberUniqueName="[Permit_table].[DENR Discharge Permit].[All]" allUniqueName="[Permit_table].[DENR Discharge Permit].[All]" dimensionUniqueName="[Permit_table]" displayFolder="" count="0" memberValueDatatype="130" unbalanced="0"/>
    <cacheHierarchy uniqueName="[Permit_table].[DENR Wastewater Discharge Permit No. 2]" caption="DENR Wastewater Discharge Permit No. 2" attribute="1" defaultMemberUniqueName="[Permit_table].[DENR Wastewater Discharge Permit No. 2].[All]" allUniqueName="[Permit_table].[DENR Wastewater Discharge Permit No. 2].[All]" dimensionUniqueName="[Permit_table]" displayFolder="" count="0" memberValueDatatype="130" unbalanced="0"/>
    <cacheHierarchy uniqueName="[Permit_table].[DENR Wastewater Discharge Permit No. 3]" caption="DENR Wastewater Discharge Permit No. 3" attribute="1" defaultMemberUniqueName="[Permit_table].[DENR Wastewater Discharge Permit No. 3].[All]" allUniqueName="[Permit_table].[DENR Wastewater Discharge Permit No. 3].[All]" dimensionUniqueName="[Permit_table]" displayFolder="" count="0" memberValueDatatype="130" unbalanced="0"/>
    <cacheHierarchy uniqueName="[Permit_table].[DENR Wastewater Discharge Exemption Memo]" caption="DENR Wastewater Discharge Exemption Memo" attribute="1" defaultMemberUniqueName="[Permit_table].[DENR Wastewater Discharge Exemption Memo].[All]" allUniqueName="[Permit_table].[DENR Wastewater Discharge Exemption Memo].[All]" dimensionUniqueName="[Permit_table]" displayFolder="" count="0" memberValueDatatype="130" unbalanced="0"/>
    <cacheHierarchy uniqueName="[Permit_table].[DENR PCO Accreditation]" caption="DENR PCO Accreditation" attribute="1" defaultMemberUniqueName="[Permit_table].[DENR PCO Accreditation].[All]" allUniqueName="[Permit_table].[DENR PCO Accreditation].[All]" dimensionUniqueName="[Permit_table]" displayFolder="" count="0" memberValueDatatype="130" unbalanced="0"/>
    <cacheHierarchy uniqueName="[Permit_table].[DENR Managing Head Accreditation]" caption="DENR Managing Head Accreditation" attribute="1" defaultMemberUniqueName="[Permit_table].[DENR Managing Head Accreditation].[All]" allUniqueName="[Permit_table].[DENR Managing Head Accreditation].[All]" dimensionUniqueName="[Permit_table]" displayFolder="" count="0" memberValueDatatype="130" unbalanced="0"/>
    <cacheHierarchy uniqueName="[Permit_table].[DENR Controlled Chemical Order (CCO) Registration]" caption="DENR Controlled Chemical Order (CCO) Registration" attribute="1" defaultMemberUniqueName="[Permit_table].[DENR Controlled Chemical Order (CCO) Registration].[All]" allUniqueName="[Permit_table].[DENR Controlled Chemical Order (CCO) Registration].[All]" dimensionUniqueName="[Permit_table]" displayFolder="" count="0" memberValueDatatype="130" unbalanced="0"/>
    <cacheHierarchy uniqueName="[Permit_table].[DENR CCO Importation Clearance]" caption="DENR CCO Importation Clearance" attribute="1" defaultMemberUniqueName="[Permit_table].[DENR CCO Importation Clearance].[All]" allUniqueName="[Permit_table].[DENR CCO Importation Clearance].[All]" dimensionUniqueName="[Permit_table]" displayFolder="" count="0" memberValueDatatype="130" unbalanced="0"/>
    <cacheHierarchy uniqueName="[Permit_table].[DENR PCL Compliance Certificate]" caption="DENR PCL Compliance Certificate" attribute="1" defaultMemberUniqueName="[Permit_table].[DENR PCL Compliance Certificate].[All]" allUniqueName="[Permit_table].[DENR PCL Compliance Certificate].[All]" dimensionUniqueName="[Permit_table]" displayFolder="" count="0" memberValueDatatype="130" unbalanced="0"/>
    <cacheHierarchy uniqueName="[Permit_table].[DENR PCL Compliance Certificate Exemption]" caption="DENR PCL Compliance Certificate Exemption" attribute="1" defaultMemberUniqueName="[Permit_table].[DENR PCL Compliance Certificate Exemption].[All]" allUniqueName="[Permit_table].[DENR PCL Compliance Certificate Exemption].[All]" dimensionUniqueName="[Permit_table]" displayFolder="" count="0" memberValueDatatype="130" unbalanced="0"/>
    <cacheHierarchy uniqueName="[Permit_table].[DENR PMPIN Compliance Certificate]" caption="DENR PMPIN Compliance Certificate" attribute="1" defaultMemberUniqueName="[Permit_table].[DENR PMPIN Compliance Certificate].[All]" allUniqueName="[Permit_table].[DENR PMPIN Compliance Certificate].[All]" dimensionUniqueName="[Permit_table]" displayFolder="" count="0" memberValueDatatype="130" unbalanced="0"/>
    <cacheHierarchy uniqueName="[Permit_table].[DENR SQI Permit]" caption="DENR SQI Permit" attribute="1" defaultMemberUniqueName="[Permit_table].[DENR SQI Permit].[All]" allUniqueName="[Permit_table].[DENR SQI Permit].[All]" dimensionUniqueName="[Permit_table]" displayFolder="" count="0" memberValueDatatype="130" unbalanced="0"/>
    <cacheHierarchy uniqueName="[Permit_table].[DENR Polymer Exemption]" caption="DENR Polymer Exemption" attribute="1" defaultMemberUniqueName="[Permit_table].[DENR Polymer Exemption].[All]" allUniqueName="[Permit_table].[DENR Polymer Exemption].[All]" dimensionUniqueName="[Permit_table]" displayFolder="" count="0" memberValueDatatype="130" unbalanced="0"/>
    <cacheHierarchy uniqueName="[Permit_table].[BAI Certificate of Feed Establishment Registration (Manufacturer)]" caption="BAI Certificate of Feed Establishment Registration (Manufacturer)" attribute="1" defaultMemberUniqueName="[Permit_table].[BAI Certificate of Feed Establishment Registration (Manufacturer)].[All]" allUniqueName="[Permit_table].[BAI Certificate of Feed Establishment Registration (Manufacturer)].[All]" dimensionUniqueName="[Permit_table]" displayFolder="" count="0" memberValueDatatype="130" unbalanced="0"/>
    <cacheHierarchy uniqueName="[Permit_table].[BAI Certificate of Feed Establishment Registration (Importer)]" caption="BAI Certificate of Feed Establishment Registration (Importer)" attribute="1" defaultMemberUniqueName="[Permit_table].[BAI Certificate of Feed Establishment Registration (Importer)].[All]" allUniqueName="[Permit_table].[BAI Certificate of Feed Establishment Registration (Importer)].[All]" dimensionUniqueName="[Permit_table]" displayFolder="" count="0" memberValueDatatype="130" unbalanced="0"/>
    <cacheHierarchy uniqueName="[Permit_table].[BAI Certificate of Feed Establishment Registration (Exporter)]" caption="BAI Certificate of Feed Establishment Registration (Exporter)" attribute="1" defaultMemberUniqueName="[Permit_table].[BAI Certificate of Feed Establishment Registration (Exporter)].[All]" allUniqueName="[Permit_table].[BAI Certificate of Feed Establishment Registration (Exporter)].[All]" dimensionUniqueName="[Permit_table]" displayFolder="" count="0" memberValueDatatype="130" unbalanced="0"/>
    <cacheHierarchy uniqueName="[Permit_table].[BAI Certificate of Feed Establishment Registration (Trader)\\]" caption="BAI Certificate of Feed Establishment Registration (Trader)\\" attribute="1" defaultMemberUniqueName="[Permit_table].[BAI Certificate of Feed Establishment Registration (Trader)\\].[All]" allUniqueName="[Permit_table].[BAI Certificate of Feed Establishment Registration (Trader)\\].[All]" dimensionUniqueName="[Permit_table]" displayFolder="" count="0" memberValueDatatype="130" unbalanced="0"/>
    <cacheHierarchy uniqueName="[Permit_table].[BAI Certificate of Feed Establishment Registration (Repacker)]" caption="BAI Certificate of Feed Establishment Registration (Repacker)" attribute="1" defaultMemberUniqueName="[Permit_table].[BAI Certificate of Feed Establishment Registration (Repacker)].[All]" allUniqueName="[Permit_table].[BAI Certificate of Feed Establishment Registration (Repacker)].[All]" dimensionUniqueName="[Permit_table]" displayFolder="" count="0" memberValueDatatype="130" unbalanced="0"/>
    <cacheHierarchy uniqueName="[Permit_table].[BAI Certificate of Feed Ingredient Manufacturer]" caption="BAI Certificate of Feed Ingredient Manufacturer" attribute="1" defaultMemberUniqueName="[Permit_table].[BAI Certificate of Feed Ingredient Manufacturer].[All]" allUniqueName="[Permit_table].[BAI Certificate of Feed Ingredient Manufacturer].[All]" dimensionUniqueName="[Permit_table]" displayFolder="" count="0" memberValueDatatype="130" unbalanced="0"/>
    <cacheHierarchy uniqueName="[Permit_table].[BAI Certificate of Laboratory Accreditation]" caption="BAI Certificate of Laboratory Accreditation" attribute="1" defaultMemberUniqueName="[Permit_table].[BAI Certificate of Laboratory Accreditation].[All]" allUniqueName="[Permit_table].[BAI Certificate of Laboratory Accreditation].[All]" dimensionUniqueName="[Permit_table]" displayFolder="" count="0" memberValueDatatype="130" unbalanced="0"/>
    <cacheHierarchy uniqueName="[Permit_table].[BAI AWA License to Operate - Internal Hatchery (Chicken)]" caption="BAI AWA License to Operate - Internal Hatchery (Chicken)" attribute="1" defaultMemberUniqueName="[Permit_table].[BAI AWA License to Operate - Internal Hatchery (Chicken)].[All]" allUniqueName="[Permit_table].[BAI AWA License to Operate - Internal Hatchery (Chicken)].[All]" dimensionUniqueName="[Permit_table]" displayFolder="" count="0" memberValueDatatype="130" unbalanced="0"/>
    <cacheHierarchy uniqueName="[Permit_table].[BAI Animal Disease Monitoring Compliance Certificate]" caption="BAI Animal Disease Monitoring Compliance Certificate" attribute="1" defaultMemberUniqueName="[Permit_table].[BAI Animal Disease Monitoring Compliance Certificate].[All]" allUniqueName="[Permit_table].[BAI Animal Disease Monitoring Compliance Certificate].[All]" dimensionUniqueName="[Permit_table]" displayFolder="" count="0" memberValueDatatype="130" unbalanced="0"/>
    <cacheHierarchy uniqueName="[Permit_table].[NWRB Water Extraction Permit (Deepwell No. 1)]" caption="NWRB Water Extraction Permit (Deepwell No. 1)" attribute="1" defaultMemberUniqueName="[Permit_table].[NWRB Water Extraction Permit (Deepwell No. 1)].[All]" allUniqueName="[Permit_table].[NWRB Water Extraction Permit (Deepwell No. 1)].[All]" dimensionUniqueName="[Permit_table]" displayFolder="" count="0" memberValueDatatype="130" unbalanced="0"/>
    <cacheHierarchy uniqueName="[Permit_table].[NWRB Water Extraction Permit (Deepwell No. 2)]" caption="NWRB Water Extraction Permit (Deepwell No. 2)" attribute="1" defaultMemberUniqueName="[Permit_table].[NWRB Water Extraction Permit (Deepwell No. 2)].[All]" allUniqueName="[Permit_table].[NWRB Water Extraction Permit (Deepwell No. 2)].[All]" dimensionUniqueName="[Permit_table]" displayFolder="" count="0" memberValueDatatype="130" unbalanced="0"/>
    <cacheHierarchy uniqueName="[Permit_table].[NWRB Water Extraction Permit (Deepwell No. 3)]" caption="NWRB Water Extraction Permit (Deepwell No. 3)" attribute="1" defaultMemberUniqueName="[Permit_table].[NWRB Water Extraction Permit (Deepwell No. 3)].[All]" allUniqueName="[Permit_table].[NWRB Water Extraction Permit (Deepwell No. 3)].[All]" dimensionUniqueName="[Permit_table]" displayFolder="" count="0" memberValueDatatype="130" unbalanced="0"/>
    <cacheHierarchy uniqueName="[Permit_table].[NWRB Water Extraction Permit (Deepwell No. 4)]" caption="NWRB Water Extraction Permit (Deepwell No. 4)" attribute="1" defaultMemberUniqueName="[Permit_table].[NWRB Water Extraction Permit (Deepwell No. 4)].[All]" allUniqueName="[Permit_table].[NWRB Water Extraction Permit (Deepwell No. 4)].[All]" dimensionUniqueName="[Permit_table]" displayFolder="" count="0" memberValueDatatype="130" unbalanced="0"/>
    <cacheHierarchy uniqueName="[Permit_table].[NWRB Water Extraction Permit (Deepwell No. 5)]" caption="NWRB Water Extraction Permit (Deepwell No. 5)" attribute="1" defaultMemberUniqueName="[Permit_table].[NWRB Water Extraction Permit (Deepwell No. 5)].[All]" allUniqueName="[Permit_table].[NWRB Water Extraction Permit (Deepwell No. 5)].[All]" dimensionUniqueName="[Permit_table]" displayFolder="" count="0" memberValueDatatype="130" unbalanced="0"/>
    <cacheHierarchy uniqueName="[Permit_table].[NWRB Water Extraction Permit (Deepwell No. 6)]" caption="NWRB Water Extraction Permit (Deepwell No. 6)" attribute="1" defaultMemberUniqueName="[Permit_table].[NWRB Water Extraction Permit (Deepwell No. 6)].[All]" allUniqueName="[Permit_table].[NWRB Water Extraction Permit (Deepwell No. 6)].[All]" dimensionUniqueName="[Permit_table]" displayFolder="" count="0" memberValueDatatype="130" unbalanced="0"/>
    <cacheHierarchy uniqueName="[Permit_table].[FDA License to Operate]" caption="FDA License to Operate" attribute="1" defaultMemberUniqueName="[Permit_table].[FDA License to Operate].[All]" allUniqueName="[Permit_table].[FDA License to Operate].[All]" dimensionUniqueName="[Permit_table]" displayFolder="" count="0" memberValueDatatype="130" unbalanced="0"/>
    <cacheHierarchy uniqueName="[Permit_table].[NMIS License to Operate - Dressing / Fabrication of Poultry for Domestic Trade]" caption="NMIS License to Operate - Dressing / Fabrication of Poultry for Domestic Trade" attribute="1" defaultMemberUniqueName="[Permit_table].[NMIS License to Operate - Dressing / Fabrication of Poultry for Domestic Trade].[All]" allUniqueName="[Permit_table].[NMIS License to Operate - Dressing / Fabrication of Poultry for Domestic Trade].[All]" dimensionUniqueName="[Permit_table]" displayFolder="" count="0" memberValueDatatype="130" unbalanced="0"/>
    <cacheHierarchy uniqueName="[Permit_table].[NMIS License to Operate - Cold Storage Warehouse (CSW)]" caption="NMIS License to Operate - Cold Storage Warehouse (CSW)" attribute="1" defaultMemberUniqueName="[Permit_table].[NMIS License to Operate - Cold Storage Warehouse (CSW)].[All]" allUniqueName="[Permit_table].[NMIS License to Operate - Cold Storage Warehouse (CSW)].[All]" dimensionUniqueName="[Permit_table]" displayFolder="" count="0" memberValueDatatype="130" unbalanced="0"/>
    <cacheHierarchy uniqueName="[Permit_table].[HACCP Certification - Fresh Chilled and Frozen Whole Dressed Chicken]" caption="HACCP Certification - Fresh Chilled and Frozen Whole Dressed Chicken" attribute="1" defaultMemberUniqueName="[Permit_table].[HACCP Certification - Fresh Chilled and Frozen Whole Dressed Chicken].[All]" allUniqueName="[Permit_table].[HACCP Certification - Fresh Chilled and Frozen Whole Dressed Chicken].[All]" dimensionUniqueName="[Permit_table]" displayFolder="" count="0" memberValueDatatype="130" unbalanced="0"/>
    <cacheHierarchy uniqueName="[Permit_table].[HACCP Certification - Fresh Chilled and Frozen Unmarinated Deboned Meat]" caption="HACCP Certification - Fresh Chilled and Frozen Unmarinated Deboned Meat" attribute="1" defaultMemberUniqueName="[Permit_table].[HACCP Certification - Fresh Chilled and Frozen Unmarinated Deboned Meat].[All]" allUniqueName="[Permit_table].[HACCP Certification - Fresh Chilled and Frozen Unmarinated Deboned Meat].[All]" dimensionUniqueName="[Permit_table]" displayFolder="" count="0" memberValueDatatype="130" unbalanced="0"/>
    <cacheHierarchy uniqueName="[Permit_table].[HACCP Certification - Fresh Chilled and Frozen Unmarinated Bone-in Cut-ups]" caption="HACCP Certification - Fresh Chilled and Frozen Unmarinated Bone-in Cut-ups" attribute="1" defaultMemberUniqueName="[Permit_table].[HACCP Certification - Fresh Chilled and Frozen Unmarinated Bone-in Cut-ups].[All]" allUniqueName="[Permit_table].[HACCP Certification - Fresh Chilled and Frozen Unmarinated Bone-in Cut-ups].[All]" dimensionUniqueName="[Permit_table]" displayFolder="" count="0" memberValueDatatype="130" unbalanced="0"/>
    <cacheHierarchy uniqueName="[Permit_table].[HACCP Certification - Fresh Chilled and Frozen Giblets]" caption="HACCP Certification - Fresh Chilled and Frozen Giblets" attribute="1" defaultMemberUniqueName="[Permit_table].[HACCP Certification - Fresh Chilled and Frozen Giblets].[All]" allUniqueName="[Permit_table].[HACCP Certification - Fresh Chilled and Frozen Giblets].[All]" dimensionUniqueName="[Permit_table]" displayFolder="" count="0" memberValueDatatype="130" unbalanced="0"/>
    <cacheHierarchy uniqueName="[Permit_table].[DOE Coal End-User Registration Certificate]" caption="DOE Coal End-User Registration Certificate" attribute="1" defaultMemberUniqueName="[Permit_table].[DOE Coal End-User Registration Certificate].[All]" allUniqueName="[Permit_table].[DOE Coal End-User Registration Certificate].[All]" dimensionUniqueName="[Permit_table]" displayFolder="" count="0" memberValueDatatype="130" unbalanced="0"/>
    <cacheHierarchy uniqueName="[Permit_table].[ERC Certificate of Compliance]" caption="ERC Certificate of Compliance" attribute="1" defaultMemberUniqueName="[Permit_table].[ERC Certificate of Compliance].[All]" allUniqueName="[Permit_table].[ERC Certificate of Compliance].[All]" dimensionUniqueName="[Permit_table]" displayFolder="" count="0" memberValueDatatype="130" unbalanced="0"/>
    <cacheHierarchy uniqueName="[Permit_table].[PNP Purchaser’s License (For Controlled Substances)]" caption="PNP Purchaser’s License (For Controlled Substances)" attribute="1" defaultMemberUniqueName="[Permit_table].[PNP Purchaser’s License (For Controlled Substances)].[All]" allUniqueName="[Permit_table].[PNP Purchaser’s License (For Controlled Substances)].[All]" dimensionUniqueName="[Permit_table]" displayFolder="" count="0" memberValueDatatype="130" unbalanced="0"/>
    <cacheHierarchy uniqueName="[Permit_table].[PDEA License to Handle Controlled Substances]" caption="PDEA License to Handle Controlled Substances" attribute="1" defaultMemberUniqueName="[Permit_table].[PDEA License to Handle Controlled Substances].[All]" allUniqueName="[Permit_table].[PDEA License to Handle Controlled Substances].[All]" dimensionUniqueName="[Permit_table]" displayFolder="" count="0" memberValueDatatype="130" unbalanced="0"/>
    <cacheHierarchy uniqueName="[Permit_table].[PDEA License to Handle Precurssors and Essential Chemicals]" caption="PDEA License to Handle Precurssors and Essential Chemicals" attribute="1" defaultMemberUniqueName="[Permit_table].[PDEA License to Handle Precurssors and Essential Chemicals].[All]" allUniqueName="[Permit_table].[PDEA License to Handle Precurssors and Essential Chemicals].[All]" dimensionUniqueName="[Permit_table]" displayFolder="" count="0" memberValueDatatype="130" unbalanced="0"/>
    <cacheHierarchy uniqueName="[Permit_table].[A]" caption="A" attribute="1" defaultMemberUniqueName="[Permit_table].[A].[All]" allUniqueName="[Permit_table].[A].[All]" dimensionUniqueName="[Permit_table]" displayFolder="" count="0" memberValueDatatype="130" unbalanced="0"/>
    <cacheHierarchy uniqueName="[Permit_table].[Total Applicable License / Certification]" caption="Total Applicable License / Certification" attribute="1" defaultMemberUniqueName="[Permit_table].[Total Applicable License / Certification].[All]" allUniqueName="[Permit_table].[Total Applicable License / Certification].[All]" dimensionUniqueName="[Permit_table]" displayFolder="" count="0" memberValueDatatype="20" unbalanced="0"/>
    <cacheHierarchy uniqueName="[Permit_table].[Active Applicable License / Certification]" caption="Active Applicable License / Certification" attribute="1" defaultMemberUniqueName="[Permit_table].[Active Applicable License / Certification].[All]" allUniqueName="[Permit_table].[Active Applicable License / Certification].[All]" dimensionUniqueName="[Permit_table]" displayFolder="" count="0" memberValueDatatype="20" unbalanced="0"/>
    <cacheHierarchy uniqueName="[Permit_table].[%Active]" caption="%Active" attribute="1" defaultMemberUniqueName="[Permit_table].[%Active].[All]" allUniqueName="[Permit_table].[%Active].[All]" dimensionUniqueName="[Permit_table]" displayFolder="" count="0" memberValueDatatype="5" unbalanced="0"/>
    <cacheHierarchy uniqueName="[plant].[Plant]" caption="Plant" attribute="1" defaultMemberUniqueName="[plant].[Plant].[All]" allUniqueName="[plant].[Plant].[All]" dimensionUniqueName="[plant]" displayFolder="" count="2" memberValueDatatype="130" unbalanced="0">
      <fieldsUsage count="2">
        <fieldUsage x="-1"/>
        <fieldUsage x="2"/>
      </fieldsUsage>
    </cacheHierarchy>
    <cacheHierarchy uniqueName="[region].[Region]" caption="Region" attribute="1" defaultMemberUniqueName="[region].[Region].[All]" allUniqueName="[region].[Region].[All]" dimensionUniqueName="[region]" displayFolder="" count="2" memberValueDatatype="130" unbalanced="0"/>
    <cacheHierarchy uniqueName="[Reportorial_table].[Region]" caption="Region" attribute="1" defaultMemberUniqueName="[Reportorial_table].[Region].[All]" allUniqueName="[Reportorial_table].[Region].[All]" dimensionUniqueName="[Reportorial_table]" displayFolder="" count="0" memberValueDatatype="130" unbalanced="0"/>
    <cacheHierarchy uniqueName="[Reportorial_table].[Plant]" caption="Plant" attribute="1" defaultMemberUniqueName="[Reportorial_table].[Plant].[All]" allUniqueName="[Reportorial_table].[Plant].[All]" dimensionUniqueName="[Reportorial_table]" displayFolder="" count="0" memberValueDatatype="130" unbalanced="0"/>
    <cacheHierarchy uniqueName="[Reportorial_table].[DOLE Osh Program]" caption="DOLE Osh Program" attribute="1" defaultMemberUniqueName="[Reportorial_table].[DOLE Osh Program].[All]" allUniqueName="[Reportorial_table].[DOLE Osh Program].[All]" dimensionUniqueName="[Reportorial_table]" displayFolder="" count="0" memberValueDatatype="130" unbalanced="0"/>
    <cacheHierarchy uniqueName="[Reportorial_table].[DOLE Annual Report on Safety and Health Organization (IP-5)]" caption="DOLE Annual Report on Safety and Health Organization (IP-5)" attribute="1" defaultMemberUniqueName="[Reportorial_table].[DOLE Annual Report on Safety and Health Organization (IP-5)].[All]" allUniqueName="[Reportorial_table].[DOLE Annual Report on Safety and Health Organization (IP-5)].[All]" dimensionUniqueName="[Reportorial_table]" displayFolder="" count="0" memberValueDatatype="130" unbalanced="0"/>
    <cacheHierarchy uniqueName="[Reportorial_table].[DOLE Annual Work Accident/Injury Exposure Data Report (IP-6)]" caption="DOLE Annual Work Accident/Injury Exposure Data Report (IP-6)" attribute="1" defaultMemberUniqueName="[Reportorial_table].[DOLE Annual Work Accident/Injury Exposure Data Report (IP-6)].[All]" allUniqueName="[Reportorial_table].[DOLE Annual Work Accident/Injury Exposure Data Report (IP-6)].[All]" dimensionUniqueName="[Reportorial_table]" displayFolder="" count="0" memberValueDatatype="130" unbalanced="0"/>
    <cacheHierarchy uniqueName="[Reportorial_table].[DOLE Annual Medical Report (AMR)]" caption="DOLE Annual Medical Report (AMR)" attribute="1" defaultMemberUniqueName="[Reportorial_table].[DOLE Annual Medical Report (AMR)].[All]" allUniqueName="[Reportorial_table].[DOLE Annual Medical Report (AMR)].[All]" dimensionUniqueName="[Reportorial_table]" displayFolder="" count="0" memberValueDatatype="130" unbalanced="0"/>
    <cacheHierarchy uniqueName="[Reportorial_table].[DOLE Monthly Work Accident/Illness Report (WAIR) - January 2026]" caption="DOLE Monthly Work Accident/Illness Report (WAIR) - January 2026" attribute="1" defaultMemberUniqueName="[Reportorial_table].[DOLE Monthly Work Accident/Illness Report (WAIR) - January 2026].[All]" allUniqueName="[Reportorial_table].[DOLE Monthly Work Accident/Illness Report (WAIR) - January 2026].[All]" dimensionUniqueName="[Reportorial_table]" displayFolder="" count="0" memberValueDatatype="130" unbalanced="0"/>
    <cacheHierarchy uniqueName="[Reportorial_table].[DOLE Monthly Work Accident/Illness Report (WAIR) - February 2026]" caption="DOLE Monthly Work Accident/Illness Report (WAIR) - February 2026" attribute="1" defaultMemberUniqueName="[Reportorial_table].[DOLE Monthly Work Accident/Illness Report (WAIR) - February 2026].[All]" allUniqueName="[Reportorial_table].[DOLE Monthly Work Accident/Illness Report (WAIR) - February 2026].[All]" dimensionUniqueName="[Reportorial_table]" displayFolder="" count="0" memberValueDatatype="130" unbalanced="0"/>
    <cacheHierarchy uniqueName="[Reportorial_table].[DOLE Monthly Work Accident/Illness Report (WAIR) - March 2026]" caption="DOLE Monthly Work Accident/Illness Report (WAIR) - March 2026" attribute="1" defaultMemberUniqueName="[Reportorial_table].[DOLE Monthly Work Accident/Illness Report (WAIR) - March 2026].[All]" allUniqueName="[Reportorial_table].[DOLE Monthly Work Accident/Illness Report (WAIR) - March 2026].[All]" dimensionUniqueName="[Reportorial_table]" displayFolder="" count="0" memberValueDatatype="130" unbalanced="0"/>
    <cacheHierarchy uniqueName="[Reportorial_table].[DOLE Monthly Work Accident/Illness Report (WAIR) - April 2026]" caption="DOLE Monthly Work Accident/Illness Report (WAIR) - April 2026" attribute="1" defaultMemberUniqueName="[Reportorial_table].[DOLE Monthly Work Accident/Illness Report (WAIR) - April 2026].[All]" allUniqueName="[Reportorial_table].[DOLE Monthly Work Accident/Illness Report (WAIR) - April 2026].[All]" dimensionUniqueName="[Reportorial_table]" displayFolder="" count="0" memberValueDatatype="130" unbalanced="0"/>
    <cacheHierarchy uniqueName="[Reportorial_table].[DOLE Monthly Work Accident/Illness Report (WAIR) - May 2026]" caption="DOLE Monthly Work Accident/Illness Report (WAIR) - May 2026" attribute="1" defaultMemberUniqueName="[Reportorial_table].[DOLE Monthly Work Accident/Illness Report (WAIR) - May 2026].[All]" allUniqueName="[Reportorial_table].[DOLE Monthly Work Accident/Illness Report (WAIR) - May 2026].[All]" dimensionUniqueName="[Reportorial_table]" displayFolder="" count="0" memberValueDatatype="130" unbalanced="0"/>
    <cacheHierarchy uniqueName="[Reportorial_table].[DOLE Monthly Work Accident/Illness Report (WAIR) - June 2026]" caption="DOLE Monthly Work Accident/Illness Report (WAIR) - June 2026" attribute="1" defaultMemberUniqueName="[Reportorial_table].[DOLE Monthly Work Accident/Illness Report (WAIR) - June 2026].[All]" allUniqueName="[Reportorial_table].[DOLE Monthly Work Accident/Illness Report (WAIR) - June 2026].[All]" dimensionUniqueName="[Reportorial_table]" displayFolder="" count="0" memberValueDatatype="130" unbalanced="0"/>
    <cacheHierarchy uniqueName="[Reportorial_table].[DOLE Monthly Work Accident/Illness Report (WAIR) - July 2026]" caption="DOLE Monthly Work Accident/Illness Report (WAIR) - July 2026" attribute="1" defaultMemberUniqueName="[Reportorial_table].[DOLE Monthly Work Accident/Illness Report (WAIR) - July 2026].[All]" allUniqueName="[Reportorial_table].[DOLE Monthly Work Accident/Illness Report (WAIR) - July 2026].[All]" dimensionUniqueName="[Reportorial_table]" displayFolder="" count="0" memberValueDatatype="130" unbalanced="0"/>
    <cacheHierarchy uniqueName="[Reportorial_table].[DOLE Monthly Work Accident/Illness Report (WAIR) - August 2026]" caption="DOLE Monthly Work Accident/Illness Report (WAIR) - August 2026" attribute="1" defaultMemberUniqueName="[Reportorial_table].[DOLE Monthly Work Accident/Illness Report (WAIR) - August 2026].[All]" allUniqueName="[Reportorial_table].[DOLE Monthly Work Accident/Illness Report (WAIR) - August 2026].[All]" dimensionUniqueName="[Reportorial_table]" displayFolder="" count="0" memberValueDatatype="130" unbalanced="0"/>
    <cacheHierarchy uniqueName="[Reportorial_table].[DOLE Monthly Work Accident/Illness Report (WAIR) - September 2026]" caption="DOLE Monthly Work Accident/Illness Report (WAIR) - September 2026" attribute="1" defaultMemberUniqueName="[Reportorial_table].[DOLE Monthly Work Accident/Illness Report (WAIR) - September 2026].[All]" allUniqueName="[Reportorial_table].[DOLE Monthly Work Accident/Illness Report (WAIR) - September 2026].[All]" dimensionUniqueName="[Reportorial_table]" displayFolder="" count="0" memberValueDatatype="130" unbalanced="0"/>
    <cacheHierarchy uniqueName="[Reportorial_table].[DOLE Monthly Work Accident/Illness Report (WAIR) - October 2026]" caption="DOLE Monthly Work Accident/Illness Report (WAIR) - October 2026" attribute="1" defaultMemberUniqueName="[Reportorial_table].[DOLE Monthly Work Accident/Illness Report (WAIR) - October 2026].[All]" allUniqueName="[Reportorial_table].[DOLE Monthly Work Accident/Illness Report (WAIR) - October 2026].[All]" dimensionUniqueName="[Reportorial_table]" displayFolder="" count="0" memberValueDatatype="130" unbalanced="0"/>
    <cacheHierarchy uniqueName="[Reportorial_table].[DOLE Monthly Work Accident/Illness Report (WAIR) - November 2026]" caption="DOLE Monthly Work Accident/Illness Report (WAIR) - November 2026" attribute="1" defaultMemberUniqueName="[Reportorial_table].[DOLE Monthly Work Accident/Illness Report (WAIR) - November 2026].[All]" allUniqueName="[Reportorial_table].[DOLE Monthly Work Accident/Illness Report (WAIR) - November 2026].[All]" dimensionUniqueName="[Reportorial_table]" displayFolder="" count="0" memberValueDatatype="130" unbalanced="0"/>
    <cacheHierarchy uniqueName="[Reportorial_table].[DOLE Monthly Work Accident/Illness Report (WAIR) - December 2026]" caption="DOLE Monthly Work Accident/Illness Report (WAIR) - December 2026" attribute="1" defaultMemberUniqueName="[Reportorial_table].[DOLE Monthly Work Accident/Illness Report (WAIR) - December 2026].[All]" allUniqueName="[Reportorial_table].[DOLE Monthly Work Accident/Illness Report (WAIR) - December 2026].[All]" dimensionUniqueName="[Reportorial_table]" displayFolder="" count="0" memberValueDatatype="130" unbalanced="0"/>
    <cacheHierarchy uniqueName="[Reportorial_table].[DENR 1st Semester – Compliance Monitoring Report 2026]" caption="DENR 1st Semester – Compliance Monitoring Report 2026" attribute="1" defaultMemberUniqueName="[Reportorial_table].[DENR 1st Semester – Compliance Monitoring Report 2026].[All]" allUniqueName="[Reportorial_table].[DENR 1st Semester – Compliance Monitoring Report 2026].[All]" dimensionUniqueName="[Reportorial_table]" displayFolder="" count="0" memberValueDatatype="130" unbalanced="0"/>
    <cacheHierarchy uniqueName="[Reportorial_table].[DENR 2nd Semester – Compliance Monitoring Report 2026]" caption="DENR 2nd Semester – Compliance Monitoring Report 2026" attribute="1" defaultMemberUniqueName="[Reportorial_table].[DENR 2nd Semester – Compliance Monitoring Report 2026].[All]" allUniqueName="[Reportorial_table].[DENR 2nd Semester – Compliance Monitoring Report 2026].[All]" dimensionUniqueName="[Reportorial_table]" displayFolder="" count="0" memberValueDatatype="130" unbalanced="0"/>
    <cacheHierarchy uniqueName="[Reportorial_table].[DENR 1st Quarter – Self Monitoring Report (2026)]" caption="DENR 1st Quarter – Self Monitoring Report (2026)" attribute="1" defaultMemberUniqueName="[Reportorial_table].[DENR 1st Quarter – Self Monitoring Report (2026)].[All]" allUniqueName="[Reportorial_table].[DENR 1st Quarter – Self Monitoring Report (2026)].[All]" dimensionUniqueName="[Reportorial_table]" displayFolder="" count="0" memberValueDatatype="130" unbalanced="0"/>
    <cacheHierarchy uniqueName="[Reportorial_table].[DENR 2nd Quarter – Self Monitoring Report (2026)]" caption="DENR 2nd Quarter – Self Monitoring Report (2026)" attribute="1" defaultMemberUniqueName="[Reportorial_table].[DENR 2nd Quarter – Self Monitoring Report (2026)].[All]" allUniqueName="[Reportorial_table].[DENR 2nd Quarter – Self Monitoring Report (2026)].[All]" dimensionUniqueName="[Reportorial_table]" displayFolder="" count="0" memberValueDatatype="130" unbalanced="0"/>
    <cacheHierarchy uniqueName="[Reportorial_table].[DENR 3rd Quarter – Self Monitoring Report (2026)]" caption="DENR 3rd Quarter – Self Monitoring Report (2026)" attribute="1" defaultMemberUniqueName="[Reportorial_table].[DENR 3rd Quarter – Self Monitoring Report (2026)].[All]" allUniqueName="[Reportorial_table].[DENR 3rd Quarter – Self Monitoring Report (2026)].[All]" dimensionUniqueName="[Reportorial_table]" displayFolder="" count="0" memberValueDatatype="130" unbalanced="0"/>
    <cacheHierarchy uniqueName="[Reportorial_table].[DENR 4th Quarter – Self Monitoring Report (2026)]" caption="DENR 4th Quarter – Self Monitoring Report (2026)" attribute="1" defaultMemberUniqueName="[Reportorial_table].[DENR 4th Quarter – Self Monitoring Report (2026)].[All]" allUniqueName="[Reportorial_table].[DENR 4th Quarter – Self Monitoring Report (2026)].[All]" dimensionUniqueName="[Reportorial_table]" displayFolder="" count="0" memberValueDatatype="130" unbalanced="0"/>
    <cacheHierarchy uniqueName="[Reportorial_table].[DENR Annual Emission Inventory]" caption="DENR Annual Emission Inventory" attribute="1" defaultMemberUniqueName="[Reportorial_table].[DENR Annual Emission Inventory].[All]" allUniqueName="[Reportorial_table].[DENR Annual Emission Inventory].[All]" dimensionUniqueName="[Reportorial_table]" displayFolder="" count="0" memberValueDatatype="130" unbalanced="0"/>
    <cacheHierarchy uniqueName="[Reportorial_table].[DENR PEMAPS – Project Environmental Monitoring and Audit Prioritization Scheme Questionnaire]" caption="DENR PEMAPS – Project Environmental Monitoring and Audit Prioritization Scheme Questionnaire" attribute="1" defaultMemberUniqueName="[Reportorial_table].[DENR PEMAPS – Project Environmental Monitoring and Audit Prioritization Scheme Questionnaire].[All]" allUniqueName="[Reportorial_table].[DENR PEMAPS – Project Environmental Monitoring and Audit Prioritization Scheme Questionnaire].[All]" dimensionUniqueName="[Reportorial_table]" displayFolder="" count="0" memberValueDatatype="130" unbalanced="0"/>
    <cacheHierarchy uniqueName="[Reportorial_table].[BAI Monthly Production Report - January 2026]" caption="BAI Monthly Production Report - January 2026" attribute="1" defaultMemberUniqueName="[Reportorial_table].[BAI Monthly Production Report - January 2026].[All]" allUniqueName="[Reportorial_table].[BAI Monthly Production Report - January 2026].[All]" dimensionUniqueName="[Reportorial_table]" displayFolder="" count="0" memberValueDatatype="130" unbalanced="0"/>
    <cacheHierarchy uniqueName="[Reportorial_table].[BAI Monthly Production Report - February 2026]" caption="BAI Monthly Production Report - February 2026" attribute="1" defaultMemberUniqueName="[Reportorial_table].[BAI Monthly Production Report - February 2026].[All]" allUniqueName="[Reportorial_table].[BAI Monthly Production Report - February 2026].[All]" dimensionUniqueName="[Reportorial_table]" displayFolder="" count="0" memberValueDatatype="130" unbalanced="0"/>
    <cacheHierarchy uniqueName="[Reportorial_table].[BAI Monthly Production Report - March 2026]" caption="BAI Monthly Production Report - March 2026" attribute="1" defaultMemberUniqueName="[Reportorial_table].[BAI Monthly Production Report - March 2026].[All]" allUniqueName="[Reportorial_table].[BAI Monthly Production Report - March 2026].[All]" dimensionUniqueName="[Reportorial_table]" displayFolder="" count="0" memberValueDatatype="130" unbalanced="0"/>
    <cacheHierarchy uniqueName="[Reportorial_table].[BAI Monthly Production Report - April 2026]" caption="BAI Monthly Production Report - April 2026" attribute="1" defaultMemberUniqueName="[Reportorial_table].[BAI Monthly Production Report - April 2026].[All]" allUniqueName="[Reportorial_table].[BAI Monthly Production Report - April 2026].[All]" dimensionUniqueName="[Reportorial_table]" displayFolder="" count="0" memberValueDatatype="130" unbalanced="0"/>
    <cacheHierarchy uniqueName="[Reportorial_table].[BAI Monthly Production Report - May 2026]" caption="BAI Monthly Production Report - May 2026" attribute="1" defaultMemberUniqueName="[Reportorial_table].[BAI Monthly Production Report - May 2026].[All]" allUniqueName="[Reportorial_table].[BAI Monthly Production Report - May 2026].[All]" dimensionUniqueName="[Reportorial_table]" displayFolder="" count="0" memberValueDatatype="130" unbalanced="0"/>
    <cacheHierarchy uniqueName="[Reportorial_table].[BAI Monthly Production Report - June 2026]" caption="BAI Monthly Production Report - June 2026" attribute="1" defaultMemberUniqueName="[Reportorial_table].[BAI Monthly Production Report - June 2026].[All]" allUniqueName="[Reportorial_table].[BAI Monthly Production Report - June 2026].[All]" dimensionUniqueName="[Reportorial_table]" displayFolder="" count="0" memberValueDatatype="130" unbalanced="0"/>
    <cacheHierarchy uniqueName="[Reportorial_table].[BAI Monthly Production Report - July 2026]" caption="BAI Monthly Production Report - July 2026" attribute="1" defaultMemberUniqueName="[Reportorial_table].[BAI Monthly Production Report - July 2026].[All]" allUniqueName="[Reportorial_table].[BAI Monthly Production Report - July 2026].[All]" dimensionUniqueName="[Reportorial_table]" displayFolder="" count="0" memberValueDatatype="130" unbalanced="0"/>
    <cacheHierarchy uniqueName="[Reportorial_table].[BAI Monthly Production Report -  August 2026]" caption="BAI Monthly Production Report -  August 2026" attribute="1" defaultMemberUniqueName="[Reportorial_table].[BAI Monthly Production Report -  August 2026].[All]" allUniqueName="[Reportorial_table].[BAI Monthly Production Report -  August 2026].[All]" dimensionUniqueName="[Reportorial_table]" displayFolder="" count="0" memberValueDatatype="130" unbalanced="0"/>
    <cacheHierarchy uniqueName="[Reportorial_table].[BAI Monthly Production Report -  September 2026]" caption="BAI Monthly Production Report -  September 2026" attribute="1" defaultMemberUniqueName="[Reportorial_table].[BAI Monthly Production Report -  September 2026].[All]" allUniqueName="[Reportorial_table].[BAI Monthly Production Report -  September 2026].[All]" dimensionUniqueName="[Reportorial_table]" displayFolder="" count="0" memberValueDatatype="130" unbalanced="0"/>
    <cacheHierarchy uniqueName="[Reportorial_table].[BAI Monthly Production Report -  October 2026]" caption="BAI Monthly Production Report -  October 2026" attribute="1" defaultMemberUniqueName="[Reportorial_table].[BAI Monthly Production Report -  October 2026].[All]" allUniqueName="[Reportorial_table].[BAI Monthly Production Report -  October 2026].[All]" dimensionUniqueName="[Reportorial_table]" displayFolder="" count="0" memberValueDatatype="130" unbalanced="0"/>
    <cacheHierarchy uniqueName="[Reportorial_table].[BAI Monthly Production Report -  November 2026]" caption="BAI Monthly Production Report -  November 2026" attribute="1" defaultMemberUniqueName="[Reportorial_table].[BAI Monthly Production Report -  November 2026].[All]" allUniqueName="[Reportorial_table].[BAI Monthly Production Report -  November 2026].[All]" dimensionUniqueName="[Reportorial_table]" displayFolder="" count="0" memberValueDatatype="130" unbalanced="0"/>
    <cacheHierarchy uniqueName="[Reportorial_table].[BAI Monthly Production Report -  December 2026]" caption="BAI Monthly Production Report -  December 2026" attribute="1" defaultMemberUniqueName="[Reportorial_table].[BAI Monthly Production Report -  December 2026].[All]" allUniqueName="[Reportorial_table].[BAI Monthly Production Report -  December 2026].[All]" dimensionUniqueName="[Reportorial_table]" displayFolder="" count="0" memberValueDatatype="130" unbalanced="0"/>
    <cacheHierarchy uniqueName="[Reportorial_table].[NWRB 1st Quarter Groundwater / Surface Water Withdrawal (2026)]" caption="NWRB 1st Quarter Groundwater / Surface Water Withdrawal (2026)" attribute="1" defaultMemberUniqueName="[Reportorial_table].[NWRB 1st Quarter Groundwater / Surface Water Withdrawal (2026)].[All]" allUniqueName="[Reportorial_table].[NWRB 1st Quarter Groundwater / Surface Water Withdrawal (2026)].[All]" dimensionUniqueName="[Reportorial_table]" displayFolder="" count="0" memberValueDatatype="130" unbalanced="0"/>
    <cacheHierarchy uniqueName="[Reportorial_table].[NWRB 2nd Quarter Groundwater / Surface Water Withdrawal (2026)]" caption="NWRB 2nd Quarter Groundwater / Surface Water Withdrawal (2026)" attribute="1" defaultMemberUniqueName="[Reportorial_table].[NWRB 2nd Quarter Groundwater / Surface Water Withdrawal (2026)].[All]" allUniqueName="[Reportorial_table].[NWRB 2nd Quarter Groundwater / Surface Water Withdrawal (2026)].[All]" dimensionUniqueName="[Reportorial_table]" displayFolder="" count="0" memberValueDatatype="130" unbalanced="0"/>
    <cacheHierarchy uniqueName="[Reportorial_table].[NWRB 3rd Quarter Groundwater / Surface Water Withdrawal (2026)]" caption="NWRB 3rd Quarter Groundwater / Surface Water Withdrawal (2026)" attribute="1" defaultMemberUniqueName="[Reportorial_table].[NWRB 3rd Quarter Groundwater / Surface Water Withdrawal (2026)].[All]" allUniqueName="[Reportorial_table].[NWRB 3rd Quarter Groundwater / Surface Water Withdrawal (2026)].[All]" dimensionUniqueName="[Reportorial_table]" displayFolder="" count="0" memberValueDatatype="130" unbalanced="0"/>
    <cacheHierarchy uniqueName="[Reportorial_table].[NWRB 4h Quarter Groundwater / Surface Water Withdrawal (2026)]" caption="NWRB 4h Quarter Groundwater / Surface Water Withdrawal (2026)" attribute="1" defaultMemberUniqueName="[Reportorial_table].[NWRB 4h Quarter Groundwater / Surface Water Withdrawal (2026)].[All]" allUniqueName="[Reportorial_table].[NWRB 4h Quarter Groundwater / Surface Water Withdrawal (2026)].[All]" dimensionUniqueName="[Reportorial_table]" displayFolder="" count="0" memberValueDatatype="130" unbalanced="0"/>
    <cacheHierarchy uniqueName="[Reportorial_table].[DOE Annual Energy Consumption Report (AECR)]" caption="DOE Annual Energy Consumption Report (AECR)" attribute="1" defaultMemberUniqueName="[Reportorial_table].[DOE Annual Energy Consumption Report (AECR)].[All]" allUniqueName="[Reportorial_table].[DOE Annual Energy Consumption Report (AECR)].[All]" dimensionUniqueName="[Reportorial_table]" displayFolder="" count="0" memberValueDatatype="130" unbalanced="0"/>
    <cacheHierarchy uniqueName="[Reportorial_table].[DOE Annual Energy Efficiency and Conservation Report (AEECR)]" caption="DOE Annual Energy Efficiency and Conservation Report (AEECR)" attribute="1" defaultMemberUniqueName="[Reportorial_table].[DOE Annual Energy Efficiency and Conservation Report (AEECR)].[All]" allUniqueName="[Reportorial_table].[DOE Annual Energy Efficiency and Conservation Report (AEECR)].[All]" dimensionUniqueName="[Reportorial_table]" displayFolder="" count="0" memberValueDatatype="130" unbalanced="0"/>
    <cacheHierarchy uniqueName="[Reportorial_table].[DOE 1st Quarter - Coal Purchases and Utilization Report (2026)]" caption="DOE 1st Quarter - Coal Purchases and Utilization Report (2026)" attribute="1" defaultMemberUniqueName="[Reportorial_table].[DOE 1st Quarter - Coal Purchases and Utilization Report (2026)].[All]" allUniqueName="[Reportorial_table].[DOE 1st Quarter - Coal Purchases and Utilization Report (2026)].[All]" dimensionUniqueName="[Reportorial_table]" displayFolder="" count="0" memberValueDatatype="130" unbalanced="0"/>
    <cacheHierarchy uniqueName="[Reportorial_table].[DOE 2nd Quarter - Coal Purchases and Utilization Report (2026)]" caption="DOE 2nd Quarter - Coal Purchases and Utilization Report (2026)" attribute="1" defaultMemberUniqueName="[Reportorial_table].[DOE 2nd Quarter - Coal Purchases and Utilization Report (2026)].[All]" allUniqueName="[Reportorial_table].[DOE 2nd Quarter - Coal Purchases and Utilization Report (2026)].[All]" dimensionUniqueName="[Reportorial_table]" displayFolder="" count="0" memberValueDatatype="130" unbalanced="0"/>
    <cacheHierarchy uniqueName="[Reportorial_table].[DOE 3rd Quarter - Coal Purchases and Utilization Report (2026)]" caption="DOE 3rd Quarter - Coal Purchases and Utilization Report (2026)" attribute="1" defaultMemberUniqueName="[Reportorial_table].[DOE 3rd Quarter - Coal Purchases and Utilization Report (2026)].[All]" allUniqueName="[Reportorial_table].[DOE 3rd Quarter - Coal Purchases and Utilization Report (2026)].[All]" dimensionUniqueName="[Reportorial_table]" displayFolder="" count="0" memberValueDatatype="130" unbalanced="0"/>
    <cacheHierarchy uniqueName="[Reportorial_table].[DOE 4th Quarter - Coal Purchases and Utilization Report (2026)]" caption="DOE 4th Quarter - Coal Purchases and Utilization Report (2026)" attribute="1" defaultMemberUniqueName="[Reportorial_table].[DOE 4th Quarter - Coal Purchases and Utilization Report (2026)].[All]" allUniqueName="[Reportorial_table].[DOE 4th Quarter - Coal Purchases and Utilization Report (2026)].[All]" dimensionUniqueName="[Reportorial_table]" displayFolder="" count="0" memberValueDatatype="130" unbalanced="0"/>
    <cacheHierarchy uniqueName="[Reportorial_table].[ERC Annual Self-Generating Report]" caption="ERC Annual Self-Generating Report" attribute="1" defaultMemberUniqueName="[Reportorial_table].[ERC Annual Self-Generating Report].[All]" allUniqueName="[Reportorial_table].[ERC Annual Self-Generating Report].[All]" dimensionUniqueName="[Reportorial_table]" displayFolder="" count="0" memberValueDatatype="130" unbalanced="0"/>
    <cacheHierarchy uniqueName="[Reportorial_table].[Column1]" caption="Column1" attribute="1" defaultMemberUniqueName="[Reportorial_table].[Column1].[All]" allUniqueName="[Reportorial_table].[Column1].[All]" dimensionUniqueName="[Reportorial_table]" displayFolder="" count="0" memberValueDatatype="130" unbalanced="0"/>
    <cacheHierarchy uniqueName="[Reportorial_table].[Total Applicable Reportorials]" caption="Total Applicable Reportorials" attribute="1" defaultMemberUniqueName="[Reportorial_table].[Total Applicable Reportorials].[All]" allUniqueName="[Reportorial_table].[Total Applicable Reportorials].[All]" dimensionUniqueName="[Reportorial_table]" displayFolder="" count="0" memberValueDatatype="20" unbalanced="0"/>
    <cacheHierarchy uniqueName="[Reportorial_table].[Updated Reportorial]" caption="Updated Reportorial" attribute="1" defaultMemberUniqueName="[Reportorial_table].[Updated Reportorial].[All]" allUniqueName="[Reportorial_table].[Updated Reportorial].[All]" dimensionUniqueName="[Reportorial_table]" displayFolder="" count="0" memberValueDatatype="20" unbalanced="0"/>
    <cacheHierarchy uniqueName="[Reportorial_table].[% Updated]" caption="% Updated" attribute="1" defaultMemberUniqueName="[Reportorial_table].[% Updated].[All]" allUniqueName="[Reportorial_table].[% Updated].[All]" dimensionUniqueName="[Reportorial_table]" displayFolder="" count="0" memberValueDatatype="5" unbalanced="0"/>
    <cacheHierarchy uniqueName="[Measures].[__XL_Count Permit_table]" caption="__XL_Count Permit_table" measure="1" displayFolder="" measureGroup="Permit_table" count="0" hidden="1"/>
    <cacheHierarchy uniqueName="[Measures].[__XL_Count region]" caption="__XL_Count region" measure="1" displayFolder="" measureGroup="region" count="0" hidden="1"/>
    <cacheHierarchy uniqueName="[Measures].[__XL_Count plant]" caption="__XL_Count plant" measure="1" displayFolder="" measureGroup="plant" count="0" hidden="1"/>
    <cacheHierarchy uniqueName="[Measures].[__XL_Count Reportorial_table]" caption="__XL_Count Reportorial_table" measure="1" displayFolder="" measureGroup="Reportorial_table" count="0" hidden="1"/>
    <cacheHierarchy uniqueName="[Measures].[__No measures defined]" caption="__No measures defined" measure="1" displayFolder="" count="0" hidden="1"/>
    <cacheHierarchy uniqueName="[Measures].[Sum of Total Applicable License / Certification]" caption="Sum of Total Applicable License / Certification" measure="1" displayFolder="" measureGroup="Permit_table" count="0" hidden="1">
      <extLst>
        <ext xmlns:x15="http://schemas.microsoft.com/office/spreadsheetml/2010/11/main" uri="{B97F6D7D-B522-45F9-BDA1-12C45D357490}">
          <x15:cacheHierarchy aggregatedColumn="66"/>
        </ext>
      </extLst>
    </cacheHierarchy>
    <cacheHierarchy uniqueName="[Measures].[Sum of Active Applicable License / Certification]" caption="Sum of Active Applicable License / Certification" measure="1" displayFolder="" measureGroup="Permit_table" count="0" hidden="1">
      <extLst>
        <ext xmlns:x15="http://schemas.microsoft.com/office/spreadsheetml/2010/11/main" uri="{B97F6D7D-B522-45F9-BDA1-12C45D357490}">
          <x15:cacheHierarchy aggregatedColumn="67"/>
        </ext>
      </extLst>
    </cacheHierarchy>
    <cacheHierarchy uniqueName="[Measures].[Sum of Total Applicable Reportorials]" caption="Sum of Total Applicable Reportorials" measure="1" displayFolder="" measureGroup="Reportorial_table" count="0" oneField="1" hidden="1">
      <fieldsUsage count="1">
        <fieldUsage x="0"/>
      </fieldsUsage>
      <extLst>
        <ext xmlns:x15="http://schemas.microsoft.com/office/spreadsheetml/2010/11/main" uri="{B97F6D7D-B522-45F9-BDA1-12C45D357490}">
          <x15:cacheHierarchy aggregatedColumn="121"/>
        </ext>
      </extLst>
    </cacheHierarchy>
    <cacheHierarchy uniqueName="[Measures].[Sum of Updated Reportorial]" caption="Sum of Updated Reportorial" measure="1" displayFolder="" measureGroup="Reportorial_table" count="0" oneField="1" hidden="1">
      <fieldsUsage count="1">
        <fieldUsage x="1"/>
      </fieldsUsage>
      <extLst>
        <ext xmlns:x15="http://schemas.microsoft.com/office/spreadsheetml/2010/11/main" uri="{B97F6D7D-B522-45F9-BDA1-12C45D357490}">
          <x15:cacheHierarchy aggregatedColumn="122"/>
        </ext>
      </extLst>
    </cacheHierarchy>
  </cacheHierarchies>
  <kpis count="0"/>
  <dimensions count="5">
    <dimension measure="1" name="Measures" uniqueName="[Measures]" caption="Measures"/>
    <dimension name="Permit_table" uniqueName="[Permit_table]" caption="Permit_table"/>
    <dimension name="plant" uniqueName="[plant]" caption="plant"/>
    <dimension name="region" uniqueName="[region]" caption="region"/>
    <dimension name="Reportorial_table" uniqueName="[Reportorial_table]" caption="Reportorial_table"/>
  </dimensions>
  <measureGroups count="4">
    <measureGroup name="Permit_table" caption="Permit_table"/>
    <measureGroup name="plant" caption="plant"/>
    <measureGroup name="region" caption="region"/>
    <measureGroup name="Reportorial_table" caption="Reportorial_table"/>
  </measureGroups>
  <maps count="8">
    <map measureGroup="0" dimension="1"/>
    <map measureGroup="0" dimension="2"/>
    <map measureGroup="0" dimension="3"/>
    <map measureGroup="1" dimension="2"/>
    <map measureGroup="2" dimension="3"/>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llefeiren L. Rodriguez" refreshedDate="46258.401862847226" backgroundQuery="1" createdVersion="8" refreshedVersion="8" minRefreshableVersion="3" recordCount="0" supportSubquery="1" supportAdvancedDrill="1" xr:uid="{63C31F3D-3801-4381-AD4A-1A6B52F3D02C}">
  <cacheSource type="external" connectionId="1"/>
  <cacheFields count="3">
    <cacheField name="[Measures].[Sum of Total Applicable License / Certification]" caption="Sum of Total Applicable License / Certification" numFmtId="0" hierarchy="129" level="32767"/>
    <cacheField name="[Measures].[Sum of Active Applicable License / Certification]" caption="Sum of Active Applicable License / Certification" numFmtId="0" hierarchy="130" level="32767"/>
    <cacheField name="[plant].[Plant].[Plant]" caption="Plant" numFmtId="0" hierarchy="69" level="1">
      <sharedItems containsSemiMixedTypes="0" containsNonDate="0" containsString="0"/>
    </cacheField>
  </cacheFields>
  <cacheHierarchies count="133">
    <cacheHierarchy uniqueName="[Permit_table].[Region]" caption="Region" attribute="1" defaultMemberUniqueName="[Permit_table].[Region].[All]" allUniqueName="[Permit_table].[Region].[All]" dimensionUniqueName="[Permit_table]" displayFolder="" count="0" memberValueDatatype="130" unbalanced="0"/>
    <cacheHierarchy uniqueName="[Permit_table].[Plant]" caption="Plant" attribute="1" defaultMemberUniqueName="[Permit_table].[Plant].[All]" allUniqueName="[Permit_table].[Plant].[All]" dimensionUniqueName="[Permit_table]" displayFolder="" count="0" memberValueDatatype="130" unbalanced="0"/>
    <cacheHierarchy uniqueName="[Permit_table].[LGU Business Permit]" caption="LGU Business Permit" attribute="1" defaultMemberUniqueName="[Permit_table].[LGU Business Permit].[All]" allUniqueName="[Permit_table].[LGU Business Permit].[All]" dimensionUniqueName="[Permit_table]" displayFolder="" count="0" memberValueDatatype="130" unbalanced="0"/>
    <cacheHierarchy uniqueName="[Permit_table].[LGU Sanitary Permit (CHO/MHO)]" caption="LGU Sanitary Permit (CHO/MHO)" attribute="1" defaultMemberUniqueName="[Permit_table].[LGU Sanitary Permit (CHO/MHO)].[All]" allUniqueName="[Permit_table].[LGU Sanitary Permit (CHO/MHO)].[All]" dimensionUniqueName="[Permit_table]" displayFolder="" count="0" memberValueDatatype="130" unbalanced="0"/>
    <cacheHierarchy uniqueName="[Permit_table].[LGU Environmental Permit (CENRO/MENRO)]" caption="LGU Environmental Permit (CENRO/MENRO)" attribute="1" defaultMemberUniqueName="[Permit_table].[LGU Environmental Permit (CENRO/MENRO)].[All]" allUniqueName="[Permit_table].[LGU Environmental Permit (CENRO/MENRO)].[All]" dimensionUniqueName="[Permit_table]" displayFolder="" count="0" memberValueDatatype="130" unbalanced="0"/>
    <cacheHierarchy uniqueName="[Permit_table].[LGU Certificate of Registration and Accreditation as Slaughterhouse]" caption="LGU Certificate of Registration and Accreditation as Slaughterhouse" attribute="1" defaultMemberUniqueName="[Permit_table].[LGU Certificate of Registration and Accreditation as Slaughterhouse].[All]" allUniqueName="[Permit_table].[LGU Certificate of Registration and Accreditation as Slaughterhouse].[All]" dimensionUniqueName="[Permit_table]" displayFolder="" count="0" memberValueDatatype="130" unbalanced="0"/>
    <cacheHierarchy uniqueName="[Permit_table].[LGU Permit to Operate of Piggeries. Poultry Farms, and Other Livestock Raising Entities]" caption="LGU Permit to Operate of Piggeries. Poultry Farms, and Other Livestock Raising Entities" attribute="1" defaultMemberUniqueName="[Permit_table].[LGU Permit to Operate of Piggeries. Poultry Farms, and Other Livestock Raising Entities].[All]" allUniqueName="[Permit_table].[LGU Permit to Operate of Piggeries. Poultry Farms, and Other Livestock Raising Entities].[All]" dimensionUniqueName="[Permit_table]" displayFolder="" count="0" memberValueDatatype="130" unbalanced="0"/>
    <cacheHierarchy uniqueName="[Permit_table].[LGU Certificate of Potability]" caption="LGU Certificate of Potability" attribute="1" defaultMemberUniqueName="[Permit_table].[LGU Certificate of Potability].[All]" allUniqueName="[Permit_table].[LGU Certificate of Potability].[All]" dimensionUniqueName="[Permit_table]" displayFolder="" count="0" memberValueDatatype="130" unbalanced="0"/>
    <cacheHierarchy uniqueName="[Permit_table].[DLE Registration of Establishment (DOLE Rule 1020)]" caption="DLE Registration of Establishment (DOLE Rule 1020)" attribute="1" defaultMemberUniqueName="[Permit_table].[DLE Registration of Establishment (DOLE Rule 1020)].[All]" allUniqueName="[Permit_table].[DLE Registration of Establishment (DOLE Rule 1020)].[All]" dimensionUniqueName="[Permit_table]" displayFolder="" count="0" memberValueDatatype="130" unbalanced="0"/>
    <cacheHierarchy uniqueName="[Permit_table].[DLE Annual Inspection Certificate (Mechanical, Electrical, Occupancy)]" caption="DLE Annual Inspection Certificate (Mechanical, Electrical, Occupancy)" attribute="1" defaultMemberUniqueName="[Permit_table].[DLE Annual Inspection Certificate (Mechanical, Electrical, Occupancy)].[All]" allUniqueName="[Permit_table].[DLE Annual Inspection Certificate (Mechanical, Electrical, Occupancy)].[All]" dimensionUniqueName="[Permit_table]" displayFolder="" count="0" memberValueDatatype="130" unbalanced="0"/>
    <cacheHierarchy uniqueName="[Permit_table].[DLE Mechanical Permit to Operate (PTO) (Boilers)]" caption="DLE Mechanical Permit to Operate (PTO) (Boilers)" attribute="1" defaultMemberUniqueName="[Permit_table].[DLE Mechanical Permit to Operate (PTO) (Boilers)].[All]" allUniqueName="[Permit_table].[DLE Mechanical Permit to Operate (PTO) (Boilers)].[All]" dimensionUniqueName="[Permit_table]" displayFolder="" count="0" memberValueDatatype="130" unbalanced="0"/>
    <cacheHierarchy uniqueName="[Permit_table].[DLE Mechanical Permit to Operate (PTO) (Pressure Vessels)]" caption="DLE Mechanical Permit to Operate (PTO) (Pressure Vessels)" attribute="1" defaultMemberUniqueName="[Permit_table].[DLE Mechanical Permit to Operate (PTO) (Pressure Vessels)].[All]" allUniqueName="[Permit_table].[DLE Mechanical Permit to Operate (PTO) (Pressure Vessels)].[All]" dimensionUniqueName="[Permit_table]" displayFolder="" count="0" memberValueDatatype="130" unbalanced="0"/>
    <cacheHierarchy uniqueName="[Permit_table].[DLE Mechanical Permit to Operate (PTO) (Internal Combustion Engines)]" caption="DLE Mechanical Permit to Operate (PTO) (Internal Combustion Engines)" attribute="1" defaultMemberUniqueName="[Permit_table].[DLE Mechanical Permit to Operate (PTO) (Internal Combustion Engines)].[All]" allUniqueName="[Permit_table].[DLE Mechanical Permit to Operate (PTO) (Internal Combustion Engines)].[All]" dimensionUniqueName="[Permit_table]" displayFolder="" count="0" memberValueDatatype="130" unbalanced="0"/>
    <cacheHierarchy uniqueName="[Permit_table].[DOLE Permit to Operate (Electrical Installation)]" caption="DOLE Permit to Operate (Electrical Installation)" attribute="1" defaultMemberUniqueName="[Permit_table].[DOLE Permit to Operate (Electrical Installation)].[All]" allUniqueName="[Permit_table].[DOLE Permit to Operate (Electrical Installation)].[All]" dimensionUniqueName="[Permit_table]" displayFolder="" count="0" memberValueDatatype="130" unbalanced="0"/>
    <cacheHierarchy uniqueName="[Permit_table].[DLE Mechanical Permit to Operate (PTO) (Elevators)]" caption="DLE Mechanical Permit to Operate (PTO) (Elevators)" attribute="1" defaultMemberUniqueName="[Permit_table].[DLE Mechanical Permit to Operate (PTO) (Elevators)].[All]" allUniqueName="[Permit_table].[DLE Mechanical Permit to Operate (PTO) (Elevators)].[All]" dimensionUniqueName="[Permit_table]" displayFolder="" count="0" memberValueDatatype="130" unbalanced="0"/>
    <cacheHierarchy uniqueName="[Permit_table].[DLE Mechanical Permit to Operate (PTO) (Cranes and Hoists)]" caption="DLE Mechanical Permit to Operate (PTO) (Cranes and Hoists)" attribute="1" defaultMemberUniqueName="[Permit_table].[DLE Mechanical Permit to Operate (PTO) (Cranes and Hoists)].[All]" allUniqueName="[Permit_table].[DLE Mechanical Permit to Operate (PTO) (Cranes and Hoists)].[All]" dimensionUniqueName="[Permit_table]" displayFolder="" count="0" memberValueDatatype="130" unbalanced="0"/>
    <cacheHierarchy uniqueName="[Permit_table].[DLE Mechanical Permit to Operate (PTO) (Power Piping)]" caption="DLE Mechanical Permit to Operate (PTO) (Power Piping)" attribute="1" defaultMemberUniqueName="[Permit_table].[DLE Mechanical Permit to Operate (PTO) (Power Piping)].[All]" allUniqueName="[Permit_table].[DLE Mechanical Permit to Operate (PTO) (Power Piping)].[All]" dimensionUniqueName="[Permit_table]" displayFolder="" count="0" memberValueDatatype="130" unbalanced="0"/>
    <cacheHierarchy uniqueName="[Permit_table].[BFP Fire Safety Inspection Certificate (FSIC)]" caption="BFP Fire Safety Inspection Certificate (FSIC)" attribute="1" defaultMemberUniqueName="[Permit_table].[BFP Fire Safety Inspection Certificate (FSIC)].[All]" allUniqueName="[Permit_table].[BFP Fire Safety Inspection Certificate (FSIC)].[All]" dimensionUniqueName="[Permit_table]" displayFolder="" count="0" memberValueDatatype="130" unbalanced="0"/>
    <cacheHierarchy uniqueName="[Permit_table].[BFP Fire Safety Clearance for Storage of Flammable/Combustible Liquids]" caption="BFP Fire Safety Clearance for Storage of Flammable/Combustible Liquids" attribute="1" defaultMemberUniqueName="[Permit_table].[BFP Fire Safety Clearance for Storage of Flammable/Combustible Liquids].[All]" allUniqueName="[Permit_table].[BFP Fire Safety Clearance for Storage of Flammable/Combustible Liquids].[All]" dimensionUniqueName="[Permit_table]" displayFolder="" count="0" memberValueDatatype="130" unbalanced="0"/>
    <cacheHierarchy uniqueName="[Permit_table].[DENR Environmental Compliance Certificate (ECC)]" caption="DENR Environmental Compliance Certificate (ECC)" attribute="1" defaultMemberUniqueName="[Permit_table].[DENR Environmental Compliance Certificate (ECC)].[All]" allUniqueName="[Permit_table].[DENR Environmental Compliance Certificate (ECC)].[All]" dimensionUniqueName="[Permit_table]" displayFolder="" count="0" memberValueDatatype="130" unbalanced="0"/>
    <cacheHierarchy uniqueName="[Permit_table].[DENR Certificate of Non-Coverage (CNC)]" caption="DENR Certificate of Non-Coverage (CNC)" attribute="1" defaultMemberUniqueName="[Permit_table].[DENR Certificate of Non-Coverage (CNC)].[All]" allUniqueName="[Permit_table].[DENR Certificate of Non-Coverage (CNC)].[All]" dimensionUniqueName="[Permit_table]" displayFolder="" count="0" memberValueDatatype="130" unbalanced="0"/>
    <cacheHierarchy uniqueName="[Permit_table].[DENR Hazardous Waste Generator's ID Registration]" caption="DENR Hazardous Waste Generator's ID Registration" attribute="1" defaultMemberUniqueName="[Permit_table].[DENR Hazardous Waste Generator's ID Registration].[All]" allUniqueName="[Permit_table].[DENR Hazardous Waste Generator's ID Registration].[All]" dimensionUniqueName="[Permit_table]" displayFolder="" count="0" memberValueDatatype="130" unbalanced="0"/>
    <cacheHierarchy uniqueName="[Permit_table].[DENR Permit to Operate (Air Pollution Source Installation)]" caption="DENR Permit to Operate (Air Pollution Source Installation)" attribute="1" defaultMemberUniqueName="[Permit_table].[DENR Permit to Operate (Air Pollution Source Installation)].[All]" allUniqueName="[Permit_table].[DENR Permit to Operate (Air Pollution Source Installation)].[All]" dimensionUniqueName="[Permit_table]" displayFolder="" count="0" memberValueDatatype="130" unbalanced="0"/>
    <cacheHierarchy uniqueName="[Permit_table].[DENR Permit to Operate (Air Pollution Source Installation No. 2)]" caption="DENR Permit to Operate (Air Pollution Source Installation No. 2)" attribute="1" defaultMemberUniqueName="[Permit_table].[DENR Permit to Operate (Air Pollution Source Installation No. 2)].[All]" allUniqueName="[Permit_table].[DENR Permit to Operate (Air Pollution Source Installation No. 2)].[All]" dimensionUniqueName="[Permit_table]" displayFolder="" count="0" memberValueDatatype="130" unbalanced="0"/>
    <cacheHierarchy uniqueName="[Permit_table].[DENR Permit to Operate (Air Pollution Source Installation No. 3)]" caption="DENR Permit to Operate (Air Pollution Source Installation No. 3)" attribute="1" defaultMemberUniqueName="[Permit_table].[DENR Permit to Operate (Air Pollution Source Installation No. 3)].[All]" allUniqueName="[Permit_table].[DENR Permit to Operate (Air Pollution Source Installation No. 3)].[All]" dimensionUniqueName="[Permit_table]" displayFolder="" count="0" memberValueDatatype="130" unbalanced="0"/>
    <cacheHierarchy uniqueName="[Permit_table].[DENR Discharge Permit]" caption="DENR Discharge Permit" attribute="1" defaultMemberUniqueName="[Permit_table].[DENR Discharge Permit].[All]" allUniqueName="[Permit_table].[DENR Discharge Permit].[All]" dimensionUniqueName="[Permit_table]" displayFolder="" count="0" memberValueDatatype="130" unbalanced="0"/>
    <cacheHierarchy uniqueName="[Permit_table].[DENR Wastewater Discharge Permit No. 2]" caption="DENR Wastewater Discharge Permit No. 2" attribute="1" defaultMemberUniqueName="[Permit_table].[DENR Wastewater Discharge Permit No. 2].[All]" allUniqueName="[Permit_table].[DENR Wastewater Discharge Permit No. 2].[All]" dimensionUniqueName="[Permit_table]" displayFolder="" count="0" memberValueDatatype="130" unbalanced="0"/>
    <cacheHierarchy uniqueName="[Permit_table].[DENR Wastewater Discharge Permit No. 3]" caption="DENR Wastewater Discharge Permit No. 3" attribute="1" defaultMemberUniqueName="[Permit_table].[DENR Wastewater Discharge Permit No. 3].[All]" allUniqueName="[Permit_table].[DENR Wastewater Discharge Permit No. 3].[All]" dimensionUniqueName="[Permit_table]" displayFolder="" count="0" memberValueDatatype="130" unbalanced="0"/>
    <cacheHierarchy uniqueName="[Permit_table].[DENR Wastewater Discharge Exemption Memo]" caption="DENR Wastewater Discharge Exemption Memo" attribute="1" defaultMemberUniqueName="[Permit_table].[DENR Wastewater Discharge Exemption Memo].[All]" allUniqueName="[Permit_table].[DENR Wastewater Discharge Exemption Memo].[All]" dimensionUniqueName="[Permit_table]" displayFolder="" count="0" memberValueDatatype="130" unbalanced="0"/>
    <cacheHierarchy uniqueName="[Permit_table].[DENR PCO Accreditation]" caption="DENR PCO Accreditation" attribute="1" defaultMemberUniqueName="[Permit_table].[DENR PCO Accreditation].[All]" allUniqueName="[Permit_table].[DENR PCO Accreditation].[All]" dimensionUniqueName="[Permit_table]" displayFolder="" count="0" memberValueDatatype="130" unbalanced="0"/>
    <cacheHierarchy uniqueName="[Permit_table].[DENR Managing Head Accreditation]" caption="DENR Managing Head Accreditation" attribute="1" defaultMemberUniqueName="[Permit_table].[DENR Managing Head Accreditation].[All]" allUniqueName="[Permit_table].[DENR Managing Head Accreditation].[All]" dimensionUniqueName="[Permit_table]" displayFolder="" count="0" memberValueDatatype="130" unbalanced="0"/>
    <cacheHierarchy uniqueName="[Permit_table].[DENR Controlled Chemical Order (CCO) Registration]" caption="DENR Controlled Chemical Order (CCO) Registration" attribute="1" defaultMemberUniqueName="[Permit_table].[DENR Controlled Chemical Order (CCO) Registration].[All]" allUniqueName="[Permit_table].[DENR Controlled Chemical Order (CCO) Registration].[All]" dimensionUniqueName="[Permit_table]" displayFolder="" count="0" memberValueDatatype="130" unbalanced="0"/>
    <cacheHierarchy uniqueName="[Permit_table].[DENR CCO Importation Clearance]" caption="DENR CCO Importation Clearance" attribute="1" defaultMemberUniqueName="[Permit_table].[DENR CCO Importation Clearance].[All]" allUniqueName="[Permit_table].[DENR CCO Importation Clearance].[All]" dimensionUniqueName="[Permit_table]" displayFolder="" count="0" memberValueDatatype="130" unbalanced="0"/>
    <cacheHierarchy uniqueName="[Permit_table].[DENR PCL Compliance Certificate]" caption="DENR PCL Compliance Certificate" attribute="1" defaultMemberUniqueName="[Permit_table].[DENR PCL Compliance Certificate].[All]" allUniqueName="[Permit_table].[DENR PCL Compliance Certificate].[All]" dimensionUniqueName="[Permit_table]" displayFolder="" count="0" memberValueDatatype="130" unbalanced="0"/>
    <cacheHierarchy uniqueName="[Permit_table].[DENR PCL Compliance Certificate Exemption]" caption="DENR PCL Compliance Certificate Exemption" attribute="1" defaultMemberUniqueName="[Permit_table].[DENR PCL Compliance Certificate Exemption].[All]" allUniqueName="[Permit_table].[DENR PCL Compliance Certificate Exemption].[All]" dimensionUniqueName="[Permit_table]" displayFolder="" count="0" memberValueDatatype="130" unbalanced="0"/>
    <cacheHierarchy uniqueName="[Permit_table].[DENR PMPIN Compliance Certificate]" caption="DENR PMPIN Compliance Certificate" attribute="1" defaultMemberUniqueName="[Permit_table].[DENR PMPIN Compliance Certificate].[All]" allUniqueName="[Permit_table].[DENR PMPIN Compliance Certificate].[All]" dimensionUniqueName="[Permit_table]" displayFolder="" count="0" memberValueDatatype="130" unbalanced="0"/>
    <cacheHierarchy uniqueName="[Permit_table].[DENR SQI Permit]" caption="DENR SQI Permit" attribute="1" defaultMemberUniqueName="[Permit_table].[DENR SQI Permit].[All]" allUniqueName="[Permit_table].[DENR SQI Permit].[All]" dimensionUniqueName="[Permit_table]" displayFolder="" count="0" memberValueDatatype="130" unbalanced="0"/>
    <cacheHierarchy uniqueName="[Permit_table].[DENR Polymer Exemption]" caption="DENR Polymer Exemption" attribute="1" defaultMemberUniqueName="[Permit_table].[DENR Polymer Exemption].[All]" allUniqueName="[Permit_table].[DENR Polymer Exemption].[All]" dimensionUniqueName="[Permit_table]" displayFolder="" count="0" memberValueDatatype="130" unbalanced="0"/>
    <cacheHierarchy uniqueName="[Permit_table].[BAI Certificate of Feed Establishment Registration (Manufacturer)]" caption="BAI Certificate of Feed Establishment Registration (Manufacturer)" attribute="1" defaultMemberUniqueName="[Permit_table].[BAI Certificate of Feed Establishment Registration (Manufacturer)].[All]" allUniqueName="[Permit_table].[BAI Certificate of Feed Establishment Registration (Manufacturer)].[All]" dimensionUniqueName="[Permit_table]" displayFolder="" count="0" memberValueDatatype="130" unbalanced="0"/>
    <cacheHierarchy uniqueName="[Permit_table].[BAI Certificate of Feed Establishment Registration (Importer)]" caption="BAI Certificate of Feed Establishment Registration (Importer)" attribute="1" defaultMemberUniqueName="[Permit_table].[BAI Certificate of Feed Establishment Registration (Importer)].[All]" allUniqueName="[Permit_table].[BAI Certificate of Feed Establishment Registration (Importer)].[All]" dimensionUniqueName="[Permit_table]" displayFolder="" count="0" memberValueDatatype="130" unbalanced="0"/>
    <cacheHierarchy uniqueName="[Permit_table].[BAI Certificate of Feed Establishment Registration (Exporter)]" caption="BAI Certificate of Feed Establishment Registration (Exporter)" attribute="1" defaultMemberUniqueName="[Permit_table].[BAI Certificate of Feed Establishment Registration (Exporter)].[All]" allUniqueName="[Permit_table].[BAI Certificate of Feed Establishment Registration (Exporter)].[All]" dimensionUniqueName="[Permit_table]" displayFolder="" count="0" memberValueDatatype="130" unbalanced="0"/>
    <cacheHierarchy uniqueName="[Permit_table].[BAI Certificate of Feed Establishment Registration (Trader)\\]" caption="BAI Certificate of Feed Establishment Registration (Trader)\\" attribute="1" defaultMemberUniqueName="[Permit_table].[BAI Certificate of Feed Establishment Registration (Trader)\\].[All]" allUniqueName="[Permit_table].[BAI Certificate of Feed Establishment Registration (Trader)\\].[All]" dimensionUniqueName="[Permit_table]" displayFolder="" count="0" memberValueDatatype="130" unbalanced="0"/>
    <cacheHierarchy uniqueName="[Permit_table].[BAI Certificate of Feed Establishment Registration (Repacker)]" caption="BAI Certificate of Feed Establishment Registration (Repacker)" attribute="1" defaultMemberUniqueName="[Permit_table].[BAI Certificate of Feed Establishment Registration (Repacker)].[All]" allUniqueName="[Permit_table].[BAI Certificate of Feed Establishment Registration (Repacker)].[All]" dimensionUniqueName="[Permit_table]" displayFolder="" count="0" memberValueDatatype="130" unbalanced="0"/>
    <cacheHierarchy uniqueName="[Permit_table].[BAI Certificate of Feed Ingredient Manufacturer]" caption="BAI Certificate of Feed Ingredient Manufacturer" attribute="1" defaultMemberUniqueName="[Permit_table].[BAI Certificate of Feed Ingredient Manufacturer].[All]" allUniqueName="[Permit_table].[BAI Certificate of Feed Ingredient Manufacturer].[All]" dimensionUniqueName="[Permit_table]" displayFolder="" count="0" memberValueDatatype="130" unbalanced="0"/>
    <cacheHierarchy uniqueName="[Permit_table].[BAI Certificate of Laboratory Accreditation]" caption="BAI Certificate of Laboratory Accreditation" attribute="1" defaultMemberUniqueName="[Permit_table].[BAI Certificate of Laboratory Accreditation].[All]" allUniqueName="[Permit_table].[BAI Certificate of Laboratory Accreditation].[All]" dimensionUniqueName="[Permit_table]" displayFolder="" count="0" memberValueDatatype="130" unbalanced="0"/>
    <cacheHierarchy uniqueName="[Permit_table].[BAI AWA License to Operate - Internal Hatchery (Chicken)]" caption="BAI AWA License to Operate - Internal Hatchery (Chicken)" attribute="1" defaultMemberUniqueName="[Permit_table].[BAI AWA License to Operate - Internal Hatchery (Chicken)].[All]" allUniqueName="[Permit_table].[BAI AWA License to Operate - Internal Hatchery (Chicken)].[All]" dimensionUniqueName="[Permit_table]" displayFolder="" count="0" memberValueDatatype="130" unbalanced="0"/>
    <cacheHierarchy uniqueName="[Permit_table].[BAI Animal Disease Monitoring Compliance Certificate]" caption="BAI Animal Disease Monitoring Compliance Certificate" attribute="1" defaultMemberUniqueName="[Permit_table].[BAI Animal Disease Monitoring Compliance Certificate].[All]" allUniqueName="[Permit_table].[BAI Animal Disease Monitoring Compliance Certificate].[All]" dimensionUniqueName="[Permit_table]" displayFolder="" count="0" memberValueDatatype="130" unbalanced="0"/>
    <cacheHierarchy uniqueName="[Permit_table].[NWRB Water Extraction Permit (Deepwell No. 1)]" caption="NWRB Water Extraction Permit (Deepwell No. 1)" attribute="1" defaultMemberUniqueName="[Permit_table].[NWRB Water Extraction Permit (Deepwell No. 1)].[All]" allUniqueName="[Permit_table].[NWRB Water Extraction Permit (Deepwell No. 1)].[All]" dimensionUniqueName="[Permit_table]" displayFolder="" count="0" memberValueDatatype="130" unbalanced="0"/>
    <cacheHierarchy uniqueName="[Permit_table].[NWRB Water Extraction Permit (Deepwell No. 2)]" caption="NWRB Water Extraction Permit (Deepwell No. 2)" attribute="1" defaultMemberUniqueName="[Permit_table].[NWRB Water Extraction Permit (Deepwell No. 2)].[All]" allUniqueName="[Permit_table].[NWRB Water Extraction Permit (Deepwell No. 2)].[All]" dimensionUniqueName="[Permit_table]" displayFolder="" count="0" memberValueDatatype="130" unbalanced="0"/>
    <cacheHierarchy uniqueName="[Permit_table].[NWRB Water Extraction Permit (Deepwell No. 3)]" caption="NWRB Water Extraction Permit (Deepwell No. 3)" attribute="1" defaultMemberUniqueName="[Permit_table].[NWRB Water Extraction Permit (Deepwell No. 3)].[All]" allUniqueName="[Permit_table].[NWRB Water Extraction Permit (Deepwell No. 3)].[All]" dimensionUniqueName="[Permit_table]" displayFolder="" count="0" memberValueDatatype="130" unbalanced="0"/>
    <cacheHierarchy uniqueName="[Permit_table].[NWRB Water Extraction Permit (Deepwell No. 4)]" caption="NWRB Water Extraction Permit (Deepwell No. 4)" attribute="1" defaultMemberUniqueName="[Permit_table].[NWRB Water Extraction Permit (Deepwell No. 4)].[All]" allUniqueName="[Permit_table].[NWRB Water Extraction Permit (Deepwell No. 4)].[All]" dimensionUniqueName="[Permit_table]" displayFolder="" count="0" memberValueDatatype="130" unbalanced="0"/>
    <cacheHierarchy uniqueName="[Permit_table].[NWRB Water Extraction Permit (Deepwell No. 5)]" caption="NWRB Water Extraction Permit (Deepwell No. 5)" attribute="1" defaultMemberUniqueName="[Permit_table].[NWRB Water Extraction Permit (Deepwell No. 5)].[All]" allUniqueName="[Permit_table].[NWRB Water Extraction Permit (Deepwell No. 5)].[All]" dimensionUniqueName="[Permit_table]" displayFolder="" count="0" memberValueDatatype="130" unbalanced="0"/>
    <cacheHierarchy uniqueName="[Permit_table].[NWRB Water Extraction Permit (Deepwell No. 6)]" caption="NWRB Water Extraction Permit (Deepwell No. 6)" attribute="1" defaultMemberUniqueName="[Permit_table].[NWRB Water Extraction Permit (Deepwell No. 6)].[All]" allUniqueName="[Permit_table].[NWRB Water Extraction Permit (Deepwell No. 6)].[All]" dimensionUniqueName="[Permit_table]" displayFolder="" count="0" memberValueDatatype="130" unbalanced="0"/>
    <cacheHierarchy uniqueName="[Permit_table].[FDA License to Operate]" caption="FDA License to Operate" attribute="1" defaultMemberUniqueName="[Permit_table].[FDA License to Operate].[All]" allUniqueName="[Permit_table].[FDA License to Operate].[All]" dimensionUniqueName="[Permit_table]" displayFolder="" count="0" memberValueDatatype="130" unbalanced="0"/>
    <cacheHierarchy uniqueName="[Permit_table].[NMIS License to Operate - Dressing / Fabrication of Poultry for Domestic Trade]" caption="NMIS License to Operate - Dressing / Fabrication of Poultry for Domestic Trade" attribute="1" defaultMemberUniqueName="[Permit_table].[NMIS License to Operate - Dressing / Fabrication of Poultry for Domestic Trade].[All]" allUniqueName="[Permit_table].[NMIS License to Operate - Dressing / Fabrication of Poultry for Domestic Trade].[All]" dimensionUniqueName="[Permit_table]" displayFolder="" count="0" memberValueDatatype="130" unbalanced="0"/>
    <cacheHierarchy uniqueName="[Permit_table].[NMIS License to Operate - Cold Storage Warehouse (CSW)]" caption="NMIS License to Operate - Cold Storage Warehouse (CSW)" attribute="1" defaultMemberUniqueName="[Permit_table].[NMIS License to Operate - Cold Storage Warehouse (CSW)].[All]" allUniqueName="[Permit_table].[NMIS License to Operate - Cold Storage Warehouse (CSW)].[All]" dimensionUniqueName="[Permit_table]" displayFolder="" count="0" memberValueDatatype="130" unbalanced="0"/>
    <cacheHierarchy uniqueName="[Permit_table].[HACCP Certification - Fresh Chilled and Frozen Whole Dressed Chicken]" caption="HACCP Certification - Fresh Chilled and Frozen Whole Dressed Chicken" attribute="1" defaultMemberUniqueName="[Permit_table].[HACCP Certification - Fresh Chilled and Frozen Whole Dressed Chicken].[All]" allUniqueName="[Permit_table].[HACCP Certification - Fresh Chilled and Frozen Whole Dressed Chicken].[All]" dimensionUniqueName="[Permit_table]" displayFolder="" count="0" memberValueDatatype="130" unbalanced="0"/>
    <cacheHierarchy uniqueName="[Permit_table].[HACCP Certification - Fresh Chilled and Frozen Unmarinated Deboned Meat]" caption="HACCP Certification - Fresh Chilled and Frozen Unmarinated Deboned Meat" attribute="1" defaultMemberUniqueName="[Permit_table].[HACCP Certification - Fresh Chilled and Frozen Unmarinated Deboned Meat].[All]" allUniqueName="[Permit_table].[HACCP Certification - Fresh Chilled and Frozen Unmarinated Deboned Meat].[All]" dimensionUniqueName="[Permit_table]" displayFolder="" count="0" memberValueDatatype="130" unbalanced="0"/>
    <cacheHierarchy uniqueName="[Permit_table].[HACCP Certification - Fresh Chilled and Frozen Unmarinated Bone-in Cut-ups]" caption="HACCP Certification - Fresh Chilled and Frozen Unmarinated Bone-in Cut-ups" attribute="1" defaultMemberUniqueName="[Permit_table].[HACCP Certification - Fresh Chilled and Frozen Unmarinated Bone-in Cut-ups].[All]" allUniqueName="[Permit_table].[HACCP Certification - Fresh Chilled and Frozen Unmarinated Bone-in Cut-ups].[All]" dimensionUniqueName="[Permit_table]" displayFolder="" count="0" memberValueDatatype="130" unbalanced="0"/>
    <cacheHierarchy uniqueName="[Permit_table].[HACCP Certification - Fresh Chilled and Frozen Giblets]" caption="HACCP Certification - Fresh Chilled and Frozen Giblets" attribute="1" defaultMemberUniqueName="[Permit_table].[HACCP Certification - Fresh Chilled and Frozen Giblets].[All]" allUniqueName="[Permit_table].[HACCP Certification - Fresh Chilled and Frozen Giblets].[All]" dimensionUniqueName="[Permit_table]" displayFolder="" count="0" memberValueDatatype="130" unbalanced="0"/>
    <cacheHierarchy uniqueName="[Permit_table].[DOE Coal End-User Registration Certificate]" caption="DOE Coal End-User Registration Certificate" attribute="1" defaultMemberUniqueName="[Permit_table].[DOE Coal End-User Registration Certificate].[All]" allUniqueName="[Permit_table].[DOE Coal End-User Registration Certificate].[All]" dimensionUniqueName="[Permit_table]" displayFolder="" count="0" memberValueDatatype="130" unbalanced="0"/>
    <cacheHierarchy uniqueName="[Permit_table].[ERC Certificate of Compliance]" caption="ERC Certificate of Compliance" attribute="1" defaultMemberUniqueName="[Permit_table].[ERC Certificate of Compliance].[All]" allUniqueName="[Permit_table].[ERC Certificate of Compliance].[All]" dimensionUniqueName="[Permit_table]" displayFolder="" count="0" memberValueDatatype="130" unbalanced="0"/>
    <cacheHierarchy uniqueName="[Permit_table].[PNP Purchaser’s License (For Controlled Substances)]" caption="PNP Purchaser’s License (For Controlled Substances)" attribute="1" defaultMemberUniqueName="[Permit_table].[PNP Purchaser’s License (For Controlled Substances)].[All]" allUniqueName="[Permit_table].[PNP Purchaser’s License (For Controlled Substances)].[All]" dimensionUniqueName="[Permit_table]" displayFolder="" count="0" memberValueDatatype="130" unbalanced="0"/>
    <cacheHierarchy uniqueName="[Permit_table].[PDEA License to Handle Controlled Substances]" caption="PDEA License to Handle Controlled Substances" attribute="1" defaultMemberUniqueName="[Permit_table].[PDEA License to Handle Controlled Substances].[All]" allUniqueName="[Permit_table].[PDEA License to Handle Controlled Substances].[All]" dimensionUniqueName="[Permit_table]" displayFolder="" count="0" memberValueDatatype="130" unbalanced="0"/>
    <cacheHierarchy uniqueName="[Permit_table].[PDEA License to Handle Precurssors and Essential Chemicals]" caption="PDEA License to Handle Precurssors and Essential Chemicals" attribute="1" defaultMemberUniqueName="[Permit_table].[PDEA License to Handle Precurssors and Essential Chemicals].[All]" allUniqueName="[Permit_table].[PDEA License to Handle Precurssors and Essential Chemicals].[All]" dimensionUniqueName="[Permit_table]" displayFolder="" count="0" memberValueDatatype="130" unbalanced="0"/>
    <cacheHierarchy uniqueName="[Permit_table].[A]" caption="A" attribute="1" defaultMemberUniqueName="[Permit_table].[A].[All]" allUniqueName="[Permit_table].[A].[All]" dimensionUniqueName="[Permit_table]" displayFolder="" count="0" memberValueDatatype="130" unbalanced="0"/>
    <cacheHierarchy uniqueName="[Permit_table].[Total Applicable License / Certification]" caption="Total Applicable License / Certification" attribute="1" defaultMemberUniqueName="[Permit_table].[Total Applicable License / Certification].[All]" allUniqueName="[Permit_table].[Total Applicable License / Certification].[All]" dimensionUniqueName="[Permit_table]" displayFolder="" count="0" memberValueDatatype="20" unbalanced="0"/>
    <cacheHierarchy uniqueName="[Permit_table].[Active Applicable License / Certification]" caption="Active Applicable License / Certification" attribute="1" defaultMemberUniqueName="[Permit_table].[Active Applicable License / Certification].[All]" allUniqueName="[Permit_table].[Active Applicable License / Certification].[All]" dimensionUniqueName="[Permit_table]" displayFolder="" count="0" memberValueDatatype="20" unbalanced="0"/>
    <cacheHierarchy uniqueName="[Permit_table].[%Active]" caption="%Active" attribute="1" defaultMemberUniqueName="[Permit_table].[%Active].[All]" allUniqueName="[Permit_table].[%Active].[All]" dimensionUniqueName="[Permit_table]" displayFolder="" count="0" memberValueDatatype="5" unbalanced="0"/>
    <cacheHierarchy uniqueName="[plant].[Plant]" caption="Plant" attribute="1" defaultMemberUniqueName="[plant].[Plant].[All]" allUniqueName="[plant].[Plant].[All]" dimensionUniqueName="[plant]" displayFolder="" count="2" memberValueDatatype="130" unbalanced="0">
      <fieldsUsage count="2">
        <fieldUsage x="-1"/>
        <fieldUsage x="2"/>
      </fieldsUsage>
    </cacheHierarchy>
    <cacheHierarchy uniqueName="[region].[Region]" caption="Region" attribute="1" defaultMemberUniqueName="[region].[Region].[All]" allUniqueName="[region].[Region].[All]" dimensionUniqueName="[region]" displayFolder="" count="2" memberValueDatatype="130" unbalanced="0"/>
    <cacheHierarchy uniqueName="[Reportorial_table].[Region]" caption="Region" attribute="1" defaultMemberUniqueName="[Reportorial_table].[Region].[All]" allUniqueName="[Reportorial_table].[Region].[All]" dimensionUniqueName="[Reportorial_table]" displayFolder="" count="0" memberValueDatatype="130" unbalanced="0"/>
    <cacheHierarchy uniqueName="[Reportorial_table].[Plant]" caption="Plant" attribute="1" defaultMemberUniqueName="[Reportorial_table].[Plant].[All]" allUniqueName="[Reportorial_table].[Plant].[All]" dimensionUniqueName="[Reportorial_table]" displayFolder="" count="0" memberValueDatatype="130" unbalanced="0"/>
    <cacheHierarchy uniqueName="[Reportorial_table].[DOLE Osh Program]" caption="DOLE Osh Program" attribute="1" defaultMemberUniqueName="[Reportorial_table].[DOLE Osh Program].[All]" allUniqueName="[Reportorial_table].[DOLE Osh Program].[All]" dimensionUniqueName="[Reportorial_table]" displayFolder="" count="0" memberValueDatatype="130" unbalanced="0"/>
    <cacheHierarchy uniqueName="[Reportorial_table].[DOLE Annual Report on Safety and Health Organization (IP-5)]" caption="DOLE Annual Report on Safety and Health Organization (IP-5)" attribute="1" defaultMemberUniqueName="[Reportorial_table].[DOLE Annual Report on Safety and Health Organization (IP-5)].[All]" allUniqueName="[Reportorial_table].[DOLE Annual Report on Safety and Health Organization (IP-5)].[All]" dimensionUniqueName="[Reportorial_table]" displayFolder="" count="0" memberValueDatatype="130" unbalanced="0"/>
    <cacheHierarchy uniqueName="[Reportorial_table].[DOLE Annual Work Accident/Injury Exposure Data Report (IP-6)]" caption="DOLE Annual Work Accident/Injury Exposure Data Report (IP-6)" attribute="1" defaultMemberUniqueName="[Reportorial_table].[DOLE Annual Work Accident/Injury Exposure Data Report (IP-6)].[All]" allUniqueName="[Reportorial_table].[DOLE Annual Work Accident/Injury Exposure Data Report (IP-6)].[All]" dimensionUniqueName="[Reportorial_table]" displayFolder="" count="0" memberValueDatatype="130" unbalanced="0"/>
    <cacheHierarchy uniqueName="[Reportorial_table].[DOLE Annual Medical Report (AMR)]" caption="DOLE Annual Medical Report (AMR)" attribute="1" defaultMemberUniqueName="[Reportorial_table].[DOLE Annual Medical Report (AMR)].[All]" allUniqueName="[Reportorial_table].[DOLE Annual Medical Report (AMR)].[All]" dimensionUniqueName="[Reportorial_table]" displayFolder="" count="0" memberValueDatatype="130" unbalanced="0"/>
    <cacheHierarchy uniqueName="[Reportorial_table].[DOLE Monthly Work Accident/Illness Report (WAIR) - January 2026]" caption="DOLE Monthly Work Accident/Illness Report (WAIR) - January 2026" attribute="1" defaultMemberUniqueName="[Reportorial_table].[DOLE Monthly Work Accident/Illness Report (WAIR) - January 2026].[All]" allUniqueName="[Reportorial_table].[DOLE Monthly Work Accident/Illness Report (WAIR) - January 2026].[All]" dimensionUniqueName="[Reportorial_table]" displayFolder="" count="0" memberValueDatatype="130" unbalanced="0"/>
    <cacheHierarchy uniqueName="[Reportorial_table].[DOLE Monthly Work Accident/Illness Report (WAIR) - February 2026]" caption="DOLE Monthly Work Accident/Illness Report (WAIR) - February 2026" attribute="1" defaultMemberUniqueName="[Reportorial_table].[DOLE Monthly Work Accident/Illness Report (WAIR) - February 2026].[All]" allUniqueName="[Reportorial_table].[DOLE Monthly Work Accident/Illness Report (WAIR) - February 2026].[All]" dimensionUniqueName="[Reportorial_table]" displayFolder="" count="0" memberValueDatatype="130" unbalanced="0"/>
    <cacheHierarchy uniqueName="[Reportorial_table].[DOLE Monthly Work Accident/Illness Report (WAIR) - March 2026]" caption="DOLE Monthly Work Accident/Illness Report (WAIR) - March 2026" attribute="1" defaultMemberUniqueName="[Reportorial_table].[DOLE Monthly Work Accident/Illness Report (WAIR) - March 2026].[All]" allUniqueName="[Reportorial_table].[DOLE Monthly Work Accident/Illness Report (WAIR) - March 2026].[All]" dimensionUniqueName="[Reportorial_table]" displayFolder="" count="0" memberValueDatatype="130" unbalanced="0"/>
    <cacheHierarchy uniqueName="[Reportorial_table].[DOLE Monthly Work Accident/Illness Report (WAIR) - April 2026]" caption="DOLE Monthly Work Accident/Illness Report (WAIR) - April 2026" attribute="1" defaultMemberUniqueName="[Reportorial_table].[DOLE Monthly Work Accident/Illness Report (WAIR) - April 2026].[All]" allUniqueName="[Reportorial_table].[DOLE Monthly Work Accident/Illness Report (WAIR) - April 2026].[All]" dimensionUniqueName="[Reportorial_table]" displayFolder="" count="0" memberValueDatatype="130" unbalanced="0"/>
    <cacheHierarchy uniqueName="[Reportorial_table].[DOLE Monthly Work Accident/Illness Report (WAIR) - May 2026]" caption="DOLE Monthly Work Accident/Illness Report (WAIR) - May 2026" attribute="1" defaultMemberUniqueName="[Reportorial_table].[DOLE Monthly Work Accident/Illness Report (WAIR) - May 2026].[All]" allUniqueName="[Reportorial_table].[DOLE Monthly Work Accident/Illness Report (WAIR) - May 2026].[All]" dimensionUniqueName="[Reportorial_table]" displayFolder="" count="0" memberValueDatatype="130" unbalanced="0"/>
    <cacheHierarchy uniqueName="[Reportorial_table].[DOLE Monthly Work Accident/Illness Report (WAIR) - June 2026]" caption="DOLE Monthly Work Accident/Illness Report (WAIR) - June 2026" attribute="1" defaultMemberUniqueName="[Reportorial_table].[DOLE Monthly Work Accident/Illness Report (WAIR) - June 2026].[All]" allUniqueName="[Reportorial_table].[DOLE Monthly Work Accident/Illness Report (WAIR) - June 2026].[All]" dimensionUniqueName="[Reportorial_table]" displayFolder="" count="0" memberValueDatatype="130" unbalanced="0"/>
    <cacheHierarchy uniqueName="[Reportorial_table].[DOLE Monthly Work Accident/Illness Report (WAIR) - July 2026]" caption="DOLE Monthly Work Accident/Illness Report (WAIR) - July 2026" attribute="1" defaultMemberUniqueName="[Reportorial_table].[DOLE Monthly Work Accident/Illness Report (WAIR) - July 2026].[All]" allUniqueName="[Reportorial_table].[DOLE Monthly Work Accident/Illness Report (WAIR) - July 2026].[All]" dimensionUniqueName="[Reportorial_table]" displayFolder="" count="0" memberValueDatatype="130" unbalanced="0"/>
    <cacheHierarchy uniqueName="[Reportorial_table].[DOLE Monthly Work Accident/Illness Report (WAIR) - August 2026]" caption="DOLE Monthly Work Accident/Illness Report (WAIR) - August 2026" attribute="1" defaultMemberUniqueName="[Reportorial_table].[DOLE Monthly Work Accident/Illness Report (WAIR) - August 2026].[All]" allUniqueName="[Reportorial_table].[DOLE Monthly Work Accident/Illness Report (WAIR) - August 2026].[All]" dimensionUniqueName="[Reportorial_table]" displayFolder="" count="0" memberValueDatatype="130" unbalanced="0"/>
    <cacheHierarchy uniqueName="[Reportorial_table].[DOLE Monthly Work Accident/Illness Report (WAIR) - September 2026]" caption="DOLE Monthly Work Accident/Illness Report (WAIR) - September 2026" attribute="1" defaultMemberUniqueName="[Reportorial_table].[DOLE Monthly Work Accident/Illness Report (WAIR) - September 2026].[All]" allUniqueName="[Reportorial_table].[DOLE Monthly Work Accident/Illness Report (WAIR) - September 2026].[All]" dimensionUniqueName="[Reportorial_table]" displayFolder="" count="0" memberValueDatatype="130" unbalanced="0"/>
    <cacheHierarchy uniqueName="[Reportorial_table].[DOLE Monthly Work Accident/Illness Report (WAIR) - October 2026]" caption="DOLE Monthly Work Accident/Illness Report (WAIR) - October 2026" attribute="1" defaultMemberUniqueName="[Reportorial_table].[DOLE Monthly Work Accident/Illness Report (WAIR) - October 2026].[All]" allUniqueName="[Reportorial_table].[DOLE Monthly Work Accident/Illness Report (WAIR) - October 2026].[All]" dimensionUniqueName="[Reportorial_table]" displayFolder="" count="0" memberValueDatatype="130" unbalanced="0"/>
    <cacheHierarchy uniqueName="[Reportorial_table].[DOLE Monthly Work Accident/Illness Report (WAIR) - November 2026]" caption="DOLE Monthly Work Accident/Illness Report (WAIR) - November 2026" attribute="1" defaultMemberUniqueName="[Reportorial_table].[DOLE Monthly Work Accident/Illness Report (WAIR) - November 2026].[All]" allUniqueName="[Reportorial_table].[DOLE Monthly Work Accident/Illness Report (WAIR) - November 2026].[All]" dimensionUniqueName="[Reportorial_table]" displayFolder="" count="0" memberValueDatatype="130" unbalanced="0"/>
    <cacheHierarchy uniqueName="[Reportorial_table].[DOLE Monthly Work Accident/Illness Report (WAIR) - December 2026]" caption="DOLE Monthly Work Accident/Illness Report (WAIR) - December 2026" attribute="1" defaultMemberUniqueName="[Reportorial_table].[DOLE Monthly Work Accident/Illness Report (WAIR) - December 2026].[All]" allUniqueName="[Reportorial_table].[DOLE Monthly Work Accident/Illness Report (WAIR) - December 2026].[All]" dimensionUniqueName="[Reportorial_table]" displayFolder="" count="0" memberValueDatatype="130" unbalanced="0"/>
    <cacheHierarchy uniqueName="[Reportorial_table].[DENR 1st Semester – Compliance Monitoring Report 2026]" caption="DENR 1st Semester – Compliance Monitoring Report 2026" attribute="1" defaultMemberUniqueName="[Reportorial_table].[DENR 1st Semester – Compliance Monitoring Report 2026].[All]" allUniqueName="[Reportorial_table].[DENR 1st Semester – Compliance Monitoring Report 2026].[All]" dimensionUniqueName="[Reportorial_table]" displayFolder="" count="0" memberValueDatatype="130" unbalanced="0"/>
    <cacheHierarchy uniqueName="[Reportorial_table].[DENR 2nd Semester – Compliance Monitoring Report 2026]" caption="DENR 2nd Semester – Compliance Monitoring Report 2026" attribute="1" defaultMemberUniqueName="[Reportorial_table].[DENR 2nd Semester – Compliance Monitoring Report 2026].[All]" allUniqueName="[Reportorial_table].[DENR 2nd Semester – Compliance Monitoring Report 2026].[All]" dimensionUniqueName="[Reportorial_table]" displayFolder="" count="0" memberValueDatatype="130" unbalanced="0"/>
    <cacheHierarchy uniqueName="[Reportorial_table].[DENR 1st Quarter – Self Monitoring Report (2026)]" caption="DENR 1st Quarter – Self Monitoring Report (2026)" attribute="1" defaultMemberUniqueName="[Reportorial_table].[DENR 1st Quarter – Self Monitoring Report (2026)].[All]" allUniqueName="[Reportorial_table].[DENR 1st Quarter – Self Monitoring Report (2026)].[All]" dimensionUniqueName="[Reportorial_table]" displayFolder="" count="0" memberValueDatatype="130" unbalanced="0"/>
    <cacheHierarchy uniqueName="[Reportorial_table].[DENR 2nd Quarter – Self Monitoring Report (2026)]" caption="DENR 2nd Quarter – Self Monitoring Report (2026)" attribute="1" defaultMemberUniqueName="[Reportorial_table].[DENR 2nd Quarter – Self Monitoring Report (2026)].[All]" allUniqueName="[Reportorial_table].[DENR 2nd Quarter – Self Monitoring Report (2026)].[All]" dimensionUniqueName="[Reportorial_table]" displayFolder="" count="0" memberValueDatatype="130" unbalanced="0"/>
    <cacheHierarchy uniqueName="[Reportorial_table].[DENR 3rd Quarter – Self Monitoring Report (2026)]" caption="DENR 3rd Quarter – Self Monitoring Report (2026)" attribute="1" defaultMemberUniqueName="[Reportorial_table].[DENR 3rd Quarter – Self Monitoring Report (2026)].[All]" allUniqueName="[Reportorial_table].[DENR 3rd Quarter – Self Monitoring Report (2026)].[All]" dimensionUniqueName="[Reportorial_table]" displayFolder="" count="0" memberValueDatatype="130" unbalanced="0"/>
    <cacheHierarchy uniqueName="[Reportorial_table].[DENR 4th Quarter – Self Monitoring Report (2026)]" caption="DENR 4th Quarter – Self Monitoring Report (2026)" attribute="1" defaultMemberUniqueName="[Reportorial_table].[DENR 4th Quarter – Self Monitoring Report (2026)].[All]" allUniqueName="[Reportorial_table].[DENR 4th Quarter – Self Monitoring Report (2026)].[All]" dimensionUniqueName="[Reportorial_table]" displayFolder="" count="0" memberValueDatatype="130" unbalanced="0"/>
    <cacheHierarchy uniqueName="[Reportorial_table].[DENR Annual Emission Inventory]" caption="DENR Annual Emission Inventory" attribute="1" defaultMemberUniqueName="[Reportorial_table].[DENR Annual Emission Inventory].[All]" allUniqueName="[Reportorial_table].[DENR Annual Emission Inventory].[All]" dimensionUniqueName="[Reportorial_table]" displayFolder="" count="0" memberValueDatatype="130" unbalanced="0"/>
    <cacheHierarchy uniqueName="[Reportorial_table].[DENR PEMAPS – Project Environmental Monitoring and Audit Prioritization Scheme Questionnaire]" caption="DENR PEMAPS – Project Environmental Monitoring and Audit Prioritization Scheme Questionnaire" attribute="1" defaultMemberUniqueName="[Reportorial_table].[DENR PEMAPS – Project Environmental Monitoring and Audit Prioritization Scheme Questionnaire].[All]" allUniqueName="[Reportorial_table].[DENR PEMAPS – Project Environmental Monitoring and Audit Prioritization Scheme Questionnaire].[All]" dimensionUniqueName="[Reportorial_table]" displayFolder="" count="0" memberValueDatatype="130" unbalanced="0"/>
    <cacheHierarchy uniqueName="[Reportorial_table].[BAI Monthly Production Report - January 2026]" caption="BAI Monthly Production Report - January 2026" attribute="1" defaultMemberUniqueName="[Reportorial_table].[BAI Monthly Production Report - January 2026].[All]" allUniqueName="[Reportorial_table].[BAI Monthly Production Report - January 2026].[All]" dimensionUniqueName="[Reportorial_table]" displayFolder="" count="0" memberValueDatatype="130" unbalanced="0"/>
    <cacheHierarchy uniqueName="[Reportorial_table].[BAI Monthly Production Report - February 2026]" caption="BAI Monthly Production Report - February 2026" attribute="1" defaultMemberUniqueName="[Reportorial_table].[BAI Monthly Production Report - February 2026].[All]" allUniqueName="[Reportorial_table].[BAI Monthly Production Report - February 2026].[All]" dimensionUniqueName="[Reportorial_table]" displayFolder="" count="0" memberValueDatatype="130" unbalanced="0"/>
    <cacheHierarchy uniqueName="[Reportorial_table].[BAI Monthly Production Report - March 2026]" caption="BAI Monthly Production Report - March 2026" attribute="1" defaultMemberUniqueName="[Reportorial_table].[BAI Monthly Production Report - March 2026].[All]" allUniqueName="[Reportorial_table].[BAI Monthly Production Report - March 2026].[All]" dimensionUniqueName="[Reportorial_table]" displayFolder="" count="0" memberValueDatatype="130" unbalanced="0"/>
    <cacheHierarchy uniqueName="[Reportorial_table].[BAI Monthly Production Report - April 2026]" caption="BAI Monthly Production Report - April 2026" attribute="1" defaultMemberUniqueName="[Reportorial_table].[BAI Monthly Production Report - April 2026].[All]" allUniqueName="[Reportorial_table].[BAI Monthly Production Report - April 2026].[All]" dimensionUniqueName="[Reportorial_table]" displayFolder="" count="0" memberValueDatatype="130" unbalanced="0"/>
    <cacheHierarchy uniqueName="[Reportorial_table].[BAI Monthly Production Report - May 2026]" caption="BAI Monthly Production Report - May 2026" attribute="1" defaultMemberUniqueName="[Reportorial_table].[BAI Monthly Production Report - May 2026].[All]" allUniqueName="[Reportorial_table].[BAI Monthly Production Report - May 2026].[All]" dimensionUniqueName="[Reportorial_table]" displayFolder="" count="0" memberValueDatatype="130" unbalanced="0"/>
    <cacheHierarchy uniqueName="[Reportorial_table].[BAI Monthly Production Report - June 2026]" caption="BAI Monthly Production Report - June 2026" attribute="1" defaultMemberUniqueName="[Reportorial_table].[BAI Monthly Production Report - June 2026].[All]" allUniqueName="[Reportorial_table].[BAI Monthly Production Report - June 2026].[All]" dimensionUniqueName="[Reportorial_table]" displayFolder="" count="0" memberValueDatatype="130" unbalanced="0"/>
    <cacheHierarchy uniqueName="[Reportorial_table].[BAI Monthly Production Report - July 2026]" caption="BAI Monthly Production Report - July 2026" attribute="1" defaultMemberUniqueName="[Reportorial_table].[BAI Monthly Production Report - July 2026].[All]" allUniqueName="[Reportorial_table].[BAI Monthly Production Report - July 2026].[All]" dimensionUniqueName="[Reportorial_table]" displayFolder="" count="0" memberValueDatatype="130" unbalanced="0"/>
    <cacheHierarchy uniqueName="[Reportorial_table].[BAI Monthly Production Report -  August 2026]" caption="BAI Monthly Production Report -  August 2026" attribute="1" defaultMemberUniqueName="[Reportorial_table].[BAI Monthly Production Report -  August 2026].[All]" allUniqueName="[Reportorial_table].[BAI Monthly Production Report -  August 2026].[All]" dimensionUniqueName="[Reportorial_table]" displayFolder="" count="0" memberValueDatatype="130" unbalanced="0"/>
    <cacheHierarchy uniqueName="[Reportorial_table].[BAI Monthly Production Report -  September 2026]" caption="BAI Monthly Production Report -  September 2026" attribute="1" defaultMemberUniqueName="[Reportorial_table].[BAI Monthly Production Report -  September 2026].[All]" allUniqueName="[Reportorial_table].[BAI Monthly Production Report -  September 2026].[All]" dimensionUniqueName="[Reportorial_table]" displayFolder="" count="0" memberValueDatatype="130" unbalanced="0"/>
    <cacheHierarchy uniqueName="[Reportorial_table].[BAI Monthly Production Report -  October 2026]" caption="BAI Monthly Production Report -  October 2026" attribute="1" defaultMemberUniqueName="[Reportorial_table].[BAI Monthly Production Report -  October 2026].[All]" allUniqueName="[Reportorial_table].[BAI Monthly Production Report -  October 2026].[All]" dimensionUniqueName="[Reportorial_table]" displayFolder="" count="0" memberValueDatatype="130" unbalanced="0"/>
    <cacheHierarchy uniqueName="[Reportorial_table].[BAI Monthly Production Report -  November 2026]" caption="BAI Monthly Production Report -  November 2026" attribute="1" defaultMemberUniqueName="[Reportorial_table].[BAI Monthly Production Report -  November 2026].[All]" allUniqueName="[Reportorial_table].[BAI Monthly Production Report -  November 2026].[All]" dimensionUniqueName="[Reportorial_table]" displayFolder="" count="0" memberValueDatatype="130" unbalanced="0"/>
    <cacheHierarchy uniqueName="[Reportorial_table].[BAI Monthly Production Report -  December 2026]" caption="BAI Monthly Production Report -  December 2026" attribute="1" defaultMemberUniqueName="[Reportorial_table].[BAI Monthly Production Report -  December 2026].[All]" allUniqueName="[Reportorial_table].[BAI Monthly Production Report -  December 2026].[All]" dimensionUniqueName="[Reportorial_table]" displayFolder="" count="0" memberValueDatatype="130" unbalanced="0"/>
    <cacheHierarchy uniqueName="[Reportorial_table].[NWRB 1st Quarter Groundwater / Surface Water Withdrawal (2026)]" caption="NWRB 1st Quarter Groundwater / Surface Water Withdrawal (2026)" attribute="1" defaultMemberUniqueName="[Reportorial_table].[NWRB 1st Quarter Groundwater / Surface Water Withdrawal (2026)].[All]" allUniqueName="[Reportorial_table].[NWRB 1st Quarter Groundwater / Surface Water Withdrawal (2026)].[All]" dimensionUniqueName="[Reportorial_table]" displayFolder="" count="0" memberValueDatatype="130" unbalanced="0"/>
    <cacheHierarchy uniqueName="[Reportorial_table].[NWRB 2nd Quarter Groundwater / Surface Water Withdrawal (2026)]" caption="NWRB 2nd Quarter Groundwater / Surface Water Withdrawal (2026)" attribute="1" defaultMemberUniqueName="[Reportorial_table].[NWRB 2nd Quarter Groundwater / Surface Water Withdrawal (2026)].[All]" allUniqueName="[Reportorial_table].[NWRB 2nd Quarter Groundwater / Surface Water Withdrawal (2026)].[All]" dimensionUniqueName="[Reportorial_table]" displayFolder="" count="0" memberValueDatatype="130" unbalanced="0"/>
    <cacheHierarchy uniqueName="[Reportorial_table].[NWRB 3rd Quarter Groundwater / Surface Water Withdrawal (2026)]" caption="NWRB 3rd Quarter Groundwater / Surface Water Withdrawal (2026)" attribute="1" defaultMemberUniqueName="[Reportorial_table].[NWRB 3rd Quarter Groundwater / Surface Water Withdrawal (2026)].[All]" allUniqueName="[Reportorial_table].[NWRB 3rd Quarter Groundwater / Surface Water Withdrawal (2026)].[All]" dimensionUniqueName="[Reportorial_table]" displayFolder="" count="0" memberValueDatatype="130" unbalanced="0"/>
    <cacheHierarchy uniqueName="[Reportorial_table].[NWRB 4h Quarter Groundwater / Surface Water Withdrawal (2026)]" caption="NWRB 4h Quarter Groundwater / Surface Water Withdrawal (2026)" attribute="1" defaultMemberUniqueName="[Reportorial_table].[NWRB 4h Quarter Groundwater / Surface Water Withdrawal (2026)].[All]" allUniqueName="[Reportorial_table].[NWRB 4h Quarter Groundwater / Surface Water Withdrawal (2026)].[All]" dimensionUniqueName="[Reportorial_table]" displayFolder="" count="0" memberValueDatatype="130" unbalanced="0"/>
    <cacheHierarchy uniqueName="[Reportorial_table].[DOE Annual Energy Consumption Report (AECR)]" caption="DOE Annual Energy Consumption Report (AECR)" attribute="1" defaultMemberUniqueName="[Reportorial_table].[DOE Annual Energy Consumption Report (AECR)].[All]" allUniqueName="[Reportorial_table].[DOE Annual Energy Consumption Report (AECR)].[All]" dimensionUniqueName="[Reportorial_table]" displayFolder="" count="0" memberValueDatatype="130" unbalanced="0"/>
    <cacheHierarchy uniqueName="[Reportorial_table].[DOE Annual Energy Efficiency and Conservation Report (AEECR)]" caption="DOE Annual Energy Efficiency and Conservation Report (AEECR)" attribute="1" defaultMemberUniqueName="[Reportorial_table].[DOE Annual Energy Efficiency and Conservation Report (AEECR)].[All]" allUniqueName="[Reportorial_table].[DOE Annual Energy Efficiency and Conservation Report (AEECR)].[All]" dimensionUniqueName="[Reportorial_table]" displayFolder="" count="0" memberValueDatatype="130" unbalanced="0"/>
    <cacheHierarchy uniqueName="[Reportorial_table].[DOE 1st Quarter - Coal Purchases and Utilization Report (2026)]" caption="DOE 1st Quarter - Coal Purchases and Utilization Report (2026)" attribute="1" defaultMemberUniqueName="[Reportorial_table].[DOE 1st Quarter - Coal Purchases and Utilization Report (2026)].[All]" allUniqueName="[Reportorial_table].[DOE 1st Quarter - Coal Purchases and Utilization Report (2026)].[All]" dimensionUniqueName="[Reportorial_table]" displayFolder="" count="0" memberValueDatatype="130" unbalanced="0"/>
    <cacheHierarchy uniqueName="[Reportorial_table].[DOE 2nd Quarter - Coal Purchases and Utilization Report (2026)]" caption="DOE 2nd Quarter - Coal Purchases and Utilization Report (2026)" attribute="1" defaultMemberUniqueName="[Reportorial_table].[DOE 2nd Quarter - Coal Purchases and Utilization Report (2026)].[All]" allUniqueName="[Reportorial_table].[DOE 2nd Quarter - Coal Purchases and Utilization Report (2026)].[All]" dimensionUniqueName="[Reportorial_table]" displayFolder="" count="0" memberValueDatatype="130" unbalanced="0"/>
    <cacheHierarchy uniqueName="[Reportorial_table].[DOE 3rd Quarter - Coal Purchases and Utilization Report (2026)]" caption="DOE 3rd Quarter - Coal Purchases and Utilization Report (2026)" attribute="1" defaultMemberUniqueName="[Reportorial_table].[DOE 3rd Quarter - Coal Purchases and Utilization Report (2026)].[All]" allUniqueName="[Reportorial_table].[DOE 3rd Quarter - Coal Purchases and Utilization Report (2026)].[All]" dimensionUniqueName="[Reportorial_table]" displayFolder="" count="0" memberValueDatatype="130" unbalanced="0"/>
    <cacheHierarchy uniqueName="[Reportorial_table].[DOE 4th Quarter - Coal Purchases and Utilization Report (2026)]" caption="DOE 4th Quarter - Coal Purchases and Utilization Report (2026)" attribute="1" defaultMemberUniqueName="[Reportorial_table].[DOE 4th Quarter - Coal Purchases and Utilization Report (2026)].[All]" allUniqueName="[Reportorial_table].[DOE 4th Quarter - Coal Purchases and Utilization Report (2026)].[All]" dimensionUniqueName="[Reportorial_table]" displayFolder="" count="0" memberValueDatatype="130" unbalanced="0"/>
    <cacheHierarchy uniqueName="[Reportorial_table].[ERC Annual Self-Generating Report]" caption="ERC Annual Self-Generating Report" attribute="1" defaultMemberUniqueName="[Reportorial_table].[ERC Annual Self-Generating Report].[All]" allUniqueName="[Reportorial_table].[ERC Annual Self-Generating Report].[All]" dimensionUniqueName="[Reportorial_table]" displayFolder="" count="0" memberValueDatatype="130" unbalanced="0"/>
    <cacheHierarchy uniqueName="[Reportorial_table].[Column1]" caption="Column1" attribute="1" defaultMemberUniqueName="[Reportorial_table].[Column1].[All]" allUniqueName="[Reportorial_table].[Column1].[All]" dimensionUniqueName="[Reportorial_table]" displayFolder="" count="0" memberValueDatatype="130" unbalanced="0"/>
    <cacheHierarchy uniqueName="[Reportorial_table].[Total Applicable Reportorials]" caption="Total Applicable Reportorials" attribute="1" defaultMemberUniqueName="[Reportorial_table].[Total Applicable Reportorials].[All]" allUniqueName="[Reportorial_table].[Total Applicable Reportorials].[All]" dimensionUniqueName="[Reportorial_table]" displayFolder="" count="0" memberValueDatatype="20" unbalanced="0"/>
    <cacheHierarchy uniqueName="[Reportorial_table].[Updated Reportorial]" caption="Updated Reportorial" attribute="1" defaultMemberUniqueName="[Reportorial_table].[Updated Reportorial].[All]" allUniqueName="[Reportorial_table].[Updated Reportorial].[All]" dimensionUniqueName="[Reportorial_table]" displayFolder="" count="0" memberValueDatatype="20" unbalanced="0"/>
    <cacheHierarchy uniqueName="[Reportorial_table].[% Updated]" caption="% Updated" attribute="1" defaultMemberUniqueName="[Reportorial_table].[% Updated].[All]" allUniqueName="[Reportorial_table].[% Updated].[All]" dimensionUniqueName="[Reportorial_table]" displayFolder="" count="0" memberValueDatatype="5" unbalanced="0"/>
    <cacheHierarchy uniqueName="[Measures].[__XL_Count Permit_table]" caption="__XL_Count Permit_table" measure="1" displayFolder="" measureGroup="Permit_table" count="0" hidden="1"/>
    <cacheHierarchy uniqueName="[Measures].[__XL_Count region]" caption="__XL_Count region" measure="1" displayFolder="" measureGroup="region" count="0" hidden="1"/>
    <cacheHierarchy uniqueName="[Measures].[__XL_Count plant]" caption="__XL_Count plant" measure="1" displayFolder="" measureGroup="plant" count="0" hidden="1"/>
    <cacheHierarchy uniqueName="[Measures].[__XL_Count Reportorial_table]" caption="__XL_Count Reportorial_table" measure="1" displayFolder="" measureGroup="Reportorial_table" count="0" hidden="1"/>
    <cacheHierarchy uniqueName="[Measures].[__No measures defined]" caption="__No measures defined" measure="1" displayFolder="" count="0" hidden="1"/>
    <cacheHierarchy uniqueName="[Measures].[Sum of Total Applicable License / Certification]" caption="Sum of Total Applicable License / Certification" measure="1" displayFolder="" measureGroup="Permit_table" count="0" oneField="1" hidden="1">
      <fieldsUsage count="1">
        <fieldUsage x="0"/>
      </fieldsUsage>
      <extLst>
        <ext xmlns:x15="http://schemas.microsoft.com/office/spreadsheetml/2010/11/main" uri="{B97F6D7D-B522-45F9-BDA1-12C45D357490}">
          <x15:cacheHierarchy aggregatedColumn="66"/>
        </ext>
      </extLst>
    </cacheHierarchy>
    <cacheHierarchy uniqueName="[Measures].[Sum of Active Applicable License / Certification]" caption="Sum of Active Applicable License / Certification" measure="1" displayFolder="" measureGroup="Permit_table" count="0" oneField="1" hidden="1">
      <fieldsUsage count="1">
        <fieldUsage x="1"/>
      </fieldsUsage>
      <extLst>
        <ext xmlns:x15="http://schemas.microsoft.com/office/spreadsheetml/2010/11/main" uri="{B97F6D7D-B522-45F9-BDA1-12C45D357490}">
          <x15:cacheHierarchy aggregatedColumn="67"/>
        </ext>
      </extLst>
    </cacheHierarchy>
    <cacheHierarchy uniqueName="[Measures].[Sum of Total Applicable Reportorials]" caption="Sum of Total Applicable Reportorials" measure="1" displayFolder="" measureGroup="Reportorial_table" count="0" hidden="1">
      <extLst>
        <ext xmlns:x15="http://schemas.microsoft.com/office/spreadsheetml/2010/11/main" uri="{B97F6D7D-B522-45F9-BDA1-12C45D357490}">
          <x15:cacheHierarchy aggregatedColumn="121"/>
        </ext>
      </extLst>
    </cacheHierarchy>
    <cacheHierarchy uniqueName="[Measures].[Sum of Updated Reportorial]" caption="Sum of Updated Reportorial" measure="1" displayFolder="" measureGroup="Reportorial_table" count="0" hidden="1">
      <extLst>
        <ext xmlns:x15="http://schemas.microsoft.com/office/spreadsheetml/2010/11/main" uri="{B97F6D7D-B522-45F9-BDA1-12C45D357490}">
          <x15:cacheHierarchy aggregatedColumn="122"/>
        </ext>
      </extLst>
    </cacheHierarchy>
  </cacheHierarchies>
  <kpis count="0"/>
  <dimensions count="5">
    <dimension measure="1" name="Measures" uniqueName="[Measures]" caption="Measures"/>
    <dimension name="Permit_table" uniqueName="[Permit_table]" caption="Permit_table"/>
    <dimension name="plant" uniqueName="[plant]" caption="plant"/>
    <dimension name="region" uniqueName="[region]" caption="region"/>
    <dimension name="Reportorial_table" uniqueName="[Reportorial_table]" caption="Reportorial_table"/>
  </dimensions>
  <measureGroups count="4">
    <measureGroup name="Permit_table" caption="Permit_table"/>
    <measureGroup name="plant" caption="plant"/>
    <measureGroup name="region" caption="region"/>
    <measureGroup name="Reportorial_table" caption="Reportorial_table"/>
  </measureGroups>
  <maps count="8">
    <map measureGroup="0" dimension="1"/>
    <map measureGroup="0" dimension="2"/>
    <map measureGroup="0" dimension="3"/>
    <map measureGroup="1" dimension="2"/>
    <map measureGroup="2" dimension="3"/>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224.429523263891" backgroundQuery="1" createdVersion="3" refreshedVersion="8" minRefreshableVersion="3" recordCount="0" supportSubquery="1" supportAdvancedDrill="1" xr:uid="{B59AFDD9-DF2C-4A8C-9374-80566D76F6F2}">
  <cacheSource type="external" connectionId="1">
    <extLst>
      <ext xmlns:x14="http://schemas.microsoft.com/office/spreadsheetml/2009/9/main" uri="{F057638F-6D5F-4e77-A914-E7F072B9BCA8}">
        <x14:sourceConnection name="ThisWorkbookDataModel"/>
      </ext>
    </extLst>
  </cacheSource>
  <cacheFields count="0"/>
  <cacheHierarchies count="133">
    <cacheHierarchy uniqueName="[Permit_table].[Region]" caption="Region" attribute="1" defaultMemberUniqueName="[Permit_table].[Region].[All]" allUniqueName="[Permit_table].[Region].[All]" dimensionUniqueName="[Permit_table]" displayFolder="" count="0" memberValueDatatype="130" unbalanced="0"/>
    <cacheHierarchy uniqueName="[Permit_table].[Plant]" caption="Plant" attribute="1" defaultMemberUniqueName="[Permit_table].[Plant].[All]" allUniqueName="[Permit_table].[Plant].[All]" dimensionUniqueName="[Permit_table]" displayFolder="" count="0" memberValueDatatype="130" unbalanced="0"/>
    <cacheHierarchy uniqueName="[Permit_table].[LGU Business Permit]" caption="LGU Business Permit" attribute="1" defaultMemberUniqueName="[Permit_table].[LGU Business Permit].[All]" allUniqueName="[Permit_table].[LGU Business Permit].[All]" dimensionUniqueName="[Permit_table]" displayFolder="" count="0" memberValueDatatype="130" unbalanced="0"/>
    <cacheHierarchy uniqueName="[Permit_table].[LGU Sanitary Permit (CHO/MHO)]" caption="LGU Sanitary Permit (CHO/MHO)" attribute="1" defaultMemberUniqueName="[Permit_table].[LGU Sanitary Permit (CHO/MHO)].[All]" allUniqueName="[Permit_table].[LGU Sanitary Permit (CHO/MHO)].[All]" dimensionUniqueName="[Permit_table]" displayFolder="" count="0" memberValueDatatype="130" unbalanced="0"/>
    <cacheHierarchy uniqueName="[Permit_table].[LGU Environmental Permit (CENRO/MENRO)]" caption="LGU Environmental Permit (CENRO/MENRO)" attribute="1" defaultMemberUniqueName="[Permit_table].[LGU Environmental Permit (CENRO/MENRO)].[All]" allUniqueName="[Permit_table].[LGU Environmental Permit (CENRO/MENRO)].[All]" dimensionUniqueName="[Permit_table]" displayFolder="" count="0" memberValueDatatype="130" unbalanced="0"/>
    <cacheHierarchy uniqueName="[Permit_table].[LGU Certificate of Registration and Accreditation as Slaughterhouse]" caption="LGU Certificate of Registration and Accreditation as Slaughterhouse" attribute="1" defaultMemberUniqueName="[Permit_table].[LGU Certificate of Registration and Accreditation as Slaughterhouse].[All]" allUniqueName="[Permit_table].[LGU Certificate of Registration and Accreditation as Slaughterhouse].[All]" dimensionUniqueName="[Permit_table]" displayFolder="" count="0" memberValueDatatype="130" unbalanced="0"/>
    <cacheHierarchy uniqueName="[Permit_table].[LGU Permit to Operate of Piggeries. Poultry Farms, and Other Livestock Raising Entities]" caption="LGU Permit to Operate of Piggeries. Poultry Farms, and Other Livestock Raising Entities" attribute="1" defaultMemberUniqueName="[Permit_table].[LGU Permit to Operate of Piggeries. Poultry Farms, and Other Livestock Raising Entities].[All]" allUniqueName="[Permit_table].[LGU Permit to Operate of Piggeries. Poultry Farms, and Other Livestock Raising Entities].[All]" dimensionUniqueName="[Permit_table]" displayFolder="" count="0" memberValueDatatype="130" unbalanced="0"/>
    <cacheHierarchy uniqueName="[Permit_table].[LGU Certificate of Potability]" caption="LGU Certificate of Potability" attribute="1" defaultMemberUniqueName="[Permit_table].[LGU Certificate of Potability].[All]" allUniqueName="[Permit_table].[LGU Certificate of Potability].[All]" dimensionUniqueName="[Permit_table]" displayFolder="" count="0" memberValueDatatype="130" unbalanced="0"/>
    <cacheHierarchy uniqueName="[Permit_table].[DLE Registration of Establishment (DOLE Rule 1020)]" caption="DLE Registration of Establishment (DOLE Rule 1020)" attribute="1" defaultMemberUniqueName="[Permit_table].[DLE Registration of Establishment (DOLE Rule 1020)].[All]" allUniqueName="[Permit_table].[DLE Registration of Establishment (DOLE Rule 1020)].[All]" dimensionUniqueName="[Permit_table]" displayFolder="" count="0" memberValueDatatype="130" unbalanced="0"/>
    <cacheHierarchy uniqueName="[Permit_table].[DLE Annual Inspection Certificate (Mechanical, Electrical, Occupancy)]" caption="DLE Annual Inspection Certificate (Mechanical, Electrical, Occupancy)" attribute="1" defaultMemberUniqueName="[Permit_table].[DLE Annual Inspection Certificate (Mechanical, Electrical, Occupancy)].[All]" allUniqueName="[Permit_table].[DLE Annual Inspection Certificate (Mechanical, Electrical, Occupancy)].[All]" dimensionUniqueName="[Permit_table]" displayFolder="" count="0" memberValueDatatype="130" unbalanced="0"/>
    <cacheHierarchy uniqueName="[Permit_table].[DLE Mechanical Permit to Operate (PTO) (Boilers)]" caption="DLE Mechanical Permit to Operate (PTO) (Boilers)" attribute="1" defaultMemberUniqueName="[Permit_table].[DLE Mechanical Permit to Operate (PTO) (Boilers)].[All]" allUniqueName="[Permit_table].[DLE Mechanical Permit to Operate (PTO) (Boilers)].[All]" dimensionUniqueName="[Permit_table]" displayFolder="" count="0" memberValueDatatype="130" unbalanced="0"/>
    <cacheHierarchy uniqueName="[Permit_table].[DLE Mechanical Permit to Operate (PTO) (Pressure Vessels)]" caption="DLE Mechanical Permit to Operate (PTO) (Pressure Vessels)" attribute="1" defaultMemberUniqueName="[Permit_table].[DLE Mechanical Permit to Operate (PTO) (Pressure Vessels)].[All]" allUniqueName="[Permit_table].[DLE Mechanical Permit to Operate (PTO) (Pressure Vessels)].[All]" dimensionUniqueName="[Permit_table]" displayFolder="" count="0" memberValueDatatype="130" unbalanced="0"/>
    <cacheHierarchy uniqueName="[Permit_table].[DLE Mechanical Permit to Operate (PTO) (Internal Combustion Engines)]" caption="DLE Mechanical Permit to Operate (PTO) (Internal Combustion Engines)" attribute="1" defaultMemberUniqueName="[Permit_table].[DLE Mechanical Permit to Operate (PTO) (Internal Combustion Engines)].[All]" allUniqueName="[Permit_table].[DLE Mechanical Permit to Operate (PTO) (Internal Combustion Engines)].[All]" dimensionUniqueName="[Permit_table]" displayFolder="" count="0" memberValueDatatype="130" unbalanced="0"/>
    <cacheHierarchy uniqueName="[Permit_table].[DOLE Permit to Operate (Electrical Installation)]" caption="DOLE Permit to Operate (Electrical Installation)" attribute="1" defaultMemberUniqueName="[Permit_table].[DOLE Permit to Operate (Electrical Installation)].[All]" allUniqueName="[Permit_table].[DOLE Permit to Operate (Electrical Installation)].[All]" dimensionUniqueName="[Permit_table]" displayFolder="" count="0" memberValueDatatype="130" unbalanced="0"/>
    <cacheHierarchy uniqueName="[Permit_table].[DLE Mechanical Permit to Operate (PTO) (Elevators)]" caption="DLE Mechanical Permit to Operate (PTO) (Elevators)" attribute="1" defaultMemberUniqueName="[Permit_table].[DLE Mechanical Permit to Operate (PTO) (Elevators)].[All]" allUniqueName="[Permit_table].[DLE Mechanical Permit to Operate (PTO) (Elevators)].[All]" dimensionUniqueName="[Permit_table]" displayFolder="" count="0" memberValueDatatype="130" unbalanced="0"/>
    <cacheHierarchy uniqueName="[Permit_table].[DLE Mechanical Permit to Operate (PTO) (Cranes and Hoists)]" caption="DLE Mechanical Permit to Operate (PTO) (Cranes and Hoists)" attribute="1" defaultMemberUniqueName="[Permit_table].[DLE Mechanical Permit to Operate (PTO) (Cranes and Hoists)].[All]" allUniqueName="[Permit_table].[DLE Mechanical Permit to Operate (PTO) (Cranes and Hoists)].[All]" dimensionUniqueName="[Permit_table]" displayFolder="" count="0" memberValueDatatype="130" unbalanced="0"/>
    <cacheHierarchy uniqueName="[Permit_table].[DLE Mechanical Permit to Operate (PTO) (Power Piping)]" caption="DLE Mechanical Permit to Operate (PTO) (Power Piping)" attribute="1" defaultMemberUniqueName="[Permit_table].[DLE Mechanical Permit to Operate (PTO) (Power Piping)].[All]" allUniqueName="[Permit_table].[DLE Mechanical Permit to Operate (PTO) (Power Piping)].[All]" dimensionUniqueName="[Permit_table]" displayFolder="" count="0" memberValueDatatype="130" unbalanced="0"/>
    <cacheHierarchy uniqueName="[Permit_table].[BFP Fire Safety Inspection Certificate (FSIC)]" caption="BFP Fire Safety Inspection Certificate (FSIC)" attribute="1" defaultMemberUniqueName="[Permit_table].[BFP Fire Safety Inspection Certificate (FSIC)].[All]" allUniqueName="[Permit_table].[BFP Fire Safety Inspection Certificate (FSIC)].[All]" dimensionUniqueName="[Permit_table]" displayFolder="" count="0" memberValueDatatype="130" unbalanced="0"/>
    <cacheHierarchy uniqueName="[Permit_table].[BFP Fire Safety Clearance for Storage of Flammable/Combustible Liquids]" caption="BFP Fire Safety Clearance for Storage of Flammable/Combustible Liquids" attribute="1" defaultMemberUniqueName="[Permit_table].[BFP Fire Safety Clearance for Storage of Flammable/Combustible Liquids].[All]" allUniqueName="[Permit_table].[BFP Fire Safety Clearance for Storage of Flammable/Combustible Liquids].[All]" dimensionUniqueName="[Permit_table]" displayFolder="" count="0" memberValueDatatype="130" unbalanced="0"/>
    <cacheHierarchy uniqueName="[Permit_table].[DENR Environmental Compliance Certificate (ECC)]" caption="DENR Environmental Compliance Certificate (ECC)" attribute="1" defaultMemberUniqueName="[Permit_table].[DENR Environmental Compliance Certificate (ECC)].[All]" allUniqueName="[Permit_table].[DENR Environmental Compliance Certificate (ECC)].[All]" dimensionUniqueName="[Permit_table]" displayFolder="" count="0" memberValueDatatype="130" unbalanced="0"/>
    <cacheHierarchy uniqueName="[Permit_table].[DENR Certificate of Non-Coverage (CNC)]" caption="DENR Certificate of Non-Coverage (CNC)" attribute="1" defaultMemberUniqueName="[Permit_table].[DENR Certificate of Non-Coverage (CNC)].[All]" allUniqueName="[Permit_table].[DENR Certificate of Non-Coverage (CNC)].[All]" dimensionUniqueName="[Permit_table]" displayFolder="" count="0" memberValueDatatype="130" unbalanced="0"/>
    <cacheHierarchy uniqueName="[Permit_table].[DENR Hazardous Waste Generator's ID Registration]" caption="DENR Hazardous Waste Generator's ID Registration" attribute="1" defaultMemberUniqueName="[Permit_table].[DENR Hazardous Waste Generator's ID Registration].[All]" allUniqueName="[Permit_table].[DENR Hazardous Waste Generator's ID Registration].[All]" dimensionUniqueName="[Permit_table]" displayFolder="" count="0" memberValueDatatype="130" unbalanced="0"/>
    <cacheHierarchy uniqueName="[Permit_table].[DENR Permit to Operate (Air Pollution Source Installation)]" caption="DENR Permit to Operate (Air Pollution Source Installation)" attribute="1" defaultMemberUniqueName="[Permit_table].[DENR Permit to Operate (Air Pollution Source Installation)].[All]" allUniqueName="[Permit_table].[DENR Permit to Operate (Air Pollution Source Installation)].[All]" dimensionUniqueName="[Permit_table]" displayFolder="" count="0" memberValueDatatype="130" unbalanced="0"/>
    <cacheHierarchy uniqueName="[Permit_table].[DENR Permit to Operate (Air Pollution Source Installation No. 2)]" caption="DENR Permit to Operate (Air Pollution Source Installation No. 2)" attribute="1" defaultMemberUniqueName="[Permit_table].[DENR Permit to Operate (Air Pollution Source Installation No. 2)].[All]" allUniqueName="[Permit_table].[DENR Permit to Operate (Air Pollution Source Installation No. 2)].[All]" dimensionUniqueName="[Permit_table]" displayFolder="" count="0" memberValueDatatype="130" unbalanced="0"/>
    <cacheHierarchy uniqueName="[Permit_table].[DENR Permit to Operate (Air Pollution Source Installation No. 3)]" caption="DENR Permit to Operate (Air Pollution Source Installation No. 3)" attribute="1" defaultMemberUniqueName="[Permit_table].[DENR Permit to Operate (Air Pollution Source Installation No. 3)].[All]" allUniqueName="[Permit_table].[DENR Permit to Operate (Air Pollution Source Installation No. 3)].[All]" dimensionUniqueName="[Permit_table]" displayFolder="" count="0" memberValueDatatype="130" unbalanced="0"/>
    <cacheHierarchy uniqueName="[Permit_table].[DENR Discharge Permit]" caption="DENR Discharge Permit" attribute="1" defaultMemberUniqueName="[Permit_table].[DENR Discharge Permit].[All]" allUniqueName="[Permit_table].[DENR Discharge Permit].[All]" dimensionUniqueName="[Permit_table]" displayFolder="" count="0" memberValueDatatype="130" unbalanced="0"/>
    <cacheHierarchy uniqueName="[Permit_table].[DENR Wastewater Discharge Permit No. 2]" caption="DENR Wastewater Discharge Permit No. 2" attribute="1" defaultMemberUniqueName="[Permit_table].[DENR Wastewater Discharge Permit No. 2].[All]" allUniqueName="[Permit_table].[DENR Wastewater Discharge Permit No. 2].[All]" dimensionUniqueName="[Permit_table]" displayFolder="" count="0" memberValueDatatype="130" unbalanced="0"/>
    <cacheHierarchy uniqueName="[Permit_table].[DENR Wastewater Discharge Permit No. 3]" caption="DENR Wastewater Discharge Permit No. 3" attribute="1" defaultMemberUniqueName="[Permit_table].[DENR Wastewater Discharge Permit No. 3].[All]" allUniqueName="[Permit_table].[DENR Wastewater Discharge Permit No. 3].[All]" dimensionUniqueName="[Permit_table]" displayFolder="" count="0" memberValueDatatype="130" unbalanced="0"/>
    <cacheHierarchy uniqueName="[Permit_table].[DENR Wastewater Discharge Exemption Memo]" caption="DENR Wastewater Discharge Exemption Memo" attribute="1" defaultMemberUniqueName="[Permit_table].[DENR Wastewater Discharge Exemption Memo].[All]" allUniqueName="[Permit_table].[DENR Wastewater Discharge Exemption Memo].[All]" dimensionUniqueName="[Permit_table]" displayFolder="" count="0" memberValueDatatype="130" unbalanced="0"/>
    <cacheHierarchy uniqueName="[Permit_table].[DENR PCO Accreditation]" caption="DENR PCO Accreditation" attribute="1" defaultMemberUniqueName="[Permit_table].[DENR PCO Accreditation].[All]" allUniqueName="[Permit_table].[DENR PCO Accreditation].[All]" dimensionUniqueName="[Permit_table]" displayFolder="" count="0" memberValueDatatype="130" unbalanced="0"/>
    <cacheHierarchy uniqueName="[Permit_table].[DENR Managing Head Accreditation]" caption="DENR Managing Head Accreditation" attribute="1" defaultMemberUniqueName="[Permit_table].[DENR Managing Head Accreditation].[All]" allUniqueName="[Permit_table].[DENR Managing Head Accreditation].[All]" dimensionUniqueName="[Permit_table]" displayFolder="" count="0" memberValueDatatype="130" unbalanced="0"/>
    <cacheHierarchy uniqueName="[Permit_table].[DENR Controlled Chemical Order (CCO) Registration]" caption="DENR Controlled Chemical Order (CCO) Registration" attribute="1" defaultMemberUniqueName="[Permit_table].[DENR Controlled Chemical Order (CCO) Registration].[All]" allUniqueName="[Permit_table].[DENR Controlled Chemical Order (CCO) Registration].[All]" dimensionUniqueName="[Permit_table]" displayFolder="" count="0" memberValueDatatype="130" unbalanced="0"/>
    <cacheHierarchy uniqueName="[Permit_table].[DENR CCO Importation Clearance]" caption="DENR CCO Importation Clearance" attribute="1" defaultMemberUniqueName="[Permit_table].[DENR CCO Importation Clearance].[All]" allUniqueName="[Permit_table].[DENR CCO Importation Clearance].[All]" dimensionUniqueName="[Permit_table]" displayFolder="" count="0" memberValueDatatype="130" unbalanced="0"/>
    <cacheHierarchy uniqueName="[Permit_table].[DENR PCL Compliance Certificate]" caption="DENR PCL Compliance Certificate" attribute="1" defaultMemberUniqueName="[Permit_table].[DENR PCL Compliance Certificate].[All]" allUniqueName="[Permit_table].[DENR PCL Compliance Certificate].[All]" dimensionUniqueName="[Permit_table]" displayFolder="" count="0" memberValueDatatype="130" unbalanced="0"/>
    <cacheHierarchy uniqueName="[Permit_table].[DENR PCL Compliance Certificate Exemption]" caption="DENR PCL Compliance Certificate Exemption" attribute="1" defaultMemberUniqueName="[Permit_table].[DENR PCL Compliance Certificate Exemption].[All]" allUniqueName="[Permit_table].[DENR PCL Compliance Certificate Exemption].[All]" dimensionUniqueName="[Permit_table]" displayFolder="" count="0" memberValueDatatype="130" unbalanced="0"/>
    <cacheHierarchy uniqueName="[Permit_table].[DENR PMPIN Compliance Certificate]" caption="DENR PMPIN Compliance Certificate" attribute="1" defaultMemberUniqueName="[Permit_table].[DENR PMPIN Compliance Certificate].[All]" allUniqueName="[Permit_table].[DENR PMPIN Compliance Certificate].[All]" dimensionUniqueName="[Permit_table]" displayFolder="" count="0" memberValueDatatype="130" unbalanced="0"/>
    <cacheHierarchy uniqueName="[Permit_table].[DENR SQI Permit]" caption="DENR SQI Permit" attribute="1" defaultMemberUniqueName="[Permit_table].[DENR SQI Permit].[All]" allUniqueName="[Permit_table].[DENR SQI Permit].[All]" dimensionUniqueName="[Permit_table]" displayFolder="" count="0" memberValueDatatype="130" unbalanced="0"/>
    <cacheHierarchy uniqueName="[Permit_table].[DENR Polymer Exemption]" caption="DENR Polymer Exemption" attribute="1" defaultMemberUniqueName="[Permit_table].[DENR Polymer Exemption].[All]" allUniqueName="[Permit_table].[DENR Polymer Exemption].[All]" dimensionUniqueName="[Permit_table]" displayFolder="" count="0" memberValueDatatype="130" unbalanced="0"/>
    <cacheHierarchy uniqueName="[Permit_table].[BAI Certificate of Feed Establishment Registration (Manufacturer)]" caption="BAI Certificate of Feed Establishment Registration (Manufacturer)" attribute="1" defaultMemberUniqueName="[Permit_table].[BAI Certificate of Feed Establishment Registration (Manufacturer)].[All]" allUniqueName="[Permit_table].[BAI Certificate of Feed Establishment Registration (Manufacturer)].[All]" dimensionUniqueName="[Permit_table]" displayFolder="" count="0" memberValueDatatype="130" unbalanced="0"/>
    <cacheHierarchy uniqueName="[Permit_table].[BAI Certificate of Feed Establishment Registration (Importer)]" caption="BAI Certificate of Feed Establishment Registration (Importer)" attribute="1" defaultMemberUniqueName="[Permit_table].[BAI Certificate of Feed Establishment Registration (Importer)].[All]" allUniqueName="[Permit_table].[BAI Certificate of Feed Establishment Registration (Importer)].[All]" dimensionUniqueName="[Permit_table]" displayFolder="" count="0" memberValueDatatype="130" unbalanced="0"/>
    <cacheHierarchy uniqueName="[Permit_table].[BAI Certificate of Feed Establishment Registration (Exporter)]" caption="BAI Certificate of Feed Establishment Registration (Exporter)" attribute="1" defaultMemberUniqueName="[Permit_table].[BAI Certificate of Feed Establishment Registration (Exporter)].[All]" allUniqueName="[Permit_table].[BAI Certificate of Feed Establishment Registration (Exporter)].[All]" dimensionUniqueName="[Permit_table]" displayFolder="" count="0" memberValueDatatype="130" unbalanced="0"/>
    <cacheHierarchy uniqueName="[Permit_table].[BAI Certificate of Feed Establishment Registration (Trader)\\]" caption="BAI Certificate of Feed Establishment Registration (Trader)\\" attribute="1" defaultMemberUniqueName="[Permit_table].[BAI Certificate of Feed Establishment Registration (Trader)\\].[All]" allUniqueName="[Permit_table].[BAI Certificate of Feed Establishment Registration (Trader)\\].[All]" dimensionUniqueName="[Permit_table]" displayFolder="" count="0" memberValueDatatype="130" unbalanced="0"/>
    <cacheHierarchy uniqueName="[Permit_table].[BAI Certificate of Feed Establishment Registration (Repacker)]" caption="BAI Certificate of Feed Establishment Registration (Repacker)" attribute="1" defaultMemberUniqueName="[Permit_table].[BAI Certificate of Feed Establishment Registration (Repacker)].[All]" allUniqueName="[Permit_table].[BAI Certificate of Feed Establishment Registration (Repacker)].[All]" dimensionUniqueName="[Permit_table]" displayFolder="" count="0" memberValueDatatype="130" unbalanced="0"/>
    <cacheHierarchy uniqueName="[Permit_table].[BAI Certificate of Feed Ingredient Manufacturer]" caption="BAI Certificate of Feed Ingredient Manufacturer" attribute="1" defaultMemberUniqueName="[Permit_table].[BAI Certificate of Feed Ingredient Manufacturer].[All]" allUniqueName="[Permit_table].[BAI Certificate of Feed Ingredient Manufacturer].[All]" dimensionUniqueName="[Permit_table]" displayFolder="" count="0" memberValueDatatype="130" unbalanced="0"/>
    <cacheHierarchy uniqueName="[Permit_table].[BAI Certificate of Laboratory Accreditation]" caption="BAI Certificate of Laboratory Accreditation" attribute="1" defaultMemberUniqueName="[Permit_table].[BAI Certificate of Laboratory Accreditation].[All]" allUniqueName="[Permit_table].[BAI Certificate of Laboratory Accreditation].[All]" dimensionUniqueName="[Permit_table]" displayFolder="" count="0" memberValueDatatype="130" unbalanced="0"/>
    <cacheHierarchy uniqueName="[Permit_table].[BAI AWA License to Operate - Internal Hatchery (Chicken)]" caption="BAI AWA License to Operate - Internal Hatchery (Chicken)" attribute="1" defaultMemberUniqueName="[Permit_table].[BAI AWA License to Operate - Internal Hatchery (Chicken)].[All]" allUniqueName="[Permit_table].[BAI AWA License to Operate - Internal Hatchery (Chicken)].[All]" dimensionUniqueName="[Permit_table]" displayFolder="" count="0" memberValueDatatype="130" unbalanced="0"/>
    <cacheHierarchy uniqueName="[Permit_table].[BAI Animal Disease Monitoring Compliance Certificate]" caption="BAI Animal Disease Monitoring Compliance Certificate" attribute="1" defaultMemberUniqueName="[Permit_table].[BAI Animal Disease Monitoring Compliance Certificate].[All]" allUniqueName="[Permit_table].[BAI Animal Disease Monitoring Compliance Certificate].[All]" dimensionUniqueName="[Permit_table]" displayFolder="" count="0" memberValueDatatype="130" unbalanced="0"/>
    <cacheHierarchy uniqueName="[Permit_table].[NWRB Water Extraction Permit (Deepwell No. 1)]" caption="NWRB Water Extraction Permit (Deepwell No. 1)" attribute="1" defaultMemberUniqueName="[Permit_table].[NWRB Water Extraction Permit (Deepwell No. 1)].[All]" allUniqueName="[Permit_table].[NWRB Water Extraction Permit (Deepwell No. 1)].[All]" dimensionUniqueName="[Permit_table]" displayFolder="" count="0" memberValueDatatype="130" unbalanced="0"/>
    <cacheHierarchy uniqueName="[Permit_table].[NWRB Water Extraction Permit (Deepwell No. 2)]" caption="NWRB Water Extraction Permit (Deepwell No. 2)" attribute="1" defaultMemberUniqueName="[Permit_table].[NWRB Water Extraction Permit (Deepwell No. 2)].[All]" allUniqueName="[Permit_table].[NWRB Water Extraction Permit (Deepwell No. 2)].[All]" dimensionUniqueName="[Permit_table]" displayFolder="" count="0" memberValueDatatype="130" unbalanced="0"/>
    <cacheHierarchy uniqueName="[Permit_table].[NWRB Water Extraction Permit (Deepwell No. 3)]" caption="NWRB Water Extraction Permit (Deepwell No. 3)" attribute="1" defaultMemberUniqueName="[Permit_table].[NWRB Water Extraction Permit (Deepwell No. 3)].[All]" allUniqueName="[Permit_table].[NWRB Water Extraction Permit (Deepwell No. 3)].[All]" dimensionUniqueName="[Permit_table]" displayFolder="" count="0" memberValueDatatype="130" unbalanced="0"/>
    <cacheHierarchy uniqueName="[Permit_table].[NWRB Water Extraction Permit (Deepwell No. 4)]" caption="NWRB Water Extraction Permit (Deepwell No. 4)" attribute="1" defaultMemberUniqueName="[Permit_table].[NWRB Water Extraction Permit (Deepwell No. 4)].[All]" allUniqueName="[Permit_table].[NWRB Water Extraction Permit (Deepwell No. 4)].[All]" dimensionUniqueName="[Permit_table]" displayFolder="" count="0" memberValueDatatype="130" unbalanced="0"/>
    <cacheHierarchy uniqueName="[Permit_table].[NWRB Water Extraction Permit (Deepwell No. 5)]" caption="NWRB Water Extraction Permit (Deepwell No. 5)" attribute="1" defaultMemberUniqueName="[Permit_table].[NWRB Water Extraction Permit (Deepwell No. 5)].[All]" allUniqueName="[Permit_table].[NWRB Water Extraction Permit (Deepwell No. 5)].[All]" dimensionUniqueName="[Permit_table]" displayFolder="" count="0" memberValueDatatype="130" unbalanced="0"/>
    <cacheHierarchy uniqueName="[Permit_table].[NWRB Water Extraction Permit (Deepwell No. 6)]" caption="NWRB Water Extraction Permit (Deepwell No. 6)" attribute="1" defaultMemberUniqueName="[Permit_table].[NWRB Water Extraction Permit (Deepwell No. 6)].[All]" allUniqueName="[Permit_table].[NWRB Water Extraction Permit (Deepwell No. 6)].[All]" dimensionUniqueName="[Permit_table]" displayFolder="" count="0" memberValueDatatype="130" unbalanced="0"/>
    <cacheHierarchy uniqueName="[Permit_table].[FDA License to Operate]" caption="FDA License to Operate" attribute="1" defaultMemberUniqueName="[Permit_table].[FDA License to Operate].[All]" allUniqueName="[Permit_table].[FDA License to Operate].[All]" dimensionUniqueName="[Permit_table]" displayFolder="" count="0" memberValueDatatype="130" unbalanced="0"/>
    <cacheHierarchy uniqueName="[Permit_table].[NMIS License to Operate - Dressing / Fabrication of Poultry for Domestic Trade]" caption="NMIS License to Operate - Dressing / Fabrication of Poultry for Domestic Trade" attribute="1" defaultMemberUniqueName="[Permit_table].[NMIS License to Operate - Dressing / Fabrication of Poultry for Domestic Trade].[All]" allUniqueName="[Permit_table].[NMIS License to Operate - Dressing / Fabrication of Poultry for Domestic Trade].[All]" dimensionUniqueName="[Permit_table]" displayFolder="" count="0" memberValueDatatype="130" unbalanced="0"/>
    <cacheHierarchy uniqueName="[Permit_table].[NMIS License to Operate - Cold Storage Warehouse (CSW)]" caption="NMIS License to Operate - Cold Storage Warehouse (CSW)" attribute="1" defaultMemberUniqueName="[Permit_table].[NMIS License to Operate - Cold Storage Warehouse (CSW)].[All]" allUniqueName="[Permit_table].[NMIS License to Operate - Cold Storage Warehouse (CSW)].[All]" dimensionUniqueName="[Permit_table]" displayFolder="" count="0" memberValueDatatype="130" unbalanced="0"/>
    <cacheHierarchy uniqueName="[Permit_table].[HACCP Certification - Fresh Chilled and Frozen Whole Dressed Chicken]" caption="HACCP Certification - Fresh Chilled and Frozen Whole Dressed Chicken" attribute="1" defaultMemberUniqueName="[Permit_table].[HACCP Certification - Fresh Chilled and Frozen Whole Dressed Chicken].[All]" allUniqueName="[Permit_table].[HACCP Certification - Fresh Chilled and Frozen Whole Dressed Chicken].[All]" dimensionUniqueName="[Permit_table]" displayFolder="" count="0" memberValueDatatype="130" unbalanced="0"/>
    <cacheHierarchy uniqueName="[Permit_table].[HACCP Certification - Fresh Chilled and Frozen Unmarinated Deboned Meat]" caption="HACCP Certification - Fresh Chilled and Frozen Unmarinated Deboned Meat" attribute="1" defaultMemberUniqueName="[Permit_table].[HACCP Certification - Fresh Chilled and Frozen Unmarinated Deboned Meat].[All]" allUniqueName="[Permit_table].[HACCP Certification - Fresh Chilled and Frozen Unmarinated Deboned Meat].[All]" dimensionUniqueName="[Permit_table]" displayFolder="" count="0" memberValueDatatype="130" unbalanced="0"/>
    <cacheHierarchy uniqueName="[Permit_table].[HACCP Certification - Fresh Chilled and Frozen Unmarinated Bone-in Cut-ups]" caption="HACCP Certification - Fresh Chilled and Frozen Unmarinated Bone-in Cut-ups" attribute="1" defaultMemberUniqueName="[Permit_table].[HACCP Certification - Fresh Chilled and Frozen Unmarinated Bone-in Cut-ups].[All]" allUniqueName="[Permit_table].[HACCP Certification - Fresh Chilled and Frozen Unmarinated Bone-in Cut-ups].[All]" dimensionUniqueName="[Permit_table]" displayFolder="" count="0" memberValueDatatype="130" unbalanced="0"/>
    <cacheHierarchy uniqueName="[Permit_table].[HACCP Certification - Fresh Chilled and Frozen Giblets]" caption="HACCP Certification - Fresh Chilled and Frozen Giblets" attribute="1" defaultMemberUniqueName="[Permit_table].[HACCP Certification - Fresh Chilled and Frozen Giblets].[All]" allUniqueName="[Permit_table].[HACCP Certification - Fresh Chilled and Frozen Giblets].[All]" dimensionUniqueName="[Permit_table]" displayFolder="" count="0" memberValueDatatype="130" unbalanced="0"/>
    <cacheHierarchy uniqueName="[Permit_table].[DOE Coal End-User Registration Certificate]" caption="DOE Coal End-User Registration Certificate" attribute="1" defaultMemberUniqueName="[Permit_table].[DOE Coal End-User Registration Certificate].[All]" allUniqueName="[Permit_table].[DOE Coal End-User Registration Certificate].[All]" dimensionUniqueName="[Permit_table]" displayFolder="" count="0" memberValueDatatype="130" unbalanced="0"/>
    <cacheHierarchy uniqueName="[Permit_table].[ERC Certificate of Compliance]" caption="ERC Certificate of Compliance" attribute="1" defaultMemberUniqueName="[Permit_table].[ERC Certificate of Compliance].[All]" allUniqueName="[Permit_table].[ERC Certificate of Compliance].[All]" dimensionUniqueName="[Permit_table]" displayFolder="" count="0" memberValueDatatype="130" unbalanced="0"/>
    <cacheHierarchy uniqueName="[Permit_table].[PNP Purchaser’s License (For Controlled Substances)]" caption="PNP Purchaser’s License (For Controlled Substances)" attribute="1" defaultMemberUniqueName="[Permit_table].[PNP Purchaser’s License (For Controlled Substances)].[All]" allUniqueName="[Permit_table].[PNP Purchaser’s License (For Controlled Substances)].[All]" dimensionUniqueName="[Permit_table]" displayFolder="" count="0" memberValueDatatype="130" unbalanced="0"/>
    <cacheHierarchy uniqueName="[Permit_table].[PDEA License to Handle Controlled Substances]" caption="PDEA License to Handle Controlled Substances" attribute="1" defaultMemberUniqueName="[Permit_table].[PDEA License to Handle Controlled Substances].[All]" allUniqueName="[Permit_table].[PDEA License to Handle Controlled Substances].[All]" dimensionUniqueName="[Permit_table]" displayFolder="" count="0" memberValueDatatype="130" unbalanced="0"/>
    <cacheHierarchy uniqueName="[Permit_table].[PDEA License to Handle Precurssors and Essential Chemicals]" caption="PDEA License to Handle Precurssors and Essential Chemicals" attribute="1" defaultMemberUniqueName="[Permit_table].[PDEA License to Handle Precurssors and Essential Chemicals].[All]" allUniqueName="[Permit_table].[PDEA License to Handle Precurssors and Essential Chemicals].[All]" dimensionUniqueName="[Permit_table]" displayFolder="" count="0" memberValueDatatype="130" unbalanced="0"/>
    <cacheHierarchy uniqueName="[Permit_table].[A]" caption="A" attribute="1" defaultMemberUniqueName="[Permit_table].[A].[All]" allUniqueName="[Permit_table].[A].[All]" dimensionUniqueName="[Permit_table]" displayFolder="" count="0" memberValueDatatype="130" unbalanced="0"/>
    <cacheHierarchy uniqueName="[Permit_table].[Total Applicable License / Certification]" caption="Total Applicable License / Certification" attribute="1" defaultMemberUniqueName="[Permit_table].[Total Applicable License / Certification].[All]" allUniqueName="[Permit_table].[Total Applicable License / Certification].[All]" dimensionUniqueName="[Permit_table]" displayFolder="" count="0" memberValueDatatype="20" unbalanced="0"/>
    <cacheHierarchy uniqueName="[Permit_table].[Active Applicable License / Certification]" caption="Active Applicable License / Certification" attribute="1" defaultMemberUniqueName="[Permit_table].[Active Applicable License / Certification].[All]" allUniqueName="[Permit_table].[Active Applicable License / Certification].[All]" dimensionUniqueName="[Permit_table]" displayFolder="" count="0" memberValueDatatype="20" unbalanced="0"/>
    <cacheHierarchy uniqueName="[Permit_table].[%Active]" caption="%Active" attribute="1" defaultMemberUniqueName="[Permit_table].[%Active].[All]" allUniqueName="[Permit_table].[%Active].[All]" dimensionUniqueName="[Permit_table]" displayFolder="" count="0" memberValueDatatype="5" unbalanced="0"/>
    <cacheHierarchy uniqueName="[plant].[Plant]" caption="Plant" attribute="1" defaultMemberUniqueName="[plant].[Plant].[All]" allUniqueName="[plant].[Plant].[All]" dimensionUniqueName="[plant]" displayFolder="" count="2" memberValueDatatype="130" unbalanced="0"/>
    <cacheHierarchy uniqueName="[region].[Region]" caption="Region" attribute="1" defaultMemberUniqueName="[region].[Region].[All]" allUniqueName="[region].[Region].[All]" dimensionUniqueName="[region]" displayFolder="" count="2" memberValueDatatype="130" unbalanced="0"/>
    <cacheHierarchy uniqueName="[Reportorial_table].[Region]" caption="Region" attribute="1" defaultMemberUniqueName="[Reportorial_table].[Region].[All]" allUniqueName="[Reportorial_table].[Region].[All]" dimensionUniqueName="[Reportorial_table]" displayFolder="" count="0" memberValueDatatype="130" unbalanced="0"/>
    <cacheHierarchy uniqueName="[Reportorial_table].[Plant]" caption="Plant" attribute="1" defaultMemberUniqueName="[Reportorial_table].[Plant].[All]" allUniqueName="[Reportorial_table].[Plant].[All]" dimensionUniqueName="[Reportorial_table]" displayFolder="" count="0" memberValueDatatype="130" unbalanced="0"/>
    <cacheHierarchy uniqueName="[Reportorial_table].[DOLE Osh Program]" caption="DOLE Osh Program" attribute="1" defaultMemberUniqueName="[Reportorial_table].[DOLE Osh Program].[All]" allUniqueName="[Reportorial_table].[DOLE Osh Program].[All]" dimensionUniqueName="[Reportorial_table]" displayFolder="" count="0" memberValueDatatype="130" unbalanced="0"/>
    <cacheHierarchy uniqueName="[Reportorial_table].[DOLE Annual Report on Safety and Health Organization (IP-5)]" caption="DOLE Annual Report on Safety and Health Organization (IP-5)" attribute="1" defaultMemberUniqueName="[Reportorial_table].[DOLE Annual Report on Safety and Health Organization (IP-5)].[All]" allUniqueName="[Reportorial_table].[DOLE Annual Report on Safety and Health Organization (IP-5)].[All]" dimensionUniqueName="[Reportorial_table]" displayFolder="" count="0" memberValueDatatype="130" unbalanced="0"/>
    <cacheHierarchy uniqueName="[Reportorial_table].[DOLE Annual Work Accident/Injury Exposure Data Report (IP-6)]" caption="DOLE Annual Work Accident/Injury Exposure Data Report (IP-6)" attribute="1" defaultMemberUniqueName="[Reportorial_table].[DOLE Annual Work Accident/Injury Exposure Data Report (IP-6)].[All]" allUniqueName="[Reportorial_table].[DOLE Annual Work Accident/Injury Exposure Data Report (IP-6)].[All]" dimensionUniqueName="[Reportorial_table]" displayFolder="" count="0" memberValueDatatype="130" unbalanced="0"/>
    <cacheHierarchy uniqueName="[Reportorial_table].[DOLE Annual Medical Report (AMR)]" caption="DOLE Annual Medical Report (AMR)" attribute="1" defaultMemberUniqueName="[Reportorial_table].[DOLE Annual Medical Report (AMR)].[All]" allUniqueName="[Reportorial_table].[DOLE Annual Medical Report (AMR)].[All]" dimensionUniqueName="[Reportorial_table]" displayFolder="" count="0" memberValueDatatype="130" unbalanced="0"/>
    <cacheHierarchy uniqueName="[Reportorial_table].[DOLE Monthly Work Accident/Illness Report (WAIR) - January 2026]" caption="DOLE Monthly Work Accident/Illness Report (WAIR) - January 2026" attribute="1" defaultMemberUniqueName="[Reportorial_table].[DOLE Monthly Work Accident/Illness Report (WAIR) - January 2026].[All]" allUniqueName="[Reportorial_table].[DOLE Monthly Work Accident/Illness Report (WAIR) - January 2026].[All]" dimensionUniqueName="[Reportorial_table]" displayFolder="" count="0" memberValueDatatype="130" unbalanced="0"/>
    <cacheHierarchy uniqueName="[Reportorial_table].[DOLE Monthly Work Accident/Illness Report (WAIR) - February 2026]" caption="DOLE Monthly Work Accident/Illness Report (WAIR) - February 2026" attribute="1" defaultMemberUniqueName="[Reportorial_table].[DOLE Monthly Work Accident/Illness Report (WAIR) - February 2026].[All]" allUniqueName="[Reportorial_table].[DOLE Monthly Work Accident/Illness Report (WAIR) - February 2026].[All]" dimensionUniqueName="[Reportorial_table]" displayFolder="" count="0" memberValueDatatype="130" unbalanced="0"/>
    <cacheHierarchy uniqueName="[Reportorial_table].[DOLE Monthly Work Accident/Illness Report (WAIR) - March 2026]" caption="DOLE Monthly Work Accident/Illness Report (WAIR) - March 2026" attribute="1" defaultMemberUniqueName="[Reportorial_table].[DOLE Monthly Work Accident/Illness Report (WAIR) - March 2026].[All]" allUniqueName="[Reportorial_table].[DOLE Monthly Work Accident/Illness Report (WAIR) - March 2026].[All]" dimensionUniqueName="[Reportorial_table]" displayFolder="" count="0" memberValueDatatype="130" unbalanced="0"/>
    <cacheHierarchy uniqueName="[Reportorial_table].[DOLE Monthly Work Accident/Illness Report (WAIR) - April 2026]" caption="DOLE Monthly Work Accident/Illness Report (WAIR) - April 2026" attribute="1" defaultMemberUniqueName="[Reportorial_table].[DOLE Monthly Work Accident/Illness Report (WAIR) - April 2026].[All]" allUniqueName="[Reportorial_table].[DOLE Monthly Work Accident/Illness Report (WAIR) - April 2026].[All]" dimensionUniqueName="[Reportorial_table]" displayFolder="" count="0" memberValueDatatype="130" unbalanced="0"/>
    <cacheHierarchy uniqueName="[Reportorial_table].[DOLE Monthly Work Accident/Illness Report (WAIR) - May 2026]" caption="DOLE Monthly Work Accident/Illness Report (WAIR) - May 2026" attribute="1" defaultMemberUniqueName="[Reportorial_table].[DOLE Monthly Work Accident/Illness Report (WAIR) - May 2026].[All]" allUniqueName="[Reportorial_table].[DOLE Monthly Work Accident/Illness Report (WAIR) - May 2026].[All]" dimensionUniqueName="[Reportorial_table]" displayFolder="" count="0" memberValueDatatype="130" unbalanced="0"/>
    <cacheHierarchy uniqueName="[Reportorial_table].[DOLE Monthly Work Accident/Illness Report (WAIR) - June 2026]" caption="DOLE Monthly Work Accident/Illness Report (WAIR) - June 2026" attribute="1" defaultMemberUniqueName="[Reportorial_table].[DOLE Monthly Work Accident/Illness Report (WAIR) - June 2026].[All]" allUniqueName="[Reportorial_table].[DOLE Monthly Work Accident/Illness Report (WAIR) - June 2026].[All]" dimensionUniqueName="[Reportorial_table]" displayFolder="" count="0" memberValueDatatype="130" unbalanced="0"/>
    <cacheHierarchy uniqueName="[Reportorial_table].[DOLE Monthly Work Accident/Illness Report (WAIR) - July 2026]" caption="DOLE Monthly Work Accident/Illness Report (WAIR) - July 2026" attribute="1" defaultMemberUniqueName="[Reportorial_table].[DOLE Monthly Work Accident/Illness Report (WAIR) - July 2026].[All]" allUniqueName="[Reportorial_table].[DOLE Monthly Work Accident/Illness Report (WAIR) - July 2026].[All]" dimensionUniqueName="[Reportorial_table]" displayFolder="" count="0" memberValueDatatype="130" unbalanced="0"/>
    <cacheHierarchy uniqueName="[Reportorial_table].[DOLE Monthly Work Accident/Illness Report (WAIR) - August 2026]" caption="DOLE Monthly Work Accident/Illness Report (WAIR) - August 2026" attribute="1" defaultMemberUniqueName="[Reportorial_table].[DOLE Monthly Work Accident/Illness Report (WAIR) - August 2026].[All]" allUniqueName="[Reportorial_table].[DOLE Monthly Work Accident/Illness Report (WAIR) - August 2026].[All]" dimensionUniqueName="[Reportorial_table]" displayFolder="" count="0" memberValueDatatype="130" unbalanced="0"/>
    <cacheHierarchy uniqueName="[Reportorial_table].[DOLE Monthly Work Accident/Illness Report (WAIR) - September 2026]" caption="DOLE Monthly Work Accident/Illness Report (WAIR) - September 2026" attribute="1" defaultMemberUniqueName="[Reportorial_table].[DOLE Monthly Work Accident/Illness Report (WAIR) - September 2026].[All]" allUniqueName="[Reportorial_table].[DOLE Monthly Work Accident/Illness Report (WAIR) - September 2026].[All]" dimensionUniqueName="[Reportorial_table]" displayFolder="" count="0" memberValueDatatype="130" unbalanced="0"/>
    <cacheHierarchy uniqueName="[Reportorial_table].[DOLE Monthly Work Accident/Illness Report (WAIR) - October 2026]" caption="DOLE Monthly Work Accident/Illness Report (WAIR) - October 2026" attribute="1" defaultMemberUniqueName="[Reportorial_table].[DOLE Monthly Work Accident/Illness Report (WAIR) - October 2026].[All]" allUniqueName="[Reportorial_table].[DOLE Monthly Work Accident/Illness Report (WAIR) - October 2026].[All]" dimensionUniqueName="[Reportorial_table]" displayFolder="" count="0" memberValueDatatype="130" unbalanced="0"/>
    <cacheHierarchy uniqueName="[Reportorial_table].[DOLE Monthly Work Accident/Illness Report (WAIR) - November 2026]" caption="DOLE Monthly Work Accident/Illness Report (WAIR) - November 2026" attribute="1" defaultMemberUniqueName="[Reportorial_table].[DOLE Monthly Work Accident/Illness Report (WAIR) - November 2026].[All]" allUniqueName="[Reportorial_table].[DOLE Monthly Work Accident/Illness Report (WAIR) - November 2026].[All]" dimensionUniqueName="[Reportorial_table]" displayFolder="" count="0" memberValueDatatype="130" unbalanced="0"/>
    <cacheHierarchy uniqueName="[Reportorial_table].[DOLE Monthly Work Accident/Illness Report (WAIR) - December 2026]" caption="DOLE Monthly Work Accident/Illness Report (WAIR) - December 2026" attribute="1" defaultMemberUniqueName="[Reportorial_table].[DOLE Monthly Work Accident/Illness Report (WAIR) - December 2026].[All]" allUniqueName="[Reportorial_table].[DOLE Monthly Work Accident/Illness Report (WAIR) - December 2026].[All]" dimensionUniqueName="[Reportorial_table]" displayFolder="" count="0" memberValueDatatype="130" unbalanced="0"/>
    <cacheHierarchy uniqueName="[Reportorial_table].[DENR 1st Semester – Compliance Monitoring Report 2026]" caption="DENR 1st Semester – Compliance Monitoring Report 2026" attribute="1" defaultMemberUniqueName="[Reportorial_table].[DENR 1st Semester – Compliance Monitoring Report 2026].[All]" allUniqueName="[Reportorial_table].[DENR 1st Semester – Compliance Monitoring Report 2026].[All]" dimensionUniqueName="[Reportorial_table]" displayFolder="" count="0" memberValueDatatype="130" unbalanced="0"/>
    <cacheHierarchy uniqueName="[Reportorial_table].[DENR 2nd Semester – Compliance Monitoring Report 2026]" caption="DENR 2nd Semester – Compliance Monitoring Report 2026" attribute="1" defaultMemberUniqueName="[Reportorial_table].[DENR 2nd Semester – Compliance Monitoring Report 2026].[All]" allUniqueName="[Reportorial_table].[DENR 2nd Semester – Compliance Monitoring Report 2026].[All]" dimensionUniqueName="[Reportorial_table]" displayFolder="" count="0" memberValueDatatype="130" unbalanced="0"/>
    <cacheHierarchy uniqueName="[Reportorial_table].[DENR 1st Quarter – Self Monitoring Report (2026)]" caption="DENR 1st Quarter – Self Monitoring Report (2026)" attribute="1" defaultMemberUniqueName="[Reportorial_table].[DENR 1st Quarter – Self Monitoring Report (2026)].[All]" allUniqueName="[Reportorial_table].[DENR 1st Quarter – Self Monitoring Report (2026)].[All]" dimensionUniqueName="[Reportorial_table]" displayFolder="" count="0" memberValueDatatype="130" unbalanced="0"/>
    <cacheHierarchy uniqueName="[Reportorial_table].[DENR 2nd Quarter – Self Monitoring Report (2026)]" caption="DENR 2nd Quarter – Self Monitoring Report (2026)" attribute="1" defaultMemberUniqueName="[Reportorial_table].[DENR 2nd Quarter – Self Monitoring Report (2026)].[All]" allUniqueName="[Reportorial_table].[DENR 2nd Quarter – Self Monitoring Report (2026)].[All]" dimensionUniqueName="[Reportorial_table]" displayFolder="" count="0" memberValueDatatype="130" unbalanced="0"/>
    <cacheHierarchy uniqueName="[Reportorial_table].[DENR 3rd Quarter – Self Monitoring Report (2026)]" caption="DENR 3rd Quarter – Self Monitoring Report (2026)" attribute="1" defaultMemberUniqueName="[Reportorial_table].[DENR 3rd Quarter – Self Monitoring Report (2026)].[All]" allUniqueName="[Reportorial_table].[DENR 3rd Quarter – Self Monitoring Report (2026)].[All]" dimensionUniqueName="[Reportorial_table]" displayFolder="" count="0" memberValueDatatype="130" unbalanced="0"/>
    <cacheHierarchy uniqueName="[Reportorial_table].[DENR 4th Quarter – Self Monitoring Report (2026)]" caption="DENR 4th Quarter – Self Monitoring Report (2026)" attribute="1" defaultMemberUniqueName="[Reportorial_table].[DENR 4th Quarter – Self Monitoring Report (2026)].[All]" allUniqueName="[Reportorial_table].[DENR 4th Quarter – Self Monitoring Report (2026)].[All]" dimensionUniqueName="[Reportorial_table]" displayFolder="" count="0" memberValueDatatype="130" unbalanced="0"/>
    <cacheHierarchy uniqueName="[Reportorial_table].[DENR Annual Emission Inventory]" caption="DENR Annual Emission Inventory" attribute="1" defaultMemberUniqueName="[Reportorial_table].[DENR Annual Emission Inventory].[All]" allUniqueName="[Reportorial_table].[DENR Annual Emission Inventory].[All]" dimensionUniqueName="[Reportorial_table]" displayFolder="" count="0" memberValueDatatype="130" unbalanced="0"/>
    <cacheHierarchy uniqueName="[Reportorial_table].[DENR PEMAPS – Project Environmental Monitoring and Audit Prioritization Scheme Questionnaire]" caption="DENR PEMAPS – Project Environmental Monitoring and Audit Prioritization Scheme Questionnaire" attribute="1" defaultMemberUniqueName="[Reportorial_table].[DENR PEMAPS – Project Environmental Monitoring and Audit Prioritization Scheme Questionnaire].[All]" allUniqueName="[Reportorial_table].[DENR PEMAPS – Project Environmental Monitoring and Audit Prioritization Scheme Questionnaire].[All]" dimensionUniqueName="[Reportorial_table]" displayFolder="" count="0" memberValueDatatype="130" unbalanced="0"/>
    <cacheHierarchy uniqueName="[Reportorial_table].[BAI Monthly Production Report - January 2026]" caption="BAI Monthly Production Report - January 2026" attribute="1" defaultMemberUniqueName="[Reportorial_table].[BAI Monthly Production Report - January 2026].[All]" allUniqueName="[Reportorial_table].[BAI Monthly Production Report - January 2026].[All]" dimensionUniqueName="[Reportorial_table]" displayFolder="" count="0" memberValueDatatype="130" unbalanced="0"/>
    <cacheHierarchy uniqueName="[Reportorial_table].[BAI Monthly Production Report - February 2026]" caption="BAI Monthly Production Report - February 2026" attribute="1" defaultMemberUniqueName="[Reportorial_table].[BAI Monthly Production Report - February 2026].[All]" allUniqueName="[Reportorial_table].[BAI Monthly Production Report - February 2026].[All]" dimensionUniqueName="[Reportorial_table]" displayFolder="" count="0" memberValueDatatype="130" unbalanced="0"/>
    <cacheHierarchy uniqueName="[Reportorial_table].[BAI Monthly Production Report - March 2026]" caption="BAI Monthly Production Report - March 2026" attribute="1" defaultMemberUniqueName="[Reportorial_table].[BAI Monthly Production Report - March 2026].[All]" allUniqueName="[Reportorial_table].[BAI Monthly Production Report - March 2026].[All]" dimensionUniqueName="[Reportorial_table]" displayFolder="" count="0" memberValueDatatype="130" unbalanced="0"/>
    <cacheHierarchy uniqueName="[Reportorial_table].[BAI Monthly Production Report - April 2026]" caption="BAI Monthly Production Report - April 2026" attribute="1" defaultMemberUniqueName="[Reportorial_table].[BAI Monthly Production Report - April 2026].[All]" allUniqueName="[Reportorial_table].[BAI Monthly Production Report - April 2026].[All]" dimensionUniqueName="[Reportorial_table]" displayFolder="" count="0" memberValueDatatype="130" unbalanced="0"/>
    <cacheHierarchy uniqueName="[Reportorial_table].[BAI Monthly Production Report - May 2026]" caption="BAI Monthly Production Report - May 2026" attribute="1" defaultMemberUniqueName="[Reportorial_table].[BAI Monthly Production Report - May 2026].[All]" allUniqueName="[Reportorial_table].[BAI Monthly Production Report - May 2026].[All]" dimensionUniqueName="[Reportorial_table]" displayFolder="" count="0" memberValueDatatype="130" unbalanced="0"/>
    <cacheHierarchy uniqueName="[Reportorial_table].[BAI Monthly Production Report - June 2026]" caption="BAI Monthly Production Report - June 2026" attribute="1" defaultMemberUniqueName="[Reportorial_table].[BAI Monthly Production Report - June 2026].[All]" allUniqueName="[Reportorial_table].[BAI Monthly Production Report - June 2026].[All]" dimensionUniqueName="[Reportorial_table]" displayFolder="" count="0" memberValueDatatype="130" unbalanced="0"/>
    <cacheHierarchy uniqueName="[Reportorial_table].[BAI Monthly Production Report - July 2026]" caption="BAI Monthly Production Report - July 2026" attribute="1" defaultMemberUniqueName="[Reportorial_table].[BAI Monthly Production Report - July 2026].[All]" allUniqueName="[Reportorial_table].[BAI Monthly Production Report - July 2026].[All]" dimensionUniqueName="[Reportorial_table]" displayFolder="" count="0" memberValueDatatype="130" unbalanced="0"/>
    <cacheHierarchy uniqueName="[Reportorial_table].[BAI Monthly Production Report -  August 2026]" caption="BAI Monthly Production Report -  August 2026" attribute="1" defaultMemberUniqueName="[Reportorial_table].[BAI Monthly Production Report -  August 2026].[All]" allUniqueName="[Reportorial_table].[BAI Monthly Production Report -  August 2026].[All]" dimensionUniqueName="[Reportorial_table]" displayFolder="" count="0" memberValueDatatype="130" unbalanced="0"/>
    <cacheHierarchy uniqueName="[Reportorial_table].[BAI Monthly Production Report -  September 2026]" caption="BAI Monthly Production Report -  September 2026" attribute="1" defaultMemberUniqueName="[Reportorial_table].[BAI Monthly Production Report -  September 2026].[All]" allUniqueName="[Reportorial_table].[BAI Monthly Production Report -  September 2026].[All]" dimensionUniqueName="[Reportorial_table]" displayFolder="" count="0" memberValueDatatype="130" unbalanced="0"/>
    <cacheHierarchy uniqueName="[Reportorial_table].[BAI Monthly Production Report -  October 2026]" caption="BAI Monthly Production Report -  October 2026" attribute="1" defaultMemberUniqueName="[Reportorial_table].[BAI Monthly Production Report -  October 2026].[All]" allUniqueName="[Reportorial_table].[BAI Monthly Production Report -  October 2026].[All]" dimensionUniqueName="[Reportorial_table]" displayFolder="" count="0" memberValueDatatype="130" unbalanced="0"/>
    <cacheHierarchy uniqueName="[Reportorial_table].[BAI Monthly Production Report -  November 2026]" caption="BAI Monthly Production Report -  November 2026" attribute="1" defaultMemberUniqueName="[Reportorial_table].[BAI Monthly Production Report -  November 2026].[All]" allUniqueName="[Reportorial_table].[BAI Monthly Production Report -  November 2026].[All]" dimensionUniqueName="[Reportorial_table]" displayFolder="" count="0" memberValueDatatype="130" unbalanced="0"/>
    <cacheHierarchy uniqueName="[Reportorial_table].[BAI Monthly Production Report -  December 2026]" caption="BAI Monthly Production Report -  December 2026" attribute="1" defaultMemberUniqueName="[Reportorial_table].[BAI Monthly Production Report -  December 2026].[All]" allUniqueName="[Reportorial_table].[BAI Monthly Production Report -  December 2026].[All]" dimensionUniqueName="[Reportorial_table]" displayFolder="" count="0" memberValueDatatype="130" unbalanced="0"/>
    <cacheHierarchy uniqueName="[Reportorial_table].[NWRB 1st Quarter Groundwater / Surface Water Withdrawal (2026)]" caption="NWRB 1st Quarter Groundwater / Surface Water Withdrawal (2026)" attribute="1" defaultMemberUniqueName="[Reportorial_table].[NWRB 1st Quarter Groundwater / Surface Water Withdrawal (2026)].[All]" allUniqueName="[Reportorial_table].[NWRB 1st Quarter Groundwater / Surface Water Withdrawal (2026)].[All]" dimensionUniqueName="[Reportorial_table]" displayFolder="" count="0" memberValueDatatype="130" unbalanced="0"/>
    <cacheHierarchy uniqueName="[Reportorial_table].[NWRB 2nd Quarter Groundwater / Surface Water Withdrawal (2026)]" caption="NWRB 2nd Quarter Groundwater / Surface Water Withdrawal (2026)" attribute="1" defaultMemberUniqueName="[Reportorial_table].[NWRB 2nd Quarter Groundwater / Surface Water Withdrawal (2026)].[All]" allUniqueName="[Reportorial_table].[NWRB 2nd Quarter Groundwater / Surface Water Withdrawal (2026)].[All]" dimensionUniqueName="[Reportorial_table]" displayFolder="" count="0" memberValueDatatype="130" unbalanced="0"/>
    <cacheHierarchy uniqueName="[Reportorial_table].[NWRB 3rd Quarter Groundwater / Surface Water Withdrawal (2026)]" caption="NWRB 3rd Quarter Groundwater / Surface Water Withdrawal (2026)" attribute="1" defaultMemberUniqueName="[Reportorial_table].[NWRB 3rd Quarter Groundwater / Surface Water Withdrawal (2026)].[All]" allUniqueName="[Reportorial_table].[NWRB 3rd Quarter Groundwater / Surface Water Withdrawal (2026)].[All]" dimensionUniqueName="[Reportorial_table]" displayFolder="" count="0" memberValueDatatype="130" unbalanced="0"/>
    <cacheHierarchy uniqueName="[Reportorial_table].[NWRB 4h Quarter Groundwater / Surface Water Withdrawal (2026)]" caption="NWRB 4h Quarter Groundwater / Surface Water Withdrawal (2026)" attribute="1" defaultMemberUniqueName="[Reportorial_table].[NWRB 4h Quarter Groundwater / Surface Water Withdrawal (2026)].[All]" allUniqueName="[Reportorial_table].[NWRB 4h Quarter Groundwater / Surface Water Withdrawal (2026)].[All]" dimensionUniqueName="[Reportorial_table]" displayFolder="" count="0" memberValueDatatype="130" unbalanced="0"/>
    <cacheHierarchy uniqueName="[Reportorial_table].[DOE Annual Energy Consumption Report (AECR)]" caption="DOE Annual Energy Consumption Report (AECR)" attribute="1" defaultMemberUniqueName="[Reportorial_table].[DOE Annual Energy Consumption Report (AECR)].[All]" allUniqueName="[Reportorial_table].[DOE Annual Energy Consumption Report (AECR)].[All]" dimensionUniqueName="[Reportorial_table]" displayFolder="" count="0" memberValueDatatype="130" unbalanced="0"/>
    <cacheHierarchy uniqueName="[Reportorial_table].[DOE Annual Energy Efficiency and Conservation Report (AEECR)]" caption="DOE Annual Energy Efficiency and Conservation Report (AEECR)" attribute="1" defaultMemberUniqueName="[Reportorial_table].[DOE Annual Energy Efficiency and Conservation Report (AEECR)].[All]" allUniqueName="[Reportorial_table].[DOE Annual Energy Efficiency and Conservation Report (AEECR)].[All]" dimensionUniqueName="[Reportorial_table]" displayFolder="" count="0" memberValueDatatype="130" unbalanced="0"/>
    <cacheHierarchy uniqueName="[Reportorial_table].[DOE 1st Quarter - Coal Purchases and Utilization Report (2026)]" caption="DOE 1st Quarter - Coal Purchases and Utilization Report (2026)" attribute="1" defaultMemberUniqueName="[Reportorial_table].[DOE 1st Quarter - Coal Purchases and Utilization Report (2026)].[All]" allUniqueName="[Reportorial_table].[DOE 1st Quarter - Coal Purchases and Utilization Report (2026)].[All]" dimensionUniqueName="[Reportorial_table]" displayFolder="" count="0" memberValueDatatype="130" unbalanced="0"/>
    <cacheHierarchy uniqueName="[Reportorial_table].[DOE 2nd Quarter - Coal Purchases and Utilization Report (2026)]" caption="DOE 2nd Quarter - Coal Purchases and Utilization Report (2026)" attribute="1" defaultMemberUniqueName="[Reportorial_table].[DOE 2nd Quarter - Coal Purchases and Utilization Report (2026)].[All]" allUniqueName="[Reportorial_table].[DOE 2nd Quarter - Coal Purchases and Utilization Report (2026)].[All]" dimensionUniqueName="[Reportorial_table]" displayFolder="" count="0" memberValueDatatype="130" unbalanced="0"/>
    <cacheHierarchy uniqueName="[Reportorial_table].[DOE 3rd Quarter - Coal Purchases and Utilization Report (2026)]" caption="DOE 3rd Quarter - Coal Purchases and Utilization Report (2026)" attribute="1" defaultMemberUniqueName="[Reportorial_table].[DOE 3rd Quarter - Coal Purchases and Utilization Report (2026)].[All]" allUniqueName="[Reportorial_table].[DOE 3rd Quarter - Coal Purchases and Utilization Report (2026)].[All]" dimensionUniqueName="[Reportorial_table]" displayFolder="" count="0" memberValueDatatype="130" unbalanced="0"/>
    <cacheHierarchy uniqueName="[Reportorial_table].[DOE 4th Quarter - Coal Purchases and Utilization Report (2026)]" caption="DOE 4th Quarter - Coal Purchases and Utilization Report (2026)" attribute="1" defaultMemberUniqueName="[Reportorial_table].[DOE 4th Quarter - Coal Purchases and Utilization Report (2026)].[All]" allUniqueName="[Reportorial_table].[DOE 4th Quarter - Coal Purchases and Utilization Report (2026)].[All]" dimensionUniqueName="[Reportorial_table]" displayFolder="" count="0" memberValueDatatype="130" unbalanced="0"/>
    <cacheHierarchy uniqueName="[Reportorial_table].[ERC Annual Self-Generating Report]" caption="ERC Annual Self-Generating Report" attribute="1" defaultMemberUniqueName="[Reportorial_table].[ERC Annual Self-Generating Report].[All]" allUniqueName="[Reportorial_table].[ERC Annual Self-Generating Report].[All]" dimensionUniqueName="[Reportorial_table]" displayFolder="" count="0" memberValueDatatype="130" unbalanced="0"/>
    <cacheHierarchy uniqueName="[Reportorial_table].[Column1]" caption="Column1" attribute="1" defaultMemberUniqueName="[Reportorial_table].[Column1].[All]" allUniqueName="[Reportorial_table].[Column1].[All]" dimensionUniqueName="[Reportorial_table]" displayFolder="" count="0" memberValueDatatype="130" unbalanced="0"/>
    <cacheHierarchy uniqueName="[Reportorial_table].[Total Applicable Reportorials]" caption="Total Applicable Reportorials" attribute="1" defaultMemberUniqueName="[Reportorial_table].[Total Applicable Reportorials].[All]" allUniqueName="[Reportorial_table].[Total Applicable Reportorials].[All]" dimensionUniqueName="[Reportorial_table]" displayFolder="" count="0" memberValueDatatype="20" unbalanced="0"/>
    <cacheHierarchy uniqueName="[Reportorial_table].[Updated Reportorial]" caption="Updated Reportorial" attribute="1" defaultMemberUniqueName="[Reportorial_table].[Updated Reportorial].[All]" allUniqueName="[Reportorial_table].[Updated Reportorial].[All]" dimensionUniqueName="[Reportorial_table]" displayFolder="" count="0" memberValueDatatype="20" unbalanced="0"/>
    <cacheHierarchy uniqueName="[Reportorial_table].[% Updated]" caption="% Updated" attribute="1" defaultMemberUniqueName="[Reportorial_table].[% Updated].[All]" allUniqueName="[Reportorial_table].[% Updated].[All]" dimensionUniqueName="[Reportorial_table]" displayFolder="" count="0" memberValueDatatype="5" unbalanced="0"/>
    <cacheHierarchy uniqueName="[Measures].[__XL_Count Permit_table]" caption="__XL_Count Permit_table" measure="1" displayFolder="" measureGroup="Permit_table" count="0" hidden="1"/>
    <cacheHierarchy uniqueName="[Measures].[__XL_Count region]" caption="__XL_Count region" measure="1" displayFolder="" measureGroup="region" count="0" hidden="1"/>
    <cacheHierarchy uniqueName="[Measures].[__XL_Count plant]" caption="__XL_Count plant" measure="1" displayFolder="" measureGroup="plant" count="0" hidden="1"/>
    <cacheHierarchy uniqueName="[Measures].[__XL_Count Reportorial_table]" caption="__XL_Count Reportorial_table" measure="1" displayFolder="" measureGroup="Reportorial_table" count="0" hidden="1"/>
    <cacheHierarchy uniqueName="[Measures].[__No measures defined]" caption="__No measures defined" measure="1" displayFolder="" count="0" hidden="1"/>
    <cacheHierarchy uniqueName="[Measures].[Sum of Total Applicable License / Certification]" caption="Sum of Total Applicable License / Certification" measure="1" displayFolder="" measureGroup="Permit_table" count="0" hidden="1">
      <extLst>
        <ext xmlns:x15="http://schemas.microsoft.com/office/spreadsheetml/2010/11/main" uri="{B97F6D7D-B522-45F9-BDA1-12C45D357490}">
          <x15:cacheHierarchy aggregatedColumn="66"/>
        </ext>
      </extLst>
    </cacheHierarchy>
    <cacheHierarchy uniqueName="[Measures].[Sum of Active Applicable License / Certification]" caption="Sum of Active Applicable License / Certification" measure="1" displayFolder="" measureGroup="Permit_table" count="0" hidden="1">
      <extLst>
        <ext xmlns:x15="http://schemas.microsoft.com/office/spreadsheetml/2010/11/main" uri="{B97F6D7D-B522-45F9-BDA1-12C45D357490}">
          <x15:cacheHierarchy aggregatedColumn="67"/>
        </ext>
      </extLst>
    </cacheHierarchy>
    <cacheHierarchy uniqueName="[Measures].[Sum of Total Applicable Reportorials]" caption="Sum of Total Applicable Reportorials" measure="1" displayFolder="" measureGroup="Reportorial_table" count="0" hidden="1">
      <extLst>
        <ext xmlns:x15="http://schemas.microsoft.com/office/spreadsheetml/2010/11/main" uri="{B97F6D7D-B522-45F9-BDA1-12C45D357490}">
          <x15:cacheHierarchy aggregatedColumn="121"/>
        </ext>
      </extLst>
    </cacheHierarchy>
    <cacheHierarchy uniqueName="[Measures].[Sum of Updated Reportorial]" caption="Sum of Updated Reportorial" measure="1" displayFolder="" measureGroup="Reportorial_table" count="0" hidden="1">
      <extLst>
        <ext xmlns:x15="http://schemas.microsoft.com/office/spreadsheetml/2010/11/main" uri="{B97F6D7D-B522-45F9-BDA1-12C45D357490}">
          <x15:cacheHierarchy aggregatedColumn="122"/>
        </ext>
      </extLst>
    </cacheHierarchy>
  </cacheHierarchies>
  <kpis count="0"/>
  <extLst>
    <ext xmlns:x14="http://schemas.microsoft.com/office/spreadsheetml/2009/9/main" uri="{725AE2AE-9491-48be-B2B4-4EB974FC3084}">
      <x14:pivotCacheDefinition slicerData="1" pivotCacheId="548588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621FFB-975C-4065-BE6B-F1445C86BA66}" name="Reportorial" cacheId="19" applyNumberFormats="0" applyBorderFormats="0" applyFontFormats="0" applyPatternFormats="0" applyAlignmentFormats="0" applyWidthHeightFormats="1" dataCaption="Values" tag="22b66d63-9a77-42da-89f0-6c6b8404d674" updatedVersion="8" minRefreshableVersion="3" useAutoFormatting="1" subtotalHiddenItems="1" itemPrintTitles="1" createdVersion="8" indent="0" outline="1" outlineData="1" multipleFieldFilters="0">
  <location ref="J16:K17"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Updated Reportorial" fld="1" baseField="0" baseItem="0"/>
    <dataField name="Sum of Total Applicable Reportorials" fld="0" baseField="0" baseItem="0"/>
  </dataFields>
  <pivotHierarchies count="1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ANB Permits &amp; Licenses Monitoring.xlsx!Reportorial_table">
        <x15:activeTabTopLevelEntity name="[Reportorial_table]"/>
        <x15:activeTabTopLevelEntity name="[region]"/>
        <x15:activeTabTopLevelEntity name="[pla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308D22-5A87-4DE8-B5AE-69BD85039812}" name="Permit" cacheId="22" applyNumberFormats="0" applyBorderFormats="0" applyFontFormats="0" applyPatternFormats="0" applyAlignmentFormats="0" applyWidthHeightFormats="1" dataCaption="Values" tag="9cb3ed4a-0e3b-4cfb-b88a-659f141c00c8" updatedVersion="8" minRefreshableVersion="3" useAutoFormatting="1" subtotalHiddenItems="1" itemPrintTitles="1" createdVersion="8" indent="0" outline="1" outlineData="1" multipleFieldFilters="0">
  <location ref="A3:B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Active Applicable License / Certification" fld="1" baseField="0" baseItem="0"/>
    <dataField name="Sum of Total Applicable License / Certification" fld="0" baseField="0" baseItem="0"/>
  </dataFields>
  <pivotHierarchies count="133">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ANB Permits &amp; Licenses Monitoring.xlsx!Permit_table">
        <x15:activeTabTopLevelEntity name="[Permi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344471-EFBF-40C7-A46E-1F5620B88444}" name="Region" cacheId="0" applyNumberFormats="0" applyBorderFormats="0" applyFontFormats="0" applyPatternFormats="0" applyAlignmentFormats="0" applyWidthHeightFormats="1" dataCaption="Values" tag="34f42b68-bf6f-46c4-acca-ec94f7a32396" updatedVersion="8" minRefreshableVersion="3" useAutoFormatting="1" subtotalHiddenItems="1" itemPrintTitles="1" createdVersion="8" indent="0" outline="1" outlineData="1" multipleFieldFilters="0">
  <location ref="L3:L8" firstHeaderRow="1" firstDataRow="1" firstDataCol="1"/>
  <pivotFields count="1">
    <pivotField axis="axisRow" allDrilled="1" subtotalTop="0" showAll="0" dataSourceSort="1" defaultSubtotal="0" defaultAttributeDrillState="1">
      <items count="4">
        <item x="0"/>
        <item x="1"/>
        <item x="2"/>
        <item x="3"/>
      </items>
    </pivotField>
  </pivotFields>
  <rowFields count="1">
    <field x="0"/>
  </rowFields>
  <rowItems count="5">
    <i>
      <x/>
    </i>
    <i>
      <x v="1"/>
    </i>
    <i>
      <x v="2"/>
    </i>
    <i>
      <x v="3"/>
    </i>
    <i t="grand">
      <x/>
    </i>
  </rowItems>
  <pivotHierarchies count="133">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ANB Permits &amp; Licenses Monitoring.xlsx!region">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65C0AE-21CD-43C2-BEF0-3DDCFFA8D893}" name="Plant" cacheId="1" applyNumberFormats="0" applyBorderFormats="0" applyFontFormats="0" applyPatternFormats="0" applyAlignmentFormats="0" applyWidthHeightFormats="1" dataCaption="Values" tag="2c67b1d5-63ac-49d9-970c-eb7cc35b718c" updatedVersion="8" minRefreshableVersion="3" useAutoFormatting="1" subtotalHiddenItems="1" itemPrintTitles="1" createdVersion="8" indent="0" outline="1" outlineData="1" multipleFieldFilters="0">
  <location ref="N3:N28" firstHeaderRow="1" firstDataRow="1" firstDataCol="1"/>
  <pivotFields count="1">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pivotHierarchies count="133">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ANB Permits &amp; Licenses Monitoring.xlsx!plant">
        <x15:activeTabTopLevelEntity name="[plan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9308990E-2DFA-43CD-AADB-DB80EDDFD8B8}" sourceName="[plant].[Plant]">
  <pivotTables>
    <pivotTable tabId="30" name="Reportorial"/>
    <pivotTable tabId="30" name="Permit"/>
  </pivotTables>
  <data>
    <olap pivotCacheId="54858863">
      <levels count="2">
        <level uniqueName="[plant].[Plant].[(All)]" sourceCaption="(All)" count="0"/>
        <level uniqueName="[plant].[Plant].[Plant]" sourceCaption="Plant" count="24">
          <ranges>
            <range startItem="0">
              <i n="[plant].[Plant].&amp;[BMP Bataan 1]" c="BMP Bataan 1"/>
              <i n="[plant].[Plant].&amp;[BMP Bataan 2]" c="BMP Bataan 2"/>
              <i n="[plant].[Plant].&amp;[BMP Batangas]" c="BMP Batangas"/>
              <i n="[plant].[Plant].&amp;[BMP Bulacan]" c="BMP Bulacan"/>
              <i n="[plant].[Plant].&amp;[BMP Cebu]" c="BMP Cebu"/>
              <i n="[plant].[Plant].&amp;[BMP DavSur]" c="BMP DavSur"/>
              <i n="[plant].[Plant].&amp;[BMP Iloilo 1]" c="BMP Iloilo 1"/>
              <i n="[plant].[Plant].&amp;[BMP Iloilo 2]" c="BMP Iloilo 2"/>
              <i n="[plant].[Plant].&amp;[BMP Isabela]" c="BMP Isabela"/>
              <i n="[plant].[Plant].&amp;[BMP Leyte]" c="BMP Leyte"/>
              <i n="[plant].[Plant].&amp;[BMP MisOr]" c="BMP MisOr"/>
              <i n="[plant].[Plant].&amp;[BMP Pangasinan]" c="BMP Pangasinan"/>
              <i n="[plant].[Plant].&amp;[BMP Tarlac]" c="BMP Tarlac"/>
              <i n="[plant].[Plant].&amp;[MPF Bataan]" c="MPF Bataan"/>
              <i n="[plant].[Plant].&amp;[MPF DavSur]" c="MPF DavSur"/>
              <i n="[plant].[Plant].&amp;[MPH Bataan]" c="MPH Bataan"/>
              <i n="[plant].[Plant].&amp;[MPH CamSur]" c="MPH CamSur"/>
              <i n="[plant].[Plant].&amp;[MPH Laguna]" c="MPH Laguna"/>
              <i n="[plant].[Plant].&amp;[MPPP CamSur]" c="MPPP CamSur"/>
              <i n="[plant].[Plant].&amp;[MPPP Cebu]" c="MPPP Cebu"/>
              <i n="[plant].[Plant].&amp;[MPPP DavSur]" c="MPPP DavSur"/>
              <i n="[plant].[Plant].&amp;[MPPP Leyte]" c="MPPP Leyte"/>
              <i n="[plant].[Plant].&amp;[MPPP Quezon]" c="MPPP Quezon"/>
              <i n="[plant].[Plant].&amp;[BMP Bukidnon]" c="BMP Bukidnon" nd="1"/>
            </range>
          </ranges>
        </level>
      </levels>
      <selections count="1">
        <selection n="[plant].[Pla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7A349B4-FFC0-448F-8D49-C8596ECB30F4}" sourceName="[region].[Region]">
  <pivotTables>
    <pivotTable tabId="30" name="Reportorial"/>
    <pivotTable tabId="30" name="Permit"/>
  </pivotTables>
  <data>
    <olap pivotCacheId="54858863">
      <levels count="2">
        <level uniqueName="[region].[Region].[(All)]" sourceCaption="(All)" count="0"/>
        <level uniqueName="[region].[Region].[Region]" sourceCaption="Region" count="4">
          <ranges>
            <range startItem="0">
              <i n="[region].[Region].&amp;[MINDANAO]" c="MINDANAO"/>
              <i n="[region].[Region].&amp;[NORTH LUZON]" c="NORTH LUZON"/>
              <i n="[region].[Region].&amp;[SOUTH LUZON]" c="SOUTH LUZON"/>
              <i n="[region].[Region].&amp;[VISAYAS]" c="VISAYAS"/>
            </range>
          </ranges>
        </level>
      </levels>
      <selections count="1">
        <selection n="[reg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t" xr10:uid="{2661D334-F600-46D1-AD81-875399B37F50}" cache="Slicer_Plant" caption="Plant" startItem="4" columnCount="4" level="1" style="SlicerStyleLight2" rowHeight="257175"/>
  <slicer name="Region" xr10:uid="{2CA8A707-E017-4408-9F08-350EA6A2BB79}" cache="Slicer_Region" caption="Region" level="1"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CAD595-0FE4-412D-A55E-22580D79E117}" name="Permit_table" displayName="Permit_table" ref="B2:BR25" totalsRowShown="0" headerRowDxfId="338" tableBorderDxfId="337">
  <tableColumns count="69">
    <tableColumn id="1" xr3:uid="{090D82C8-128D-43C1-919A-8A9B9FADB800}" name="Region" dataDxfId="336"/>
    <tableColumn id="2" xr3:uid="{87A8FA34-8EBC-46D4-9CD9-313C39966A33}" name="Plant" dataDxfId="335"/>
    <tableColumn id="3" xr3:uid="{A992BF92-7624-46D5-BBFF-9D0F891F6157}" name="LGU Business Permit" dataDxfId="334">
      <calculatedColumnFormula>IF('BMP Bulacan'!$H$6="n/a","na",IF('BMP Bulacan'!$H$6="Active","✓","x"))</calculatedColumnFormula>
    </tableColumn>
    <tableColumn id="36" xr3:uid="{B17F82F6-ECBA-4BED-8E59-A60419FF4A33}" name="LGU Sanitary Permit (CHO/MHO)" dataDxfId="333">
      <calculatedColumnFormula>IF('BMP Bulacan'!$H$7="n/a","na",IF('BMP Bulacan'!$H$7="Active","✓","x"))</calculatedColumnFormula>
    </tableColumn>
    <tableColumn id="58" xr3:uid="{F0D7E2A1-2820-4252-9794-BC14FB02E910}" name="LGU Environmental Permit (CENRO/MENRO)" dataDxfId="332">
      <calculatedColumnFormula>IF('BMP Bulacan'!$H$8="n/a","na",IF('BMP Bulacan'!$H$8="Active","✓","x"))</calculatedColumnFormula>
    </tableColumn>
    <tableColumn id="57" xr3:uid="{D3AB42A0-D05C-441F-ACFC-BA8650E4BCED}" name="LGU Certificate of Registration and Accreditation as Slaughterhouse" dataDxfId="331">
      <calculatedColumnFormula>IF('BMP Bulacan'!$H$9="n/a","na",IF('BMP Bulacan'!$H$9="Active","✓","x"))</calculatedColumnFormula>
    </tableColumn>
    <tableColumn id="56" xr3:uid="{037CF3CA-19C2-447E-8F3E-4B19EEB4F3E2}" name="LGU Permit to Operate of Piggeries. Poultry Farms, and Other Livestock Raising Entities" dataDxfId="330">
      <calculatedColumnFormula>IF('BMP Bulacan'!$H$10="n/a","na",IF('BMP Bulacan'!$H$10="Active","✓","x"))</calculatedColumnFormula>
    </tableColumn>
    <tableColumn id="55" xr3:uid="{085B1501-81BB-4960-9C65-61D5CE429BC6}" name="LGU Certificate of Potability" dataDxfId="329">
      <calculatedColumnFormula>IF('BMP Bulacan'!$H$11="n/a","na",IF('BMP Bulacan'!$H$11="Active","✓","x"))</calculatedColumnFormula>
    </tableColumn>
    <tableColumn id="54" xr3:uid="{7E77BC17-9867-4578-8B3F-7AB86C127917}" name="DLE Registration of Establishment (DOLE Rule 1020)" dataDxfId="328">
      <calculatedColumnFormula>IF('BMP Bulacan'!$H$12="n/a","na",IF('BMP Bulacan'!$H$12="Active","✓","x"))</calculatedColumnFormula>
    </tableColumn>
    <tableColumn id="53" xr3:uid="{AECA2A14-3139-4820-A019-2FFB43286AC7}" name="DLE Annual Inspection Certificate (Mechanical, Electrical, Occupancy)" dataDxfId="327">
      <calculatedColumnFormula>IF('BMP Bulacan'!$H$13="n/a","na",IF('BMP Bulacan'!$H$13="Active","✓","x"))</calculatedColumnFormula>
    </tableColumn>
    <tableColumn id="52" xr3:uid="{CBC0AF03-DB8A-4D61-A775-9268630CD931}" name="DLE Mechanical Permit to Operate (PTO) (Boilers)" dataDxfId="326">
      <calculatedColumnFormula>IF('BMP Bulacan'!$H$14="n/a","na",IF('BMP Bulacan'!$H$14="Active","✓","x"))</calculatedColumnFormula>
    </tableColumn>
    <tableColumn id="51" xr3:uid="{DA09ACDA-2170-48ED-9CFC-D1100EA70A22}" name="DLE Mechanical Permit to Operate (PTO) (Pressure Vessels)" dataDxfId="325">
      <calculatedColumnFormula>IF('BMP Bulacan'!$H$15="n/a","na",IF('BMP Bulacan'!$H$15="Active","✓","x"))</calculatedColumnFormula>
    </tableColumn>
    <tableColumn id="50" xr3:uid="{1A4F6561-CA0C-46DD-BFB8-B4070DA83DEE}" name="DLE Mechanical Permit to Operate (PTO) (Internal Combustion Engines)" dataDxfId="324">
      <calculatedColumnFormula>IF('BMP Bulacan'!$H$16="n/a","na",IF('BMP Bulacan'!$H$16="Active","✓","x"))</calculatedColumnFormula>
    </tableColumn>
    <tableColumn id="49" xr3:uid="{D4EA8359-EED3-4CDA-A2F6-1CC7BEAC7E4B}" name="DOLE Permit to Operate (Electrical Installation)" dataDxfId="323">
      <calculatedColumnFormula>IF('BMP Bulacan'!$H$17="n/a","na",IF('BMP Bulacan'!$H$17="Active","✓","x"))</calculatedColumnFormula>
    </tableColumn>
    <tableColumn id="48" xr3:uid="{22534D20-EE91-4D98-A810-85109207EEDB}" name="DLE Mechanical Permit to Operate (PTO) (Elevators)" dataDxfId="322">
      <calculatedColumnFormula>IF('BMP Bulacan'!$H$18="n/a","na",IF('BMP Bulacan'!$H$18="Active","✓","x"))</calculatedColumnFormula>
    </tableColumn>
    <tableColumn id="47" xr3:uid="{4833FD73-0DBF-49E0-811C-D8D6B932D74D}" name="DLE Mechanical Permit to Operate (PTO) (Cranes and Hoists)" dataDxfId="321">
      <calculatedColumnFormula>IF('BMP Bulacan'!$H$19="n/a","na",IF('BMP Bulacan'!$H$19="Active","✓","x"))</calculatedColumnFormula>
    </tableColumn>
    <tableColumn id="46" xr3:uid="{88FE0856-7FDF-42E9-9C56-BF2F08B37875}" name="DLE Mechanical Permit to Operate (PTO) (Power Piping)" dataDxfId="320">
      <calculatedColumnFormula>IF('BMP Bulacan'!$H$20="n/a","na",IF('BMP Bulacan'!$H$20="Active","✓","x"))</calculatedColumnFormula>
    </tableColumn>
    <tableColumn id="45" xr3:uid="{492D2B0F-33E9-4FF7-9551-D731C93A2FC8}" name="BFP Fire Safety Inspection Certificate (FSIC)" dataDxfId="319">
      <calculatedColumnFormula>IF('BMP Bulacan'!$H$21="n/a","na",IF('BMP Bulacan'!$H$21="Active","✓","x"))</calculatedColumnFormula>
    </tableColumn>
    <tableColumn id="44" xr3:uid="{1A28FE5F-5CB9-493A-8DD4-EF9B82C8B324}" name="BFP Fire Safety Clearance for Storage of Flammable/Combustible Liquids" dataDxfId="318">
      <calculatedColumnFormula>IF('BMP Bulacan'!$H$22="n/a","na",IF('BMP Bulacan'!$H$22="Active","✓","x"))</calculatedColumnFormula>
    </tableColumn>
    <tableColumn id="43" xr3:uid="{E71F8001-089D-4184-816F-1AA663945703}" name="DENR Environmental Compliance Certificate (ECC)" dataDxfId="317">
      <calculatedColumnFormula>IF('BMP Bulacan'!$H$23="n/a","na",IF('BMP Bulacan'!$H$23="Active","✓","x"))</calculatedColumnFormula>
    </tableColumn>
    <tableColumn id="42" xr3:uid="{F75A6BFD-A0E2-4B93-A8F8-B42C10F16EB7}" name="DENR Certificate of Non-Coverage (CNC)" dataDxfId="316">
      <calculatedColumnFormula>IF('BMP Bulacan'!$H$24="n/a","na",IF('BMP Bulacan'!$H$24="Active","✓","x"))</calculatedColumnFormula>
    </tableColumn>
    <tableColumn id="41" xr3:uid="{002CAB43-C3C9-4229-AF74-C4BED50ACECE}" name="DENR Hazardous Waste Generator's ID Registration" dataDxfId="315">
      <calculatedColumnFormula>IF('BMP Bulacan'!$H$25="n/a","na",IF('BMP Bulacan'!$H$25="Active","✓","x"))</calculatedColumnFormula>
    </tableColumn>
    <tableColumn id="40" xr3:uid="{C85772B7-0001-4C1C-99CB-B3F0B6D4769D}" name="DENR Permit to Operate (Air Pollution Source Installation)" dataDxfId="314">
      <calculatedColumnFormula>IF('BMP Bulacan'!$H$26="n/a","na",IF('BMP Bulacan'!$H$26="Active","✓","x"))</calculatedColumnFormula>
    </tableColumn>
    <tableColumn id="39" xr3:uid="{00C79950-E0CA-409A-AABC-E9414F01E899}" name="DENR Permit to Operate (Air Pollution Source Installation No. 2)" dataDxfId="313">
      <calculatedColumnFormula>IF('BMP Bulacan'!$H$27="n/a","na",IF('BMP Bulacan'!$H$27="Active","✓","x"))</calculatedColumnFormula>
    </tableColumn>
    <tableColumn id="38" xr3:uid="{7D2FFC95-CF95-4A82-BF7F-910250EC5E8B}" name="DENR Permit to Operate (Air Pollution Source Installation No. 3)" dataDxfId="312">
      <calculatedColumnFormula>IF('BMP Bulacan'!$H$28="n/a","na",IF('BMP Bulacan'!$H$28="Active","✓","x"))</calculatedColumnFormula>
    </tableColumn>
    <tableColumn id="37" xr3:uid="{B0AC7D86-85F6-48D2-8F7D-6CF9AED2025C}" name="DENR Discharge Permit" dataDxfId="311">
      <calculatedColumnFormula>IF('BMP Bulacan'!$H$29="n/a","na",IF('BMP Bulacan'!$H$29="Active","✓","x"))</calculatedColumnFormula>
    </tableColumn>
    <tableColumn id="35" xr3:uid="{A611DA8A-ECAD-4A9A-AD30-66903977C1A6}" name="DENR Wastewater Discharge Permit No. 2" dataDxfId="310">
      <calculatedColumnFormula>IF('BMP Bulacan'!$H$30="n/a","na",IF('BMP Bulacan'!$H$30="Active","✓","x"))</calculatedColumnFormula>
    </tableColumn>
    <tableColumn id="4" xr3:uid="{A18301D9-FE7B-420A-AD27-8F03DFACDBAA}" name="DENR Wastewater Discharge Permit No. 3" dataDxfId="309">
      <calculatedColumnFormula>IF('BMP Bulacan'!$H$31="n/a","na",IF('BMP Bulacan'!$H$31="Active","✓","x"))</calculatedColumnFormula>
    </tableColumn>
    <tableColumn id="5" xr3:uid="{2973EBFB-6B3A-4E87-8A63-75EA6FE3DB10}" name="DENR Wastewater Discharge Exemption Memo" dataDxfId="308">
      <calculatedColumnFormula>IF('BMP Bulacan'!$H$32="n/a","na",IF('BMP Bulacan'!$H$32="Active","✓","x"))</calculatedColumnFormula>
    </tableColumn>
    <tableColumn id="6" xr3:uid="{BF04EE1A-CE91-46AA-B97E-9A6B421189B8}" name="DENR PCO Accreditation" dataDxfId="307">
      <calculatedColumnFormula>IF('BMP Bulacan'!$H$33="n/a","na",IF('BMP Bulacan'!$H$33="Active","✓","x"))</calculatedColumnFormula>
    </tableColumn>
    <tableColumn id="7" xr3:uid="{FF0E03BF-8EB3-4AE7-ABE0-21B6499488EB}" name="DENR Managing Head Accreditation" dataDxfId="306">
      <calculatedColumnFormula>IF('BMP Bulacan'!$H$34="n/a","na",IF('BMP Bulacan'!$H$34="Active","✓","x"))</calculatedColumnFormula>
    </tableColumn>
    <tableColumn id="8" xr3:uid="{ABEFE1FB-E623-4D46-A046-4B5AD577546F}" name="DENR Controlled Chemical Order (CCO) Registration" dataDxfId="305">
      <calculatedColumnFormula>IF('BMP Bulacan'!$H$35="n/a","na",IF('BMP Bulacan'!$H$35="Active","✓","x"))</calculatedColumnFormula>
    </tableColumn>
    <tableColumn id="9" xr3:uid="{ABBB5D03-3D1E-4426-8108-B6887C32A87A}" name="DENR CCO Importation Clearance" dataDxfId="304">
      <calculatedColumnFormula>IF('BMP Bulacan'!$H$36="n/a","na",IF('BMP Bulacan'!$H$36="Active","✓","x"))</calculatedColumnFormula>
    </tableColumn>
    <tableColumn id="10" xr3:uid="{5B19F423-59D5-44FD-B8BD-8E3B43B77D26}" name="DENR PCL Compliance Certificate" dataDxfId="303">
      <calculatedColumnFormula>IF('BMP Bulacan'!$H$37="n/a","na",IF('BMP Bulacan'!$H$37="Active","✓","x"))</calculatedColumnFormula>
    </tableColumn>
    <tableColumn id="11" xr3:uid="{3C80F55E-DBCA-4550-AAB1-83E757952D4A}" name="DENR PCL Compliance Certificate Exemption" dataDxfId="302">
      <calculatedColumnFormula>IF('BMP Bulacan'!$H$38="n/a","na",IF('BMP Bulacan'!$H$38="Active","✓","x"))</calculatedColumnFormula>
    </tableColumn>
    <tableColumn id="12" xr3:uid="{9A572AC1-4780-4974-8723-263841F008FC}" name="DENR PMPIN Compliance Certificate" dataDxfId="301">
      <calculatedColumnFormula>IF('BMP Bulacan'!$H$39="n/a","na",IF('BMP Bulacan'!$H$39="Active","✓","x"))</calculatedColumnFormula>
    </tableColumn>
    <tableColumn id="13" xr3:uid="{C50DFED5-CD15-4844-B49B-0F0AE300B72C}" name="DENR SQI Permit" dataDxfId="300">
      <calculatedColumnFormula>IF('BMP Bulacan'!$H$40="n/a","na",IF('BMP Bulacan'!$H$40="Active","✓","x"))</calculatedColumnFormula>
    </tableColumn>
    <tableColumn id="14" xr3:uid="{DC288571-577E-4CEE-8169-A4F25724BFF6}" name="DENR Polymer Exemption" dataDxfId="299">
      <calculatedColumnFormula>IF('BMP Bulacan'!$H$41="n/a","na",IF('BMP Bulacan'!$H$41="Active","✓","x"))</calculatedColumnFormula>
    </tableColumn>
    <tableColumn id="15" xr3:uid="{D7AC6608-A267-4B6F-99EC-98D3A9C0E5B6}" name="BAI Certificate of Feed Establishment Registration (Manufacturer)" dataDxfId="298">
      <calculatedColumnFormula>IF('BMP Bulacan'!$H$42="n/a","na",IF('BMP Bulacan'!$H$42="Active","✓","x"))</calculatedColumnFormula>
    </tableColumn>
    <tableColumn id="16" xr3:uid="{DF9923FF-EC59-4839-9854-122BAAE59E41}" name="BAI Certificate of Feed Establishment Registration (Importer)" dataDxfId="297">
      <calculatedColumnFormula>IF('BMP Bulacan'!$H$43="n/a","na",IF('BMP Bulacan'!$H$43="Active","✓","x"))</calculatedColumnFormula>
    </tableColumn>
    <tableColumn id="17" xr3:uid="{B941C102-50A1-47C9-AB33-58DF084912CF}" name="BAI Certificate of Feed Establishment Registration (Exporter)" dataDxfId="296">
      <calculatedColumnFormula>IF('BMP Bulacan'!$H$44="n/a","na",IF('BMP Bulacan'!$H$44="Active","✓","x"))</calculatedColumnFormula>
    </tableColumn>
    <tableColumn id="18" xr3:uid="{E54FD3D5-BADC-46E7-9777-B1D3315BAB37}" name="BAI Certificate of Feed Establishment Registration (Trader)\\" dataDxfId="295">
      <calculatedColumnFormula>IF('BMP Bulacan'!$H$45="n/a","na",IF('BMP Bulacan'!$H$45="Active","✓","x"))</calculatedColumnFormula>
    </tableColumn>
    <tableColumn id="19" xr3:uid="{D9A13755-87E2-4C94-952C-2E8104189B90}" name="BAI Certificate of Feed Establishment Registration (Repacker)" dataDxfId="294">
      <calculatedColumnFormula>IF('BMP Bulacan'!$H$46="n/a","na",IF('BMP Bulacan'!$H$46="Active","✓","x"))</calculatedColumnFormula>
    </tableColumn>
    <tableColumn id="70" xr3:uid="{807DA7D4-96DC-4A8B-9DDF-B35F93501E58}" name="BAI Certificate of Feed Ingredient Manufacturer" dataDxfId="293">
      <calculatedColumnFormula>IF('BMP Bulacan'!$H$47="n/a","na",IF('BMP Bulacan'!$H$47="Active","✓","x"))</calculatedColumnFormula>
    </tableColumn>
    <tableColumn id="69" xr3:uid="{5DCBB48D-60BB-414F-88C8-3C8368111CFA}" name="BAI Certificate of Laboratory Accreditation" dataDxfId="292">
      <calculatedColumnFormula>IF('BMP Bulacan'!$H$48="n/a","na",IF('BMP Bulacan'!$H$48="Active","✓","x"))</calculatedColumnFormula>
    </tableColumn>
    <tableColumn id="68" xr3:uid="{8E0B7755-7F72-4851-8BF5-01AEF79B810A}" name="BAI AWA License to Operate - Internal Hatchery (Chicken)" dataDxfId="291">
      <calculatedColumnFormula>IF('BMP Bulacan'!$H$49="n/a","na",IF('BMP Bulacan'!$H$49="Active","✓","x"))</calculatedColumnFormula>
    </tableColumn>
    <tableColumn id="67" xr3:uid="{6E413021-58B3-4342-8D46-103F9607AE0B}" name="BAI Animal Disease Monitoring Compliance Certificate" dataDxfId="290">
      <calculatedColumnFormula>IF('BMP Bulacan'!$H$50="n/a","na",IF('BMP Bulacan'!$H$50="Active","✓","x"))</calculatedColumnFormula>
    </tableColumn>
    <tableColumn id="66" xr3:uid="{E4BE88D0-AC64-4056-BC2B-00B7C2D2C157}" name="NWRB Water Extraction Permit (Deepwell No. 1)" dataDxfId="289">
      <calculatedColumnFormula>IF('BMP Bulacan'!$H$51="n/a","na",IF('BMP Bulacan'!$H$51="Active","✓","x"))</calculatedColumnFormula>
    </tableColumn>
    <tableColumn id="65" xr3:uid="{1D970F1E-C4C2-43E2-B019-4DECB7468426}" name="NWRB Water Extraction Permit (Deepwell No. 2)" dataDxfId="288">
      <calculatedColumnFormula>IF('BMP Bulacan'!$H$52="n/a","na",IF('BMP Bulacan'!$H$52="Active","✓","x"))</calculatedColumnFormula>
    </tableColumn>
    <tableColumn id="64" xr3:uid="{415A8AFB-B41F-4CE2-B59C-0D71A3DEBF11}" name="NWRB Water Extraction Permit (Deepwell No. 3)" dataDxfId="287">
      <calculatedColumnFormula>IF('BMP Bulacan'!$H$53="n/a","na",IF('BMP Bulacan'!$H$53="Active","✓","x"))</calculatedColumnFormula>
    </tableColumn>
    <tableColumn id="63" xr3:uid="{DA13182B-A9F4-4E9E-BCDB-9C4F212D8936}" name="NWRB Water Extraction Permit (Deepwell No. 4)" dataDxfId="286">
      <calculatedColumnFormula>IF('BMP Bulacan'!$H$54="n/a","na",IF('BMP Bulacan'!$H$54="Active","✓","x"))</calculatedColumnFormula>
    </tableColumn>
    <tableColumn id="62" xr3:uid="{62BEFD46-64D2-40B1-94F7-0D66B6DF4B68}" name="NWRB Water Extraction Permit (Deepwell No. 5)" dataDxfId="285">
      <calculatedColumnFormula>IF('BMP Bulacan'!$H$55="n/a","na",IF('BMP Bulacan'!$H$55="Active","✓","x"))</calculatedColumnFormula>
    </tableColumn>
    <tableColumn id="61" xr3:uid="{C28013C7-AE1A-4C11-BE7C-165785F4688D}" name="NWRB Water Extraction Permit (Deepwell No. 6)" dataDxfId="284">
      <calculatedColumnFormula>IF('BMP Bulacan'!$H$56="n/a","na",IF('BMP Bulacan'!$H$56="Active","✓","x"))</calculatedColumnFormula>
    </tableColumn>
    <tableColumn id="60" xr3:uid="{0E3FEEB5-136B-4F2B-A8CD-49CC9459735F}" name="FDA License to Operate" dataDxfId="283">
      <calculatedColumnFormula>IF('BMP Bulacan'!$H$57="n/a","na",IF('BMP Bulacan'!$H$57="Active","✓","x"))</calculatedColumnFormula>
    </tableColumn>
    <tableColumn id="59" xr3:uid="{DACE42C5-3517-4710-BD13-260B4E883442}" name="NMIS License to Operate - Dressing / Fabrication of Poultry for Domestic Trade" dataDxfId="282">
      <calculatedColumnFormula>IF('BMP Bulacan'!$H$58="n/a","na",IF('BMP Bulacan'!$H$58="Active","✓","x"))</calculatedColumnFormula>
    </tableColumn>
    <tableColumn id="30" xr3:uid="{38402402-4988-4DA2-8371-C912619AA29B}" name="NMIS License to Operate - Cold Storage Warehouse (CSW)" dataDxfId="281">
      <calculatedColumnFormula>IF('BMP Bulacan'!$H$59="n/a","na",IF('BMP Bulacan'!$H$59="Active","✓","x"))</calculatedColumnFormula>
    </tableColumn>
    <tableColumn id="29" xr3:uid="{C41356E1-45C5-4200-BCAA-500973F6468B}" name="HACCP Certification - Fresh Chilled and Frozen Whole Dressed Chicken" dataDxfId="280">
      <calculatedColumnFormula>IF('BMP Bulacan'!$H$60="n/a","na",IF('BMP Bulacan'!$H$60="Active","✓","x"))</calculatedColumnFormula>
    </tableColumn>
    <tableColumn id="28" xr3:uid="{B6A20B97-F294-4086-9CDE-084928E5D461}" name="HACCP Certification - Fresh Chilled and Frozen Unmarinated Deboned Meat" dataDxfId="279">
      <calculatedColumnFormula>IF('BMP Bulacan'!$H$61="n/a","na",IF('BMP Bulacan'!$H$61="Active","✓","x"))</calculatedColumnFormula>
    </tableColumn>
    <tableColumn id="27" xr3:uid="{0B4DD1FE-3273-42CD-9B8E-F5DA9E97AD9B}" name="HACCP Certification - Fresh Chilled and Frozen Unmarinated Bone-in Cut-ups" dataDxfId="278">
      <calculatedColumnFormula>IF('BMP Bulacan'!$H$62="n/a","na",IF('BMP Bulacan'!$H$62="Active","✓","x"))</calculatedColumnFormula>
    </tableColumn>
    <tableColumn id="26" xr3:uid="{1ADECCB8-5AC7-4C40-A042-4256D313206E}" name="HACCP Certification - Fresh Chilled and Frozen Giblets" dataDxfId="277">
      <calculatedColumnFormula>IF('BMP Bulacan'!$H$63="n/a","na",IF('BMP Bulacan'!$H$63="Active","✓","x"))</calculatedColumnFormula>
    </tableColumn>
    <tableColumn id="25" xr3:uid="{18A3024B-5333-4BA3-AD0C-294F8A53E42B}" name="DOE Coal End-User Registration Certificate" dataDxfId="276">
      <calculatedColumnFormula>IF('BMP Bulacan'!$H$64="n/a","na",IF('BMP Bulacan'!$H$64="Active","✓","x"))</calculatedColumnFormula>
    </tableColumn>
    <tableColumn id="24" xr3:uid="{044D50D8-A567-4B24-A9D6-388798897D93}" name="ERC Certificate of Compliance" dataDxfId="275">
      <calculatedColumnFormula>IF('BMP Bulacan'!$H$65="n/a","na",IF('BMP Bulacan'!$H$65="Active","✓","x"))</calculatedColumnFormula>
    </tableColumn>
    <tableColumn id="23" xr3:uid="{B1AF72F1-CC90-44BB-B359-4A336EF6D03A}" name="PNP Purchaser’s License (For Controlled Substances)" dataDxfId="274">
      <calculatedColumnFormula>IF('BMP Bulacan'!$H$66="n/a","na",IF('BMP Bulacan'!$H$66="Active","✓","x"))</calculatedColumnFormula>
    </tableColumn>
    <tableColumn id="22" xr3:uid="{4B3BE01F-53B2-4395-934B-82E1AAA1AD2A}" name="PDEA License to Handle Controlled Substances" dataDxfId="273">
      <calculatedColumnFormula>IF('BMP Bulacan'!$H$67="n/a","na",IF('BMP Bulacan'!$H$67="Active","✓","x"))</calculatedColumnFormula>
    </tableColumn>
    <tableColumn id="20" xr3:uid="{1056CCD7-5BDF-4370-988D-0399DEE1A6D3}" name="PDEA License to Handle Precurssors and Essential Chemicals" dataDxfId="272">
      <calculatedColumnFormula>IF('BMP Bulacan'!$H$68="n/a","na",IF('BMP Bulacan'!$H$68="Active","✓","x"))</calculatedColumnFormula>
    </tableColumn>
    <tableColumn id="31" xr3:uid="{D307490D-CB7F-49DA-A4C6-549608A447BD}" name=" " dataDxfId="271"/>
    <tableColumn id="32" xr3:uid="{34CB6F70-2223-452C-A13E-E8EA7BFC8D5F}" name="Total Applicable License / Certification" dataDxfId="270">
      <calculatedColumnFormula>COUNTIF(D3:BN3,"*")-COUNTIF(D3:BN3,"NA")</calculatedColumnFormula>
    </tableColumn>
    <tableColumn id="33" xr3:uid="{2381D67F-E69A-4722-BD99-92B23AF57C05}" name="Active Applicable License / Certification" dataDxfId="269">
      <calculatedColumnFormula>COUNTIF(D3:BN3,"✓")</calculatedColumnFormula>
    </tableColumn>
    <tableColumn id="34" xr3:uid="{85360431-B5A9-4EE4-B6C2-ED92822BB599}" name="%Active" dataDxfId="268">
      <calculatedColumnFormula>IFERROR(BQ3/BP3,0)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E009F3-FF69-4E27-B79B-E5348983EFC4}" name="Reportorial_table" displayName="Reportorial_table" ref="B2:BB25" totalsRowShown="0" headerRowDxfId="267" tableBorderDxfId="266">
  <tableColumns count="53">
    <tableColumn id="1" xr3:uid="{518AD4AC-9CEA-4C4B-9631-7F8F64E6CC0F}" name="Region" dataDxfId="265"/>
    <tableColumn id="2" xr3:uid="{A147C706-087F-44E8-9544-CAB2ADE8C9B9}" name="Plant" dataDxfId="264"/>
    <tableColumn id="3" xr3:uid="{17399D14-A987-4B70-8625-20B8949BCE43}" name="DOLE Osh Program" dataDxfId="263">
      <calculatedColumnFormula>IF(#REF!="n/a","na",IF(#REF!="Submitted On-time","✓","x"))</calculatedColumnFormula>
    </tableColumn>
    <tableColumn id="4" xr3:uid="{8A395116-60B6-44A8-BD97-1B9FFB4B2CE0}" name="DOLE Annual Report on Safety and Health Organization (IP-5)" dataDxfId="262">
      <calculatedColumnFormula>IF(#REF!="n/a","na",IF(#REF!="Submitted On-time","✓","x"))</calculatedColumnFormula>
    </tableColumn>
    <tableColumn id="5" xr3:uid="{A9045266-6ED0-4E50-A143-D773A512947C}" name="DOLE Annual Work Accident/Injury Exposure Data Report (IP-6)" dataDxfId="261">
      <calculatedColumnFormula>IF(#REF!="n/a","na",IF(#REF!="Submitted On-time","✓","x"))</calculatedColumnFormula>
    </tableColumn>
    <tableColumn id="6" xr3:uid="{BCFBCCFF-6310-408B-AA77-1E2F030492A6}" name="DOLE Annual Medical Report (AMR)" dataDxfId="260">
      <calculatedColumnFormula>IF(#REF!="n/a","na",IF(#REF!="Submitted On-time","✓","x"))</calculatedColumnFormula>
    </tableColumn>
    <tableColumn id="7" xr3:uid="{DBDE3334-662B-4F88-93F3-8A3C53AD51CE}" name="DOLE Monthly Work Accident/Illness Report (WAIR) - January 2026" dataDxfId="259">
      <calculatedColumnFormula>IF(#REF!="n/a","na",IF(#REF!="Submitted On-time","✓","x"))</calculatedColumnFormula>
    </tableColumn>
    <tableColumn id="8" xr3:uid="{7629A4FF-8556-4B5D-8382-45A366215FDB}" name="DOLE Monthly Work Accident/Illness Report (WAIR) - February 2026" dataDxfId="258">
      <calculatedColumnFormula>IF(#REF!="n/a","na",IF(#REF!="Submitted On-time","✓","x"))</calculatedColumnFormula>
    </tableColumn>
    <tableColumn id="9" xr3:uid="{F3B94D68-82B8-4E5A-9A53-9C5FB23716C2}" name="DOLE Monthly Work Accident/Illness Report (WAIR) - March 2026" dataDxfId="257">
      <calculatedColumnFormula>IF(#REF!="n/a","na",IF(#REF!="Submitted On-time","✓","x"))</calculatedColumnFormula>
    </tableColumn>
    <tableColumn id="10" xr3:uid="{466BF36C-B27D-4561-A1E9-567800B042C1}" name="DOLE Monthly Work Accident/Illness Report (WAIR) - April 2026" dataDxfId="256">
      <calculatedColumnFormula>IF(#REF!="n/a","na",IF(#REF!="Submitted On-time","✓","x"))</calculatedColumnFormula>
    </tableColumn>
    <tableColumn id="11" xr3:uid="{626A1A1E-9180-4470-B5EE-E3F230741381}" name="DOLE Monthly Work Accident/Illness Report (WAIR) - May 2026" dataDxfId="255">
      <calculatedColumnFormula>IF(#REF!="n/a","na",IF(#REF!="Submitted On-time","✓","x"))</calculatedColumnFormula>
    </tableColumn>
    <tableColumn id="12" xr3:uid="{4B3BB979-2421-4BCA-B629-63CAC321C53F}" name="DOLE Monthly Work Accident/Illness Report (WAIR) - June 2026" dataDxfId="254">
      <calculatedColumnFormula>IF(#REF!="n/a","na",IF(#REF!="Submitted On-time","✓","x"))</calculatedColumnFormula>
    </tableColumn>
    <tableColumn id="13" xr3:uid="{1348C9DB-DC00-40D3-8EF8-C3E43CBEC1A5}" name="DOLE Monthly Work Accident/Illness Report (WAIR) - July 2026" dataDxfId="253">
      <calculatedColumnFormula>IF(#REF!="n/a","na",IF(#REF!="Submitted On-time","✓","x"))</calculatedColumnFormula>
    </tableColumn>
    <tableColumn id="14" xr3:uid="{A10E12FB-9354-427A-BDE1-2FCDCDB68233}" name="DOLE Monthly Work Accident/Illness Report (WAIR) - August 2026" dataDxfId="252">
      <calculatedColumnFormula>IF(#REF!="n/a","na",IF(#REF!="Submitted On-time","✓","x"))</calculatedColumnFormula>
    </tableColumn>
    <tableColumn id="15" xr3:uid="{6A635368-8356-4B04-900E-312F33402F55}" name="DOLE Monthly Work Accident/Illness Report (WAIR) - September 2026" dataDxfId="251">
      <calculatedColumnFormula>IF(#REF!="n/a","na",IF(#REF!="Submitted On-time","✓","x"))</calculatedColumnFormula>
    </tableColumn>
    <tableColumn id="16" xr3:uid="{9CE5AFAA-F2E9-4397-A161-16613EEF3E9E}" name="DOLE Monthly Work Accident/Illness Report (WAIR) - October 2026" dataDxfId="250">
      <calculatedColumnFormula>IF(#REF!="n/a","na",IF(#REF!="Submitted On-time","✓","x"))</calculatedColumnFormula>
    </tableColumn>
    <tableColumn id="17" xr3:uid="{08F13AEA-8967-4515-AE06-B03CA1030844}" name="DOLE Monthly Work Accident/Illness Report (WAIR) - November 2026" dataDxfId="249">
      <calculatedColumnFormula>IF(#REF!="n/a","na",IF(#REF!="Submitted On-time","✓","x"))</calculatedColumnFormula>
    </tableColumn>
    <tableColumn id="18" xr3:uid="{97325B06-17EB-4F89-9380-53260D36DD0F}" name="DOLE Monthly Work Accident/Illness Report (WAIR) - December 2026" dataDxfId="248">
      <calculatedColumnFormula>IF(#REF!="n/a","na",IF(#REF!="Submitted On-time","✓","x"))</calculatedColumnFormula>
    </tableColumn>
    <tableColumn id="19" xr3:uid="{10540FFC-69F3-4FB1-8FC5-F2152FA14D2F}" name="DENR 1st Semester – Compliance Monitoring Report 2026" dataDxfId="247">
      <calculatedColumnFormula>IF(#REF!="n/a","na",IF(#REF!="Submitted On-time","✓","x"))</calculatedColumnFormula>
    </tableColumn>
    <tableColumn id="20" xr3:uid="{1E3EA92A-5EC8-492D-81DB-2DB7F696C246}" name="DENR 2nd Semester – Compliance Monitoring Report 2026" dataDxfId="246">
      <calculatedColumnFormula>IF(#REF!="n/a","na",IF(#REF!="Submitted On-time","✓","x"))</calculatedColumnFormula>
    </tableColumn>
    <tableColumn id="21" xr3:uid="{489C4AF1-C83C-4B0B-B2F6-67B8F8AFE852}" name="DENR 1st Quarter – Self Monitoring Report (2026)" dataDxfId="245">
      <calculatedColumnFormula>IF(#REF!="n/a","na",IF(#REF!="Submitted On-time","✓","x"))</calculatedColumnFormula>
    </tableColumn>
    <tableColumn id="22" xr3:uid="{71FBF7DF-FD7F-4E41-A69F-618E199DA418}" name="DENR 2nd Quarter – Self Monitoring Report (2026)" dataDxfId="244">
      <calculatedColumnFormula>IF(#REF!="n/a","na",IF(#REF!="Submitted On-time","✓","x"))</calculatedColumnFormula>
    </tableColumn>
    <tableColumn id="23" xr3:uid="{D4109AEC-D3E6-4A14-86DD-4E120AE944FE}" name="DENR 3rd Quarter – Self Monitoring Report (2026)" dataDxfId="243">
      <calculatedColumnFormula>IF(#REF!="n/a","na",IF(#REF!="Submitted On-time","✓","x"))</calculatedColumnFormula>
    </tableColumn>
    <tableColumn id="24" xr3:uid="{16ABA4F8-C8E6-457B-875E-7719860AC420}" name="DENR 4th Quarter – Self Monitoring Report (2026)" dataDxfId="242">
      <calculatedColumnFormula>IF(#REF!="n/a","na",IF(#REF!="Submitted On-time","✓","x"))</calculatedColumnFormula>
    </tableColumn>
    <tableColumn id="25" xr3:uid="{8CAA610C-057A-4D8D-B171-F287EB5B0630}" name="DENR Annual Emission Inventory" dataDxfId="241">
      <calculatedColumnFormula>IF(#REF!="n/a","na",IF(#REF!="Submitted On-time","✓","x"))</calculatedColumnFormula>
    </tableColumn>
    <tableColumn id="26" xr3:uid="{399BD052-0774-4A9C-B6E1-47410780FD39}" name="DENR PEMAPS – Project Environmental Monitoring and Audit Prioritization Scheme Questionnaire" dataDxfId="240">
      <calculatedColumnFormula>IF(#REF!="n/a","na",IF(#REF!="Submitted On-time","✓","x"))</calculatedColumnFormula>
    </tableColumn>
    <tableColumn id="27" xr3:uid="{9AE049AA-EF68-4D0D-A4E3-89E175CE3594}" name="BAI Monthly Production Report - January 2026" dataDxfId="239">
      <calculatedColumnFormula>IF('BMP Bulacan'!$H$98="n/a","na",IF('BMP Bulacan'!$H$98="Submitted On-time","✓","x"))</calculatedColumnFormula>
    </tableColumn>
    <tableColumn id="28" xr3:uid="{592C24D0-FF5E-4FBA-A315-E4B933C6FF0D}" name="BAI Monthly Production Report - February 2026" dataDxfId="238">
      <calculatedColumnFormula>IF('BMP Bulacan'!$H$99="n/a","na",IF('BMP Bulacan'!$H$99="Submitted On-time","✓","x"))</calculatedColumnFormula>
    </tableColumn>
    <tableColumn id="29" xr3:uid="{21381B30-F6CA-4987-A7A2-E63D2EB8246A}" name="BAI Monthly Production Report - March 2026" dataDxfId="237">
      <calculatedColumnFormula>IF('BMP Bulacan'!$H$100="n/a","na",IF('BMP Bulacan'!$H$100="Submitted On-time","✓","x"))</calculatedColumnFormula>
    </tableColumn>
    <tableColumn id="30" xr3:uid="{6F7231ED-5CEC-45CD-A4E0-6810987D84B7}" name="BAI Monthly Production Report - April 2026" dataDxfId="236">
      <calculatedColumnFormula>IF('BMP Bulacan'!$H$101="n/a","na",IF('BMP Bulacan'!$H$101="Submitted On-time","✓","x"))</calculatedColumnFormula>
    </tableColumn>
    <tableColumn id="41" xr3:uid="{EC22F5FD-E3D0-40B3-98C5-4991E56A7BE0}" name="BAI Monthly Production Report - May 2026" dataDxfId="235">
      <calculatedColumnFormula>IF('BMP Bulacan'!$H$102="n/a","na",IF('BMP Bulacan'!$H$102="Submitted On-time","✓","x"))</calculatedColumnFormula>
    </tableColumn>
    <tableColumn id="61" xr3:uid="{A71CD671-5C3A-43D2-B3EC-31208F37BE35}" name="BAI Monthly Production Report - June 2026" dataDxfId="234">
      <calculatedColumnFormula>IF('BMP Bulacan'!$H$103="n/a","na",IF('BMP Bulacan'!$H$103="Submitted On-time","✓","x"))</calculatedColumnFormula>
    </tableColumn>
    <tableColumn id="60" xr3:uid="{3136C5C5-E350-4D4A-A670-A7BC4A333E13}" name="BAI Monthly Production Report - July 2026" dataDxfId="233">
      <calculatedColumnFormula>IF('BMP Bulacan'!$H$104="n/a","na",IF('BMP Bulacan'!$H$104="Submitted On-time","✓","x"))</calculatedColumnFormula>
    </tableColumn>
    <tableColumn id="59" xr3:uid="{6AECA334-8218-40C2-9F99-40337E4EAED6}" name="BAI Monthly Production Report -  August 2026" dataDxfId="232">
      <calculatedColumnFormula>IF('BMP Bulacan'!$H$105="n/a","na",IF('BMP Bulacan'!$H$105="Submitted On-time","✓","x"))</calculatedColumnFormula>
    </tableColumn>
    <tableColumn id="58" xr3:uid="{05DAD600-BB73-4086-A15B-DE216F83B00A}" name="BAI Monthly Production Report -  September 2026" dataDxfId="231">
      <calculatedColumnFormula>IF('BMP Bulacan'!$H$106="n/a","na",IF('BMP Bulacan'!$H$106="Submitted On-time","✓","x"))</calculatedColumnFormula>
    </tableColumn>
    <tableColumn id="57" xr3:uid="{C5757A33-60E2-48AD-9DC3-D0FBF8F2DA89}" name="BAI Monthly Production Report -  October 2026" dataDxfId="230">
      <calculatedColumnFormula>IF('BMP Bulacan'!$H$107="n/a","na",IF('BMP Bulacan'!$H$107="Submitted On-time","✓","x"))</calculatedColumnFormula>
    </tableColumn>
    <tableColumn id="56" xr3:uid="{2F14CF15-B4D4-474A-9C1C-0D9AF2D1AB71}" name="BAI Monthly Production Report -  November 2026" dataDxfId="229">
      <calculatedColumnFormula>IF('BMP Bulacan'!$H$108="n/a","na",IF('BMP Bulacan'!$H$108="Submitted On-time","✓","x"))</calculatedColumnFormula>
    </tableColumn>
    <tableColumn id="55" xr3:uid="{4C8148CB-B26F-40F3-9C2D-63334D5D3E04}" name="BAI Monthly Production Report -  December 2026" dataDxfId="228">
      <calculatedColumnFormula>IF('BMP Bulacan'!$H$109="n/a","na",IF('BMP Bulacan'!$H$109="Submitted On-time","✓","x"))</calculatedColumnFormula>
    </tableColumn>
    <tableColumn id="54" xr3:uid="{EC89F3C7-4EA6-403D-81F0-7420160F6B6B}" name="NWRB 1st Quarter Groundwater / Surface Water Withdrawal (2026)" dataDxfId="227">
      <calculatedColumnFormula>IF('BMP Bulacan'!$H$110="n/a","na",IF('BMP Bulacan'!$H$110="Submitted On-time","✓","x"))</calculatedColumnFormula>
    </tableColumn>
    <tableColumn id="53" xr3:uid="{F9F0B8CF-2C84-45D4-8B3B-8981FD55721D}" name="NWRB 2nd Quarter Groundwater / Surface Water Withdrawal (2026)" dataDxfId="226">
      <calculatedColumnFormula>IF('BMP Bulacan'!$H$111="n/a","na",IF('BMP Bulacan'!$H$111="Submitted On-time","✓","x"))</calculatedColumnFormula>
    </tableColumn>
    <tableColumn id="52" xr3:uid="{6074514B-F356-43A9-9590-A294F6B31916}" name="NWRB 3rd Quarter Groundwater / Surface Water Withdrawal (2026)" dataDxfId="225">
      <calculatedColumnFormula>IF('BMP Bulacan'!$H$112="n/a","na",IF('BMP Bulacan'!$H$112="Submitted On-time","✓","x"))</calculatedColumnFormula>
    </tableColumn>
    <tableColumn id="51" xr3:uid="{7813A3F6-8F24-4F1E-A7B3-3D3F0C18F4AC}" name="NWRB 4h Quarter Groundwater / Surface Water Withdrawal (2026)" dataDxfId="224">
      <calculatedColumnFormula>IF('BMP Bulacan'!$H$113="n/a","na",IF('BMP Bulacan'!$H$113="Submitted On-time","✓","x"))</calculatedColumnFormula>
    </tableColumn>
    <tableColumn id="50" xr3:uid="{228B4777-D5FD-401E-B3D2-7607B78F96ED}" name="DOE Annual Energy Consumption Report (AECR)" dataDxfId="223">
      <calculatedColumnFormula>IF('BMP Bulacan'!$H$114="n/a","na",IF('BMP Bulacan'!$H$114="Submitted On-time","✓","x"))</calculatedColumnFormula>
    </tableColumn>
    <tableColumn id="49" xr3:uid="{3C71F6E2-2388-46E9-901B-3F42058C1BDA}" name="DOE Annual Energy Efficiency and Conservation Report (AEECR)" dataDxfId="222">
      <calculatedColumnFormula>IF('BMP Bulacan'!$H$115="n/a","na",IF('BMP Bulacan'!$H$115="Submitted On-time","✓","x"))</calculatedColumnFormula>
    </tableColumn>
    <tableColumn id="48" xr3:uid="{6D83DF3D-98E6-4333-9949-0BB3593DCFA0}" name="DOE 1st Quarter - Coal Purchases and Utilization Report (2026)" dataDxfId="221">
      <calculatedColumnFormula>IF('BMP Bulacan'!$H$116="n/a","na",IF('BMP Bulacan'!$H$116="Submitted On-time","✓","x"))</calculatedColumnFormula>
    </tableColumn>
    <tableColumn id="47" xr3:uid="{9EB56B74-D548-47E0-AF03-93EC084D79F1}" name="DOE 2nd Quarter - Coal Purchases and Utilization Report (2026)" dataDxfId="220">
      <calculatedColumnFormula>IF('BMP Bulacan'!$H$117="n/a","na",IF('BMP Bulacan'!$H$117="Submitted On-time","✓","x"))</calculatedColumnFormula>
    </tableColumn>
    <tableColumn id="46" xr3:uid="{99E95B48-B4AA-44EB-825C-8460A1F1632D}" name="DOE 3rd Quarter - Coal Purchases and Utilization Report (2026)" dataDxfId="219">
      <calculatedColumnFormula>IF('BMP Bulacan'!$H$118="n/a","na",IF('BMP Bulacan'!$H$118="Submitted On-time","✓","x"))</calculatedColumnFormula>
    </tableColumn>
    <tableColumn id="45" xr3:uid="{5D1ED422-02C4-4AD5-A95D-FCB15AEF7016}" name="DOE 4th Quarter - Coal Purchases and Utilization Report (2026)" dataDxfId="218">
      <calculatedColumnFormula>IF('BMP Bulacan'!$H$119="n/a","na",IF('BMP Bulacan'!$H$119="Submitted On-time","✓","x"))</calculatedColumnFormula>
    </tableColumn>
    <tableColumn id="44" xr3:uid="{A0B48D27-1B9F-46B8-A459-D671278A6635}" name="ERC Annual Self-Generating Report" dataDxfId="217">
      <calculatedColumnFormula>IF('BMP Bulacan'!$H$120="n/a","na",IF('BMP Bulacan'!$H$120="Submitted On-time","✓","x"))</calculatedColumnFormula>
    </tableColumn>
    <tableColumn id="32" xr3:uid="{AB00E72D-4581-481B-BD64-9627999B8B1A}" name="Column1" dataDxfId="216"/>
    <tableColumn id="33" xr3:uid="{D15CA681-F755-4515-AB84-8CC22AA42C4F}" name="Total Applicable Reportorials" dataDxfId="215">
      <calculatedColumnFormula>COUNTIF(D3:AX3,"*")-COUNTIF(D3:AX3,"NA")</calculatedColumnFormula>
    </tableColumn>
    <tableColumn id="34" xr3:uid="{F2CEF0B6-32B0-487B-A845-54B26C79D2E8}" name="Updated Reportorial" dataDxfId="214">
      <calculatedColumnFormula>COUNTIF(D3:AX3,"✓")</calculatedColumnFormula>
    </tableColumn>
    <tableColumn id="35" xr3:uid="{91F36F7A-470A-4061-865F-E182A19E2DE0}" name="% Updated" dataDxfId="213">
      <calculatedColumnFormula>IFERROR(BA3/AZ3,0)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69E972-FE22-4505-8430-7AC18F918B4B}" name="region" displayName="region" ref="F3:F7" totalsRowShown="0">
  <autoFilter ref="F3:F7" xr:uid="{9B69E972-FE22-4505-8430-7AC18F918B4B}"/>
  <tableColumns count="1">
    <tableColumn id="1" xr3:uid="{BCC4E391-D39E-4EE8-BE51-6E2B5143C24C}"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2541F8-4C07-47A1-840E-EC63BADC2625}" name="plant" displayName="plant" ref="H3:H27" totalsRowShown="0">
  <autoFilter ref="H3:H27" xr:uid="{012541F8-4C07-47A1-840E-EC63BADC2625}"/>
  <tableColumns count="1">
    <tableColumn id="1" xr3:uid="{E95CC59A-F2E2-4EEE-B76C-5909A2BC32F1}" name="Pla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C9268-5C35-4AD1-8569-CA7629E8FDEF}">
  <sheetPr>
    <tabColor rgb="FFFFC000"/>
  </sheetPr>
  <dimension ref="B2:O2"/>
  <sheetViews>
    <sheetView showGridLines="0" tabSelected="1" zoomScale="80" zoomScaleNormal="80" workbookViewId="0">
      <selection activeCell="T12" sqref="T12"/>
    </sheetView>
  </sheetViews>
  <sheetFormatPr defaultRowHeight="14.4" x14ac:dyDescent="0.3"/>
  <cols>
    <col min="1" max="1" width="1.33203125" customWidth="1"/>
  </cols>
  <sheetData>
    <row r="2" spans="2:15" ht="23.4" x14ac:dyDescent="0.45">
      <c r="B2" s="83" t="s">
        <v>0</v>
      </c>
      <c r="C2" s="83"/>
      <c r="D2" s="83"/>
      <c r="E2" s="83"/>
      <c r="F2" s="83"/>
      <c r="G2" s="83"/>
      <c r="H2" s="83"/>
      <c r="I2" s="83"/>
      <c r="J2" s="83"/>
      <c r="K2" s="83"/>
      <c r="L2" s="83"/>
      <c r="M2" s="83"/>
      <c r="N2" s="83"/>
      <c r="O2" s="83"/>
    </row>
  </sheetData>
  <mergeCells count="1">
    <mergeCell ref="B2: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DA712-717A-4F96-B93F-961BFACB4794}">
  <dimension ref="A3:L17"/>
  <sheetViews>
    <sheetView topLeftCell="C1" workbookViewId="0">
      <selection activeCell="J16" sqref="J16"/>
    </sheetView>
  </sheetViews>
  <sheetFormatPr defaultRowHeight="14.4" x14ac:dyDescent="0.3"/>
  <cols>
    <col min="1" max="1" width="43.44140625" bestFit="1" customWidth="1"/>
    <col min="2" max="2" width="42.33203125" bestFit="1" customWidth="1"/>
    <col min="3" max="3" width="43.5546875" bestFit="1" customWidth="1"/>
    <col min="9" max="9" width="26.44140625" bestFit="1" customWidth="1"/>
    <col min="10" max="10" width="25.6640625" bestFit="1" customWidth="1"/>
    <col min="11" max="11" width="33.44140625" bestFit="1" customWidth="1"/>
  </cols>
  <sheetData>
    <row r="3" spans="1:12" x14ac:dyDescent="0.3">
      <c r="A3" t="s">
        <v>1</v>
      </c>
      <c r="B3" t="s">
        <v>2</v>
      </c>
    </row>
    <row r="4" spans="1:12" x14ac:dyDescent="0.3">
      <c r="A4" s="94">
        <v>391</v>
      </c>
      <c r="B4" s="94">
        <v>694</v>
      </c>
    </row>
    <row r="10" spans="1:12" x14ac:dyDescent="0.3">
      <c r="B10">
        <f>GETPIVOTDATA("[Measures].[Sum of Active Applicable License / Certification]",$A$3)</f>
        <v>391</v>
      </c>
      <c r="C10">
        <f>GETPIVOTDATA("[Measures].[Sum of Total Applicable License / Certification]",$A$3)</f>
        <v>694</v>
      </c>
      <c r="J10">
        <f>GETPIVOTDATA("[Measures].[Sum of Updated Reportorial]",$J$16)</f>
        <v>22</v>
      </c>
      <c r="K10">
        <f>GETPIVOTDATA("[Measures].[Sum of Total Applicable Reportorials]",$J$16)</f>
        <v>1062</v>
      </c>
    </row>
    <row r="11" spans="1:12" x14ac:dyDescent="0.3">
      <c r="C11" s="49">
        <f>B10/C10</f>
        <v>0.56340057636887608</v>
      </c>
      <c r="D11" s="50">
        <f>1-C11</f>
        <v>0.43659942363112392</v>
      </c>
      <c r="K11" s="49">
        <f>J10/K10</f>
        <v>2.0715630885122412E-2</v>
      </c>
      <c r="L11" s="50">
        <f>1-K11</f>
        <v>0.9792843691148776</v>
      </c>
    </row>
    <row r="16" spans="1:12" x14ac:dyDescent="0.3">
      <c r="J16" t="s">
        <v>3</v>
      </c>
      <c r="K16" t="s">
        <v>4</v>
      </c>
    </row>
    <row r="17" spans="10:11" x14ac:dyDescent="0.3">
      <c r="J17" s="94">
        <v>22</v>
      </c>
      <c r="K17" s="94">
        <v>1062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8EE2-31EE-4370-8231-3C0F83B58CD2}">
  <sheetPr>
    <tabColor theme="7" tint="-0.249977111117893"/>
  </sheetPr>
  <dimension ref="B1:BR28"/>
  <sheetViews>
    <sheetView showGridLines="0" topLeftCell="AB4" zoomScale="70" zoomScaleNormal="70" workbookViewId="0">
      <selection activeCell="A12" sqref="A12"/>
    </sheetView>
  </sheetViews>
  <sheetFormatPr defaultRowHeight="14.4" x14ac:dyDescent="0.3"/>
  <cols>
    <col min="1" max="1" width="1.33203125" customWidth="1"/>
    <col min="2" max="2" width="12.6640625" customWidth="1"/>
    <col min="3" max="3" width="17.88671875" bestFit="1" customWidth="1"/>
    <col min="4" max="66" width="6.5546875" style="21" customWidth="1"/>
    <col min="67" max="67" width="1.33203125" customWidth="1"/>
    <col min="68" max="70" width="12.109375" customWidth="1"/>
  </cols>
  <sheetData>
    <row r="1" spans="2:70" ht="7.5" customHeight="1" x14ac:dyDescent="0.3"/>
    <row r="2" spans="2:70" ht="195.75" customHeight="1" x14ac:dyDescent="0.3">
      <c r="B2" s="39" t="s">
        <v>5</v>
      </c>
      <c r="C2" s="7" t="s">
        <v>6</v>
      </c>
      <c r="D2" s="25" t="s">
        <v>7</v>
      </c>
      <c r="E2" s="25" t="s">
        <v>8</v>
      </c>
      <c r="F2" s="25" t="s">
        <v>9</v>
      </c>
      <c r="G2" s="25" t="s">
        <v>10</v>
      </c>
      <c r="H2" s="25" t="s">
        <v>11</v>
      </c>
      <c r="I2" s="25" t="s">
        <v>12</v>
      </c>
      <c r="J2" s="25" t="s">
        <v>13</v>
      </c>
      <c r="K2" s="25" t="s">
        <v>14</v>
      </c>
      <c r="L2" s="25" t="s">
        <v>15</v>
      </c>
      <c r="M2" s="25" t="s">
        <v>16</v>
      </c>
      <c r="N2" s="25" t="s">
        <v>17</v>
      </c>
      <c r="O2" s="25" t="s">
        <v>18</v>
      </c>
      <c r="P2" s="25" t="s">
        <v>19</v>
      </c>
      <c r="Q2" s="25" t="s">
        <v>20</v>
      </c>
      <c r="R2" s="25" t="s">
        <v>21</v>
      </c>
      <c r="S2" s="25" t="s">
        <v>22</v>
      </c>
      <c r="T2" s="25" t="s">
        <v>23</v>
      </c>
      <c r="U2" s="25" t="s">
        <v>24</v>
      </c>
      <c r="V2" s="25" t="s">
        <v>25</v>
      </c>
      <c r="W2" s="25" t="s">
        <v>26</v>
      </c>
      <c r="X2" s="25" t="s">
        <v>27</v>
      </c>
      <c r="Y2" s="25" t="s">
        <v>28</v>
      </c>
      <c r="Z2" s="25" t="s">
        <v>29</v>
      </c>
      <c r="AA2" s="25" t="s">
        <v>30</v>
      </c>
      <c r="AB2" s="25" t="s">
        <v>31</v>
      </c>
      <c r="AC2" s="25" t="s">
        <v>32</v>
      </c>
      <c r="AD2" s="25" t="s">
        <v>33</v>
      </c>
      <c r="AE2" s="25" t="s">
        <v>34</v>
      </c>
      <c r="AF2" s="25" t="s">
        <v>35</v>
      </c>
      <c r="AG2" s="25" t="s">
        <v>36</v>
      </c>
      <c r="AH2" s="25" t="s">
        <v>37</v>
      </c>
      <c r="AI2" s="25" t="s">
        <v>38</v>
      </c>
      <c r="AJ2" s="25" t="s">
        <v>39</v>
      </c>
      <c r="AK2" s="25" t="s">
        <v>40</v>
      </c>
      <c r="AL2" s="25" t="s">
        <v>41</v>
      </c>
      <c r="AM2" s="25" t="s">
        <v>42</v>
      </c>
      <c r="AN2" s="25" t="s">
        <v>43</v>
      </c>
      <c r="AO2" s="25" t="s">
        <v>44</v>
      </c>
      <c r="AP2" s="25" t="s">
        <v>45</v>
      </c>
      <c r="AQ2" s="25" t="s">
        <v>46</v>
      </c>
      <c r="AR2" s="25" t="s">
        <v>47</v>
      </c>
      <c r="AS2" s="25" t="s">
        <v>48</v>
      </c>
      <c r="AT2" s="25" t="s">
        <v>49</v>
      </c>
      <c r="AU2" s="25" t="s">
        <v>50</v>
      </c>
      <c r="AV2" s="25" t="s">
        <v>51</v>
      </c>
      <c r="AW2" s="25" t="s">
        <v>52</v>
      </c>
      <c r="AX2" s="25" t="s">
        <v>53</v>
      </c>
      <c r="AY2" s="25" t="s">
        <v>54</v>
      </c>
      <c r="AZ2" s="25" t="s">
        <v>55</v>
      </c>
      <c r="BA2" s="25" t="s">
        <v>56</v>
      </c>
      <c r="BB2" s="25" t="s">
        <v>57</v>
      </c>
      <c r="BC2" s="25" t="s">
        <v>58</v>
      </c>
      <c r="BD2" s="25" t="s">
        <v>59</v>
      </c>
      <c r="BE2" s="25" t="s">
        <v>60</v>
      </c>
      <c r="BF2" s="25" t="s">
        <v>61</v>
      </c>
      <c r="BG2" s="25" t="s">
        <v>62</v>
      </c>
      <c r="BH2" s="25" t="s">
        <v>63</v>
      </c>
      <c r="BI2" s="25" t="s">
        <v>64</v>
      </c>
      <c r="BJ2" s="25" t="s">
        <v>65</v>
      </c>
      <c r="BK2" s="25" t="s">
        <v>66</v>
      </c>
      <c r="BL2" s="25" t="s">
        <v>67</v>
      </c>
      <c r="BM2" s="25" t="s">
        <v>68</v>
      </c>
      <c r="BN2" s="25" t="s">
        <v>69</v>
      </c>
      <c r="BO2" s="22" t="s">
        <v>70</v>
      </c>
      <c r="BP2" s="28" t="s">
        <v>71</v>
      </c>
      <c r="BQ2" s="28" t="s">
        <v>72</v>
      </c>
      <c r="BR2" s="41" t="s">
        <v>73</v>
      </c>
    </row>
    <row r="3" spans="2:70" x14ac:dyDescent="0.3">
      <c r="B3" s="40" t="s">
        <v>74</v>
      </c>
      <c r="C3" s="26" t="s">
        <v>75</v>
      </c>
      <c r="D3" s="24" t="str">
        <f ca="1">IF('BMP Pangasinan'!$H$6="n/a","na",IF('BMP Pangasinan'!$H$6="Active","✓","x"))</f>
        <v>✓</v>
      </c>
      <c r="E3" s="24" t="str">
        <f ca="1">IF('BMP Pangasinan'!$H$7="n/a","na",IF('BMP Pangasinan'!$H$7="Active","✓","x"))</f>
        <v>✓</v>
      </c>
      <c r="F3" s="24" t="str">
        <f ca="1">IF('BMP Pangasinan'!$H$8="n/a","na",IF('BMP Pangasinan'!$H$8="Active","✓","x"))</f>
        <v>✓</v>
      </c>
      <c r="G3" s="24" t="str">
        <f ca="1">IF('BMP Pangasinan'!$H$9="n/a","na",IF('BMP Pangasinan'!$H$9="Active","✓","x"))</f>
        <v>na</v>
      </c>
      <c r="H3" s="24" t="str">
        <f ca="1">IF('BMP Pangasinan'!$H$10="n/a","na",IF('BMP Pangasinan'!$H$10="Active","✓","x"))</f>
        <v>na</v>
      </c>
      <c r="I3" s="24" t="str">
        <f ca="1">IF('BMP Pangasinan'!$H$11="n/a","na",IF('BMP Pangasinan'!$H$11="Active","✓","x"))</f>
        <v>na</v>
      </c>
      <c r="J3" s="24" t="str">
        <f ca="1">IF('BMP Pangasinan'!$H$12="n/a","na",IF('BMP Pangasinan'!$H$12="Active","✓","x"))</f>
        <v>✓</v>
      </c>
      <c r="K3" s="24" t="str">
        <f ca="1">IF('BMP Pangasinan'!$H$13="n/a","na",IF('BMP Pangasinan'!$H$13="Active","✓","x"))</f>
        <v>✓</v>
      </c>
      <c r="L3" s="24" t="str">
        <f ca="1">IF('BMP Pangasinan'!$H$14="n/a","na",IF('BMP Pangasinan'!$H$14="Active","✓","x"))</f>
        <v>✓</v>
      </c>
      <c r="M3" s="24" t="str">
        <f ca="1">IF('BMP Pangasinan'!$H$16="n/a","na",IF('BMP Pangasinan'!$H$16="Active","✓","x"))</f>
        <v>✓</v>
      </c>
      <c r="N3" s="24" t="str">
        <f ca="1">IF('BMP Pangasinan'!$H$17="n/a","na",IF('BMP Pangasinan'!$H$17="Active","✓","x"))</f>
        <v>✓</v>
      </c>
      <c r="O3" s="24" t="str">
        <f ca="1">IF('BMP Pangasinan'!$H$18="n/a","na",IF('BMP Pangasinan'!$H$18="Active","✓","x"))</f>
        <v>✓</v>
      </c>
      <c r="P3" s="24" t="str">
        <f ca="1">IF('BMP Pangasinan'!$H$19="n/a","na",IF('BMP Pangasinan'!$H$19="Active","✓","x"))</f>
        <v>✓</v>
      </c>
      <c r="Q3" s="24" t="str">
        <f ca="1">IF('BMP Pangasinan'!$H$20="n/a","na",IF('BMP Pangasinan'!$H$20="Active","✓","x"))</f>
        <v>na</v>
      </c>
      <c r="R3" s="24" t="str">
        <f ca="1">IF('BMP Pangasinan'!$H$21="n/a","na",IF('BMP Pangasinan'!$H$21="Active","✓","x"))</f>
        <v>✓</v>
      </c>
      <c r="S3" s="24" t="str">
        <f ca="1">IF('BMP Pangasinan'!$H$22="n/a","na",IF('BMP Pangasinan'!$H$22="Active","✓","x"))</f>
        <v>✓</v>
      </c>
      <c r="T3" s="24" t="str">
        <f ca="1">IF('BMP Pangasinan'!$H$23="n/a","na",IF('BMP Pangasinan'!$H$23="Active","✓","x"))</f>
        <v>✓</v>
      </c>
      <c r="U3" s="24" t="str">
        <f ca="1">IF('BMP Pangasinan'!$H$24="n/a","na",IF('BMP Pangasinan'!$H$24="Active","✓","x"))</f>
        <v>✓</v>
      </c>
      <c r="V3" s="24" t="str">
        <f ca="1">IF('BMP Pangasinan'!$H$25="n/a","na",IF('BMP Pangasinan'!$H$25="Active","✓","x"))</f>
        <v>na</v>
      </c>
      <c r="W3" s="24" t="str">
        <f ca="1">IF('BMP Pangasinan'!$H$26="n/a","na",IF('BMP Pangasinan'!$H$26="Active","✓","x"))</f>
        <v>✓</v>
      </c>
      <c r="X3" s="24" t="str">
        <f ca="1">IF('BMP Pangasinan'!$H$27="n/a","na",IF('BMP Pangasinan'!$H$27="Active","✓","x"))</f>
        <v>✓</v>
      </c>
      <c r="Y3" s="24" t="str">
        <f ca="1">IF('BMP Pangasinan'!$H$28="n/a","na",IF('BMP Pangasinan'!$H$28="Active","✓","x"))</f>
        <v>na</v>
      </c>
      <c r="Z3" s="24" t="str">
        <f ca="1">IF('BMP Pangasinan'!$H$29="n/a","na",IF('BMP Pangasinan'!$H$29="Active","✓","x"))</f>
        <v>na</v>
      </c>
      <c r="AA3" s="24" t="str">
        <f ca="1">IF('BMP Pangasinan'!$H$30="n/a","na",IF('BMP Pangasinan'!$H$30="Active","✓","x"))</f>
        <v>✓</v>
      </c>
      <c r="AB3" s="24" t="str">
        <f ca="1">IF('BMP Pangasinan'!$H$31="n/a","na",IF('BMP Pangasinan'!$H$31="Active","✓","x"))</f>
        <v>na</v>
      </c>
      <c r="AC3" s="24" t="str">
        <f ca="1">IF('BMP Pangasinan'!$H$32="n/a","na",IF('BMP Pangasinan'!$H$32="Active","✓","x"))</f>
        <v>na</v>
      </c>
      <c r="AD3" s="24" t="str">
        <f ca="1">IF('BMP Pangasinan'!$H$33="n/a","na",IF('BMP Pangasinan'!$H$33="Active","✓","x"))</f>
        <v>na</v>
      </c>
      <c r="AE3" s="24" t="str">
        <f ca="1">IF('BMP Pangasinan'!$H$34="n/a","na",IF('BMP Pangasinan'!$H$34="Active","✓","x"))</f>
        <v>✓</v>
      </c>
      <c r="AF3" s="24" t="str">
        <f ca="1">IF('BMP Pangasinan'!$H$35="n/a","na",IF('BMP Pangasinan'!$H$35="Active","✓","x"))</f>
        <v>✓</v>
      </c>
      <c r="AG3" s="24" t="str">
        <f ca="1">IF('BMP Pangasinan'!$H$36="n/a","na",IF('BMP Pangasinan'!$H$36="Active","✓","x"))</f>
        <v>✓</v>
      </c>
      <c r="AH3" s="24" t="str">
        <f ca="1">IF('BMP Pangasinan'!$H$37="n/a","na",IF('BMP Pangasinan'!$H$37="Active","✓","x"))</f>
        <v>na</v>
      </c>
      <c r="AI3" s="24" t="str">
        <f ca="1">IF('BMP Pangasinan'!$H$38="n/a","na",IF('BMP Pangasinan'!$H$38="Active","✓","x"))</f>
        <v>na</v>
      </c>
      <c r="AJ3" s="24" t="str">
        <f ca="1">IF('BMP Pangasinan'!$H$39="n/a","na",IF('BMP Pangasinan'!$H$39="Active","✓","x"))</f>
        <v>✓</v>
      </c>
      <c r="AK3" s="24" t="str">
        <f ca="1">IF('BMP Pangasinan'!$H$40="n/a","na",IF('BMP Pangasinan'!$H$40="Active","✓","x"))</f>
        <v>na</v>
      </c>
      <c r="AL3" s="24" t="str">
        <f ca="1">IF('BMP Pangasinan'!$H$41="n/a","na",IF('BMP Pangasinan'!$H$41="Active","✓","x"))</f>
        <v>na</v>
      </c>
      <c r="AM3" s="24" t="str">
        <f ca="1">IF('BMP Pangasinan'!$H$42="n/a","na",IF('BMP Pangasinan'!$H$42="Active","✓","x"))</f>
        <v>na</v>
      </c>
      <c r="AN3" s="24" t="str">
        <f ca="1">IF('BMP Pangasinan'!$H$43="n/a","na",IF('BMP Pangasinan'!$H$43="Active","✓","x"))</f>
        <v>✓</v>
      </c>
      <c r="AO3" s="24" t="str">
        <f ca="1">IF('BMP Pangasinan'!$H$44="n/a","na",IF('BMP Pangasinan'!$H$44="Active","✓","x"))</f>
        <v>✓</v>
      </c>
      <c r="AP3" s="24" t="str">
        <f ca="1">IF('BMP Pangasinan'!$H$45="n/a","na",IF('BMP Pangasinan'!$H$45="Active","✓","x"))</f>
        <v>✓</v>
      </c>
      <c r="AQ3" s="24" t="str">
        <f ca="1">IF('BMP Pangasinan'!$H$46="n/a","na",IF('BMP Pangasinan'!$H$46="Active","✓","x"))</f>
        <v>✓</v>
      </c>
      <c r="AR3" s="24" t="str">
        <f ca="1">IF('BMP Pangasinan'!$H$47="n/a","na",IF('BMP Pangasinan'!$H$47="Active","✓","x"))</f>
        <v>na</v>
      </c>
      <c r="AS3" s="24" t="str">
        <f ca="1">IF('BMP Pangasinan'!$H$48="n/a","na",IF('BMP Pangasinan'!$H$48="Active","✓","x"))</f>
        <v>na</v>
      </c>
      <c r="AT3" s="24" t="str">
        <f ca="1">IF('BMP Pangasinan'!$H$49="n/a","na",IF('BMP Pangasinan'!$H$49="Active","✓","x"))</f>
        <v>na</v>
      </c>
      <c r="AU3" s="24" t="str">
        <f ca="1">IF('BMP Pangasinan'!$H$50="n/a","na",IF('BMP Pangasinan'!$H$50="Active","✓","x"))</f>
        <v>na</v>
      </c>
      <c r="AV3" s="24" t="str">
        <f ca="1">IF('BMP Pangasinan'!$H$51="n/a","na",IF('BMP Pangasinan'!$H$51="Active","✓","x"))</f>
        <v>na</v>
      </c>
      <c r="AW3" s="24" t="str">
        <f ca="1">IF('BMP Pangasinan'!$H$52="n/a","na",IF('BMP Pangasinan'!$H$52="Active","✓","x"))</f>
        <v>✓</v>
      </c>
      <c r="AX3" s="24" t="str">
        <f ca="1">IF('BMP Pangasinan'!$H$53="n/a","na",IF('BMP Pangasinan'!$H$53="Active","✓","x"))</f>
        <v>na</v>
      </c>
      <c r="AY3" s="24" t="str">
        <f ca="1">IF('BMP Pangasinan'!$H$54="n/a","na",IF('BMP Pangasinan'!$H$54="Active","✓","x"))</f>
        <v>na</v>
      </c>
      <c r="AZ3" s="24" t="str">
        <f ca="1">IF('BMP Pangasinan'!$H$55="n/a","na",IF('BMP Pangasinan'!$H$55="Active","✓","x"))</f>
        <v>na</v>
      </c>
      <c r="BA3" s="24" t="str">
        <f ca="1">IF('BMP Pangasinan'!$H$56="n/a","na",IF('BMP Pangasinan'!$H$56="Active","✓","x"))</f>
        <v>na</v>
      </c>
      <c r="BB3" s="24" t="str">
        <f ca="1">IF('BMP Pangasinan'!$H$57="n/a","na",IF('BMP Pangasinan'!$H$57="Active","✓","x"))</f>
        <v>na</v>
      </c>
      <c r="BC3" s="24" t="str">
        <f ca="1">IF('BMP Pangasinan'!$H$58="n/a","na",IF('BMP Pangasinan'!$H$58="Active","✓","x"))</f>
        <v>na</v>
      </c>
      <c r="BD3" s="24" t="str">
        <f ca="1">IF('BMP Pangasinan'!$H$59="n/a","na",IF('BMP Pangasinan'!$H$59="Active","✓","x"))</f>
        <v>na</v>
      </c>
      <c r="BE3" s="24" t="str">
        <f ca="1">IF('BMP Pangasinan'!$H$60="n/a","na",IF('BMP Pangasinan'!$H$60="Active","✓","x"))</f>
        <v>na</v>
      </c>
      <c r="BF3" s="24" t="str">
        <f ca="1">IF('BMP Pangasinan'!$H$61="n/a","na",IF('BMP Pangasinan'!$H$61="Active","✓","x"))</f>
        <v>na</v>
      </c>
      <c r="BG3" s="24" t="str">
        <f ca="1">IF('BMP Pangasinan'!$H$62="n/a","na",IF('BMP Pangasinan'!$H$62="Active","✓","x"))</f>
        <v>na</v>
      </c>
      <c r="BH3" s="24" t="str">
        <f ca="1">IF('BMP Pangasinan'!$H$63="n/a","na",IF('BMP Pangasinan'!$H$63="Active","✓","x"))</f>
        <v>na</v>
      </c>
      <c r="BI3" s="24" t="str">
        <f ca="1">IF('BMP Pangasinan'!$H$64="n/a","na",IF('BMP Pangasinan'!$H$64="Active","✓","x"))</f>
        <v>na</v>
      </c>
      <c r="BJ3" s="24" t="str">
        <f ca="1">IF('BMP Pangasinan'!$H$65="n/a","na",IF('BMP Pangasinan'!$H$65="Active","✓","x"))</f>
        <v>na</v>
      </c>
      <c r="BK3" s="24" t="str">
        <f ca="1">IF('BMP Pangasinan'!$H$66="n/a","na",IF('BMP Pangasinan'!$H$66="Active","✓","x"))</f>
        <v>na</v>
      </c>
      <c r="BL3" s="24" t="str">
        <f ca="1">IF('BMP Pangasinan'!$H$67="n/a","na",IF('BMP Pangasinan'!$H$67="Active","✓","x"))</f>
        <v>x</v>
      </c>
      <c r="BM3" s="24" t="str">
        <f ca="1">IF('BMP Pangasinan'!$H$68="n/a","na",IF('BMP Pangasinan'!$H$68="Active","✓","x"))</f>
        <v>na</v>
      </c>
      <c r="BN3" s="24" t="str">
        <f ca="1">IF('BMP Pangasinan'!$H$69="n/a","na",IF('BMP Pangasinan'!$H$69="Active","✓","x"))</f>
        <v>x</v>
      </c>
      <c r="BO3" s="23"/>
      <c r="BP3" s="27">
        <f t="shared" ref="BP3:BP25" ca="1" si="0">COUNTIF(D3:BN3,"*")-COUNTIF(D3:BN3,"NA")</f>
        <v>28</v>
      </c>
      <c r="BQ3" s="27">
        <f t="shared" ref="BQ3:BQ25" ca="1" si="1">COUNTIF(D3:BN3,"✓")</f>
        <v>26</v>
      </c>
      <c r="BR3" s="42">
        <f ca="1">IFERROR(BQ3/BP3,0)</f>
        <v>0.9285714285714286</v>
      </c>
    </row>
    <row r="4" spans="2:70" x14ac:dyDescent="0.3">
      <c r="B4" s="40" t="s">
        <v>74</v>
      </c>
      <c r="C4" s="26" t="s">
        <v>76</v>
      </c>
      <c r="D4" s="24" t="str">
        <f ca="1">IF('BMP Isabela'!$H$6="n/a","na",IF('BMP Isabela'!$H$6="Active","✓","x"))</f>
        <v>✓</v>
      </c>
      <c r="E4" s="24" t="str">
        <f ca="1">IF('BMP Isabela'!$H$7="n/a","na",IF('BMP Isabela'!$H$7="Active","✓","x"))</f>
        <v>✓</v>
      </c>
      <c r="F4" s="24" t="str">
        <f ca="1">IF('BMP Isabela'!$H$8="n/a","na",IF('BMP Isabela'!$H$8="Active","✓","x"))</f>
        <v>na</v>
      </c>
      <c r="G4" s="24" t="str">
        <f ca="1">IF('BMP Isabela'!$H$9="n/a","na",IF('BMP Isabela'!$H$9="Active","✓","x"))</f>
        <v>na</v>
      </c>
      <c r="H4" s="24" t="str">
        <f ca="1">IF('BMP Isabela'!$H$10="n/a","na",IF('BMP Isabela'!$H$10="Active","✓","x"))</f>
        <v>na</v>
      </c>
      <c r="I4" s="24" t="str">
        <f ca="1">IF('BMP Isabela'!$H$11="n/a","na",IF('BMP Isabela'!$H$11="Active","✓","x"))</f>
        <v>na</v>
      </c>
      <c r="J4" s="24" t="str">
        <f ca="1">IF('BMP Isabela'!$H$12="n/a","na",IF('BMP Isabela'!$H$12="Active","✓","x"))</f>
        <v>✓</v>
      </c>
      <c r="K4" s="24" t="str">
        <f ca="1">IF('BMP Isabela'!$H$13="n/a","na",IF('BMP Isabela'!$H$13="Active","✓","x"))</f>
        <v>✓</v>
      </c>
      <c r="L4" s="24" t="str">
        <f ca="1">IF('BMP Isabela'!$H$14="n/a","na",IF('BMP Isabela'!$H$14="Active","✓","x"))</f>
        <v>✓</v>
      </c>
      <c r="M4" s="24" t="str">
        <f ca="1">IF('BMP Isabela'!$H$15="n/a","na",IF('BMP Isabela'!$H$15="Active","✓","x"))</f>
        <v>✓</v>
      </c>
      <c r="N4" s="24" t="str">
        <f ca="1">IF('BMP Isabela'!$H$16="n/a","na",IF('BMP Isabela'!$H$16="Active","✓","x"))</f>
        <v>✓</v>
      </c>
      <c r="O4" s="24" t="str">
        <f ca="1">IF('BMP Isabela'!$H$17="n/a","na",IF('BMP Isabela'!$H$17="Active","✓","x"))</f>
        <v>na</v>
      </c>
      <c r="P4" s="24" t="str">
        <f ca="1">IF('BMP Isabela'!$H$18="n/a","na",IF('BMP Isabela'!$H$18="Active","✓","x"))</f>
        <v>✓</v>
      </c>
      <c r="Q4" s="24" t="str">
        <f ca="1">IF('BMP Isabela'!$H$19="n/a","na",IF('BMP Isabela'!$H$19="Active","✓","x"))</f>
        <v>✓</v>
      </c>
      <c r="R4" s="24" t="str">
        <f ca="1">IF('BMP Isabela'!$H$20="n/a","na",IF('BMP Isabela'!$H$20="Active","✓","x"))</f>
        <v>✓</v>
      </c>
      <c r="S4" s="24" t="str">
        <f ca="1">IF('BMP Isabela'!$H$21="n/a","na",IF('BMP Isabela'!$H$21="Active","✓","x"))</f>
        <v>✓</v>
      </c>
      <c r="T4" s="24" t="str">
        <f ca="1">IF('BMP Isabela'!$H$22="n/a","na",IF('BMP Isabela'!$H$22="Active","✓","x"))</f>
        <v>✓</v>
      </c>
      <c r="U4" s="24" t="str">
        <f ca="1">IF('BMP Isabela'!$H$23="n/a","na",IF('BMP Isabela'!$H$23="Active","✓","x"))</f>
        <v>✓</v>
      </c>
      <c r="V4" s="24" t="str">
        <f ca="1">IF('BMP Isabela'!$H$24="n/a","na",IF('BMP Isabela'!$H$24="Active","✓","x"))</f>
        <v>na</v>
      </c>
      <c r="W4" s="24" t="str">
        <f ca="1">IF('BMP Isabela'!$H$25="n/a","na",IF('BMP Isabela'!$H$25="Active","✓","x"))</f>
        <v>✓</v>
      </c>
      <c r="X4" s="24" t="str">
        <f ca="1">IF('BMP Isabela'!$H$26="n/a","na",IF('BMP Isabela'!$H$26="Active","✓","x"))</f>
        <v>✓</v>
      </c>
      <c r="Y4" s="24" t="str">
        <f ca="1">IF('BMP Isabela'!$H$27="n/a","na",IF('BMP Isabela'!$H$27="Active","✓","x"))</f>
        <v>na</v>
      </c>
      <c r="Z4" s="24" t="str">
        <f ca="1">IF('BMP Isabela'!$H$28="n/a","na",IF('BMP Isabela'!$H$28="Active","✓","x"))</f>
        <v>na</v>
      </c>
      <c r="AA4" s="24" t="str">
        <f ca="1">IF('BMP Isabela'!$H$29="n/a","na",IF('BMP Isabela'!$H$29="Active","✓","x"))</f>
        <v>✓</v>
      </c>
      <c r="AB4" s="24" t="str">
        <f ca="1">IF('BMP Isabela'!$H$30="n/a","na",IF('BMP Isabela'!$H$30="Active","✓","x"))</f>
        <v>na</v>
      </c>
      <c r="AC4" s="24" t="str">
        <f ca="1">IF('BMP Isabela'!$H$31="n/a","na",IF('BMP Isabela'!$H$31="Active","✓","x"))</f>
        <v>na</v>
      </c>
      <c r="AD4" s="24" t="str">
        <f ca="1">IF('BMP Isabela'!$H$32="n/a","na",IF('BMP Isabela'!$H$32="Active","✓","x"))</f>
        <v>na</v>
      </c>
      <c r="AE4" s="24" t="str">
        <f ca="1">IF('BMP Isabela'!$H$33="n/a","na",IF('BMP Isabela'!$H$33="Active","✓","x"))</f>
        <v>✓</v>
      </c>
      <c r="AF4" s="24" t="str">
        <f ca="1">IF('BMP Isabela'!$H$34="n/a","na",IF('BMP Isabela'!$H$34="Active","✓","x"))</f>
        <v>✓</v>
      </c>
      <c r="AG4" s="24" t="str">
        <f ca="1">IF('BMP Isabela'!$H$35="n/a","na",IF('BMP Isabela'!$H$35="Active","✓","x"))</f>
        <v>na</v>
      </c>
      <c r="AH4" s="24" t="str">
        <f ca="1">IF('BMP Isabela'!$H$36="n/a","na",IF('BMP Isabela'!$H$36="Active","✓","x"))</f>
        <v>na</v>
      </c>
      <c r="AI4" s="24" t="str">
        <f ca="1">IF('BMP Isabela'!$H$37="n/a","na",IF('BMP Isabela'!$H$37="Active","✓","x"))</f>
        <v>na</v>
      </c>
      <c r="AJ4" s="24" t="str">
        <f ca="1">IF('BMP Isabela'!$H$38="n/a","na",IF('BMP Isabela'!$H$38="Active","✓","x"))</f>
        <v>na</v>
      </c>
      <c r="AK4" s="24" t="str">
        <f ca="1">IF('BMP Isabela'!$H$39="n/a","na",IF('BMP Isabela'!$H$39="Active","✓","x"))</f>
        <v>na</v>
      </c>
      <c r="AL4" s="24" t="str">
        <f ca="1">IF('BMP Isabela'!$H$40="n/a","na",IF('BMP Isabela'!$H$40="Active","✓","x"))</f>
        <v>na</v>
      </c>
      <c r="AM4" s="24" t="str">
        <f ca="1">IF('BMP Isabela'!$H$41="n/a","na",IF('BMP Isabela'!$H$41="Active","✓","x"))</f>
        <v>na</v>
      </c>
      <c r="AN4" s="24" t="str">
        <f ca="1">IF('BMP Isabela'!$H$42="n/a","na",IF('BMP Isabela'!$H$42="Active","✓","x"))</f>
        <v>✓</v>
      </c>
      <c r="AO4" s="24" t="str">
        <f ca="1">IF('BMP Isabela'!$H$43="n/a","na",IF('BMP Isabela'!$H$43="Active","✓","x"))</f>
        <v>na</v>
      </c>
      <c r="AP4" s="24" t="str">
        <f ca="1">IF('BMP Isabela'!$H$44="n/a","na",IF('BMP Isabela'!$H$44="Active","✓","x"))</f>
        <v>na</v>
      </c>
      <c r="AQ4" s="24" t="str">
        <f ca="1">IF('BMP Isabela'!$H$45="n/a","na",IF('BMP Isabela'!$H$45="Active","✓","x"))</f>
        <v>na</v>
      </c>
      <c r="AR4" s="24" t="str">
        <f ca="1">IF('BMP Isabela'!$H$46="n/a","na",IF('BMP Isabela'!$H$46="Active","✓","x"))</f>
        <v>na</v>
      </c>
      <c r="AS4" s="24" t="str">
        <f ca="1">IF('BMP Isabela'!$H$47="n/a","na",IF('BMP Isabela'!$H$47="Active","✓","x"))</f>
        <v>na</v>
      </c>
      <c r="AT4" s="24" t="str">
        <f ca="1">IF('BMP Isabela'!$H$48="n/a","na",IF('BMP Isabela'!$H$48="Active","✓","x"))</f>
        <v>na</v>
      </c>
      <c r="AU4" s="24" t="str">
        <f ca="1">IF('BMP Isabela'!$H$49="n/a","na",IF('BMP Isabela'!$H$49="Active","✓","x"))</f>
        <v>na</v>
      </c>
      <c r="AV4" s="24" t="str">
        <f ca="1">IF('BMP Isabela'!$H$50="n/a","na",IF('BMP Isabela'!$H$50="Active","✓","x"))</f>
        <v>na</v>
      </c>
      <c r="AW4" s="24" t="str">
        <f ca="1">IF('BMP Isabela'!$H$51="n/a","na",IF('BMP Isabela'!$H$51="Active","✓","x"))</f>
        <v>✓</v>
      </c>
      <c r="AX4" s="24" t="str">
        <f ca="1">IF('BMP Isabela'!$H$52="n/a","na",IF('BMP Isabela'!$H$52="Active","✓","x"))</f>
        <v>✓</v>
      </c>
      <c r="AY4" s="24" t="str">
        <f ca="1">IF('BMP Isabela'!$H$53="n/a","na",IF('BMP Isabela'!$H$53="Active","✓","x"))</f>
        <v>na</v>
      </c>
      <c r="AZ4" s="24" t="str">
        <f ca="1">IF('BMP Isabela'!$H$54="n/a","na",IF('BMP Isabela'!$H$54="Active","✓","x"))</f>
        <v>na</v>
      </c>
      <c r="BA4" s="24" t="str">
        <f ca="1">IF('BMP Isabela'!$H$55="n/a","na",IF('BMP Isabela'!$H$55="Active","✓","x"))</f>
        <v>na</v>
      </c>
      <c r="BB4" s="24" t="str">
        <f ca="1">IF('BMP Isabela'!$H$56="n/a","na",IF('BMP Isabela'!$H$56="Active","✓","x"))</f>
        <v>na</v>
      </c>
      <c r="BC4" s="24" t="str">
        <f ca="1">IF('BMP Isabela'!$H$57="n/a","na",IF('BMP Isabela'!$H$57="Active","✓","x"))</f>
        <v>na</v>
      </c>
      <c r="BD4" s="24" t="str">
        <f ca="1">IF('BMP Isabela'!$H$58="n/a","na",IF('BMP Isabela'!$H$58="Active","✓","x"))</f>
        <v>na</v>
      </c>
      <c r="BE4" s="24" t="str">
        <f ca="1">IF('BMP Isabela'!$H$59="n/a","na",IF('BMP Isabela'!$H$59="Active","✓","x"))</f>
        <v>na</v>
      </c>
      <c r="BF4" s="24" t="str">
        <f ca="1">IF('BMP Isabela'!$H$60="n/a","na",IF('BMP Isabela'!$H$60="Active","✓","x"))</f>
        <v>na</v>
      </c>
      <c r="BG4" s="24" t="str">
        <f ca="1">IF('BMP Isabela'!$H$61="n/a","na",IF('BMP Isabela'!$H$61="Active","✓","x"))</f>
        <v>na</v>
      </c>
      <c r="BH4" s="24" t="str">
        <f ca="1">IF('BMP Isabela'!$H$62="n/a","na",IF('BMP Isabela'!$H$62="Active","✓","x"))</f>
        <v>na</v>
      </c>
      <c r="BI4" s="24" t="str">
        <f ca="1">IF('BMP Isabela'!$H$63="n/a","na",IF('BMP Isabela'!$H$63="Active","✓","x"))</f>
        <v>na</v>
      </c>
      <c r="BJ4" s="24" t="str">
        <f ca="1">IF('BMP Isabela'!$H$64="n/a","na",IF('BMP Isabela'!$H$64="Active","✓","x"))</f>
        <v>✓</v>
      </c>
      <c r="BK4" s="24" t="str">
        <f ca="1">IF('BMP Isabela'!$H$65="n/a","na",IF('BMP Isabela'!$H$65="Active","✓","x"))</f>
        <v>na</v>
      </c>
      <c r="BL4" s="24" t="str">
        <f ca="1">IF('BMP Isabela'!$H$66="n/a","na",IF('BMP Isabela'!$H$66="Active","✓","x"))</f>
        <v>✓</v>
      </c>
      <c r="BM4" s="24" t="str">
        <f ca="1">IF('BMP Isabela'!$H$67="n/a","na",IF('BMP Isabela'!$H$67="Active","✓","x"))</f>
        <v>na</v>
      </c>
      <c r="BN4" s="24" t="str">
        <f ca="1">IF('BMP Isabela'!$H$68="n/a","na",IF('BMP Isabela'!$H$68="Active","✓","x"))</f>
        <v>✓</v>
      </c>
      <c r="BO4" s="23"/>
      <c r="BP4" s="27">
        <f t="shared" ca="1" si="0"/>
        <v>24</v>
      </c>
      <c r="BQ4" s="27">
        <f t="shared" ca="1" si="1"/>
        <v>24</v>
      </c>
      <c r="BR4" s="42">
        <f t="shared" ref="BR4:BR26" ca="1" si="2">IFERROR(BQ4/BP4,0)</f>
        <v>1</v>
      </c>
    </row>
    <row r="5" spans="2:70" x14ac:dyDescent="0.3">
      <c r="B5" s="40" t="s">
        <v>74</v>
      </c>
      <c r="C5" s="26" t="s">
        <v>77</v>
      </c>
      <c r="D5" s="24" t="str">
        <f ca="1">IF('BMP Bataan 1'!$H$6="n/a","na",IF('BMP Bataan 1'!$H$6="Active","✓","x"))</f>
        <v>✓</v>
      </c>
      <c r="E5" s="24" t="str">
        <f ca="1">IF('BMP Bataan 1'!$H$7="n/a","na",IF('BMP Bataan 1'!$H$7="Active","✓","x"))</f>
        <v>✓</v>
      </c>
      <c r="F5" s="24" t="str">
        <f ca="1">IF('BMP Bataan 1'!$H$8="n/a","na",IF('BMP Bataan 1'!$H$8="Active","✓","x"))</f>
        <v>✓</v>
      </c>
      <c r="G5" s="24" t="str">
        <f ca="1">IF('BMP Bataan 1'!$H$9="n/a","na",IF('BMP Bataan 1'!$H$9="Active","✓","x"))</f>
        <v>na</v>
      </c>
      <c r="H5" s="24" t="str">
        <f ca="1">IF('BMP Bataan 1'!$H$10="n/a","na",IF('BMP Bataan 1'!$H$10="Active","✓","x"))</f>
        <v>na</v>
      </c>
      <c r="I5" s="24" t="str">
        <f ca="1">IF('BMP Bataan 1'!$H$11="n/a","na",IF('BMP Bataan 1'!$H$11="Active","✓","x"))</f>
        <v>na</v>
      </c>
      <c r="J5" s="24" t="str">
        <f ca="1">IF('BMP Bataan 1'!$H$12="n/a","na",IF('BMP Bataan 1'!$H$12="Active","✓","x"))</f>
        <v>✓</v>
      </c>
      <c r="K5" s="24" t="str">
        <f ca="1">IF('BMP Bataan 1'!$H$13="n/a","na",IF('BMP Bataan 1'!$H$13="Active","✓","x"))</f>
        <v>✓</v>
      </c>
      <c r="L5" s="24" t="str">
        <f ca="1">IF('BMP Bataan 1'!$H$14="n/a","na",IF('BMP Bataan 1'!$H$14="Active","✓","x"))</f>
        <v>✓</v>
      </c>
      <c r="M5" s="24" t="str">
        <f ca="1">IF('BMP Bataan 1'!$H$15="n/a","na",IF('BMP Bataan 1'!$H$15="Active","✓","x"))</f>
        <v>✓</v>
      </c>
      <c r="N5" s="24" t="str">
        <f ca="1">IF('BMP Bataan 1'!$H$16="n/a","na",IF('BMP Bataan 1'!$H$16="Active","✓","x"))</f>
        <v>✓</v>
      </c>
      <c r="O5" s="24" t="str">
        <f ca="1">IF('BMP Bataan 1'!$H$17="n/a","na",IF('BMP Bataan 1'!$H$17="Active","✓","x"))</f>
        <v>✓</v>
      </c>
      <c r="P5" s="24" t="str">
        <f ca="1">IF('BMP Bataan 1'!$H$18="n/a","na",IF('BMP Bataan 1'!$H$18="Active","✓","x"))</f>
        <v>na</v>
      </c>
      <c r="Q5" s="24" t="str">
        <f ca="1">IF('BMP Bataan 1'!$H$19="n/a","na",IF('BMP Bataan 1'!$H$19="Active","✓","x"))</f>
        <v>✓</v>
      </c>
      <c r="R5" s="24" t="str">
        <f ca="1">IF('BMP Bataan 1'!$H$20="n/a","na",IF('BMP Bataan 1'!$H$20="Active","✓","x"))</f>
        <v>✓</v>
      </c>
      <c r="S5" s="24" t="str">
        <f ca="1">IF('BMP Bataan 1'!$H$21="n/a","na",IF('BMP Bataan 1'!$H$21="Active","✓","x"))</f>
        <v>✓</v>
      </c>
      <c r="T5" s="24" t="str">
        <f ca="1">IF('BMP Bataan 1'!$H$22="n/a","na",IF('BMP Bataan 1'!$H$22="Active","✓","x"))</f>
        <v>✓</v>
      </c>
      <c r="U5" s="24" t="str">
        <f ca="1">IF('BMP Bataan 1'!$H$23="n/a","na",IF('BMP Bataan 1'!$H$23="Active","✓","x"))</f>
        <v>✓</v>
      </c>
      <c r="V5" s="24" t="str">
        <f ca="1">IF('BMP Bataan 1'!$H$24="n/a","na",IF('BMP Bataan 1'!$H$24="Active","✓","x"))</f>
        <v>na</v>
      </c>
      <c r="W5" s="24" t="str">
        <f ca="1">IF('BMP Bataan 1'!$H$25="n/a","na",IF('BMP Bataan 1'!$H$25="Active","✓","x"))</f>
        <v>✓</v>
      </c>
      <c r="X5" s="24" t="str">
        <f ca="1">IF('BMP Bataan 1'!$H$26="n/a","na",IF('BMP Bataan 1'!$H$26="Active","✓","x"))</f>
        <v>✓</v>
      </c>
      <c r="Y5" s="24" t="str">
        <f ca="1">IF('BMP Bataan 1'!$H$27="n/a","na",IF('BMP Bataan 1'!$H$27="Active","✓","x"))</f>
        <v>na</v>
      </c>
      <c r="Z5" s="24" t="str">
        <f ca="1">IF('BMP Bataan 1'!$H$28="n/a","na",IF('BMP Bataan 1'!$H$28="Active","✓","x"))</f>
        <v>na</v>
      </c>
      <c r="AA5" s="24" t="str">
        <f ca="1">IF('BMP Bataan 1'!$H$29="n/a","na",IF('BMP Bataan 1'!$H$29="Active","✓","x"))</f>
        <v>na</v>
      </c>
      <c r="AB5" s="24" t="str">
        <f ca="1">IF('BMP Bataan 1'!$H$30="n/a","na",IF('BMP Bataan 1'!$H$30="Active","✓","x"))</f>
        <v>na</v>
      </c>
      <c r="AC5" s="24" t="str">
        <f ca="1">IF('BMP Bataan 1'!$H$31="n/a","na",IF('BMP Bataan 1'!$H$31="Active","✓","x"))</f>
        <v>na</v>
      </c>
      <c r="AD5" s="24" t="str">
        <f ca="1">IF('BMP Bataan 1'!$H$32="n/a","na",IF('BMP Bataan 1'!$H$32="Active","✓","x"))</f>
        <v>✓</v>
      </c>
      <c r="AE5" s="24" t="str">
        <f ca="1">IF('BMP Bataan 1'!$H$33="n/a","na",IF('BMP Bataan 1'!$H$33="Active","✓","x"))</f>
        <v>✓</v>
      </c>
      <c r="AF5" s="24" t="str">
        <f ca="1">IF('BMP Bataan 1'!$H$34="n/a","na",IF('BMP Bataan 1'!$H$34="Active","✓","x"))</f>
        <v>✓</v>
      </c>
      <c r="AG5" s="24" t="str">
        <f ca="1">IF('BMP Bataan 1'!$H$35="n/a","na",IF('BMP Bataan 1'!$H$35="Active","✓","x"))</f>
        <v>✓</v>
      </c>
      <c r="AH5" s="24" t="str">
        <f ca="1">IF('BMP Bataan 1'!$H$36="n/a","na",IF('BMP Bataan 1'!$H$36="Active","✓","x"))</f>
        <v>na</v>
      </c>
      <c r="AI5" s="24" t="str">
        <f ca="1">IF('BMP Bataan 1'!$H$37="n/a","na",IF('BMP Bataan 1'!$H$37="Active","✓","x"))</f>
        <v>na</v>
      </c>
      <c r="AJ5" s="24" t="str">
        <f ca="1">IF('BMP Bataan 1'!$H$38="n/a","na",IF('BMP Bataan 1'!$H$38="Active","✓","x"))</f>
        <v>✓</v>
      </c>
      <c r="AK5" s="24" t="str">
        <f ca="1">IF('BMP Bataan 1'!$H$39="n/a","na",IF('BMP Bataan 1'!$H$39="Active","✓","x"))</f>
        <v>na</v>
      </c>
      <c r="AL5" s="24" t="str">
        <f ca="1">IF('BMP Bataan 1'!$H$40="n/a","na",IF('BMP Bataan 1'!$H$40="Active","✓","x"))</f>
        <v>na</v>
      </c>
      <c r="AM5" s="24" t="str">
        <f ca="1">IF('BMP Bataan 1'!$H$41="n/a","na",IF('BMP Bataan 1'!$H$41="Active","✓","x"))</f>
        <v>na</v>
      </c>
      <c r="AN5" s="24" t="str">
        <f ca="1">IF('BMP Bataan 1'!$H$42="n/a","na",IF('BMP Bataan 1'!$H$42="Active","✓","x"))</f>
        <v>✓</v>
      </c>
      <c r="AO5" s="24" t="str">
        <f ca="1">IF('BMP Bataan 1'!$H$43="n/a","na",IF('BMP Bataan 1'!$H$43="Active","✓","x"))</f>
        <v>na</v>
      </c>
      <c r="AP5" s="24" t="str">
        <f ca="1">IF('BMP Bataan 1'!$H$44="n/a","na",IF('BMP Bataan 1'!$H$44="Active","✓","x"))</f>
        <v>na</v>
      </c>
      <c r="AQ5" s="24" t="str">
        <f ca="1">IF('BMP Bataan 1'!$H$45="n/a","na",IF('BMP Bataan 1'!$H$45="Active","✓","x"))</f>
        <v>na</v>
      </c>
      <c r="AR5" s="24" t="str">
        <f ca="1">IF('BMP Bataan 1'!$H$46="n/a","na",IF('BMP Bataan 1'!$H$46="Active","✓","x"))</f>
        <v>na</v>
      </c>
      <c r="AS5" s="24" t="str">
        <f ca="1">IF('BMP Bataan 1'!$H$47="n/a","na",IF('BMP Bataan 1'!$H$47="Active","✓","x"))</f>
        <v>na</v>
      </c>
      <c r="AT5" s="24" t="str">
        <f ca="1">IF('BMP Bataan 1'!$H$48="n/a","na",IF('BMP Bataan 1'!$H$48="Active","✓","x"))</f>
        <v>x</v>
      </c>
      <c r="AU5" s="24" t="str">
        <f ca="1">IF('BMP Bataan 1'!$H$49="n/a","na",IF('BMP Bataan 1'!$H$49="Active","✓","x"))</f>
        <v>na</v>
      </c>
      <c r="AV5" s="24" t="str">
        <f ca="1">IF('BMP Bataan 1'!$H$50="n/a","na",IF('BMP Bataan 1'!$H$50="Active","✓","x"))</f>
        <v>na</v>
      </c>
      <c r="AW5" s="24" t="str">
        <f ca="1">IF('BMP Bataan 1'!$H$51="n/a","na",IF('BMP Bataan 1'!$H$51="Active","✓","x"))</f>
        <v>na</v>
      </c>
      <c r="AX5" s="24" t="str">
        <f ca="1">IF('BMP Bataan 1'!$H$52="n/a","na",IF('BMP Bataan 1'!$H$52="Active","✓","x"))</f>
        <v>na</v>
      </c>
      <c r="AY5" s="24" t="str">
        <f ca="1">IF('BMP Bataan 1'!$H$53="n/a","na",IF('BMP Bataan 1'!$H$53="Active","✓","x"))</f>
        <v>na</v>
      </c>
      <c r="AZ5" s="24" t="str">
        <f ca="1">IF('BMP Bataan 1'!$H$54="n/a","na",IF('BMP Bataan 1'!$H$54="Active","✓","x"))</f>
        <v>na</v>
      </c>
      <c r="BA5" s="24" t="str">
        <f ca="1">IF('BMP Bataan 1'!$H$55="n/a","na",IF('BMP Bataan 1'!$H$55="Active","✓","x"))</f>
        <v>na</v>
      </c>
      <c r="BB5" s="24" t="str">
        <f ca="1">IF('BMP Bataan 1'!$H$56="n/a","na",IF('BMP Bataan 1'!$H$56="Active","✓","x"))</f>
        <v>na</v>
      </c>
      <c r="BC5" s="24" t="str">
        <f ca="1">IF('BMP Bataan 1'!$H$57="n/a","na",IF('BMP Bataan 1'!$H$57="Active","✓","x"))</f>
        <v>na</v>
      </c>
      <c r="BD5" s="24" t="str">
        <f ca="1">IF('BMP Bataan 1'!$H$58="n/a","na",IF('BMP Bataan 1'!$H$58="Active","✓","x"))</f>
        <v>na</v>
      </c>
      <c r="BE5" s="24" t="str">
        <f ca="1">IF('BMP Bataan 1'!$H$59="n/a","na",IF('BMP Bataan 1'!$H$59="Active","✓","x"))</f>
        <v>na</v>
      </c>
      <c r="BF5" s="24" t="str">
        <f ca="1">IF('BMP Bataan 1'!$H$60="n/a","na",IF('BMP Bataan 1'!$H$60="Active","✓","x"))</f>
        <v>na</v>
      </c>
      <c r="BG5" s="24" t="str">
        <f ca="1">IF('BMP Bataan 1'!$H$61="n/a","na",IF('BMP Bataan 1'!$H$61="Active","✓","x"))</f>
        <v>na</v>
      </c>
      <c r="BH5" s="24" t="str">
        <f ca="1">IF('BMP Bataan 1'!$H$62="n/a","na",IF('BMP Bataan 1'!$H$62="Active","✓","x"))</f>
        <v>na</v>
      </c>
      <c r="BI5" s="24" t="str">
        <f ca="1">IF('BMP Bataan 1'!$H$63="n/a","na",IF('BMP Bataan 1'!$H$63="Active","✓","x"))</f>
        <v>na</v>
      </c>
      <c r="BJ5" s="24" t="str">
        <f ca="1">IF('BMP Bataan 1'!$H$64="n/a","na",IF('BMP Bataan 1'!$H$64="Active","✓","x"))</f>
        <v>na</v>
      </c>
      <c r="BK5" s="24" t="str">
        <f ca="1">IF('BMP Bataan 1'!$H$65="n/a","na",IF('BMP Bataan 1'!$H$65="Active","✓","x"))</f>
        <v>x</v>
      </c>
      <c r="BL5" s="24" t="str">
        <f ca="1">IF('BMP Bataan 1'!$H$66="n/a","na",IF('BMP Bataan 1'!$H$66="Active","✓","x"))</f>
        <v>✓</v>
      </c>
      <c r="BM5" s="24" t="str">
        <f ca="1">IF('BMP Bataan 1'!$H$67="n/a","na",IF('BMP Bataan 1'!$H$67="Active","✓","x"))</f>
        <v>✓</v>
      </c>
      <c r="BN5" s="24" t="str">
        <f ca="1">IF('BMP Bataan 1'!$H$68="n/a","na",IF('BMP Bataan 1'!$H$68="Active","✓","x"))</f>
        <v>✓</v>
      </c>
      <c r="BO5" s="23"/>
      <c r="BP5" s="27">
        <f t="shared" ca="1" si="0"/>
        <v>27</v>
      </c>
      <c r="BQ5" s="27">
        <f t="shared" ca="1" si="1"/>
        <v>25</v>
      </c>
      <c r="BR5" s="42">
        <f t="shared" ca="1" si="2"/>
        <v>0.92592592592592593</v>
      </c>
    </row>
    <row r="6" spans="2:70" x14ac:dyDescent="0.3">
      <c r="B6" s="40" t="s">
        <v>74</v>
      </c>
      <c r="C6" s="26" t="s">
        <v>78</v>
      </c>
      <c r="D6" s="24" t="str">
        <f ca="1">IF('BMP Bataan 2'!$H$6="n/a","na",IF('BMP Bataan 2'!$H$6="Active","✓","x"))</f>
        <v>✓</v>
      </c>
      <c r="E6" s="24" t="str">
        <f ca="1">IF('BMP Bataan 2'!$H$7="n/a","na",IF('BMP Bataan 2'!$H$7="Active","✓","x"))</f>
        <v>✓</v>
      </c>
      <c r="F6" s="24" t="str">
        <f ca="1">IF('BMP Bataan 2'!$H$8="n/a","na",IF('BMP Bataan 2'!$H$8="Active","✓","x"))</f>
        <v>✓</v>
      </c>
      <c r="G6" s="24" t="str">
        <f ca="1">IF('BMP Bataan 2'!$H$9="n/a","na",IF('BMP Bataan 2'!$H$9="Active","✓","x"))</f>
        <v>na</v>
      </c>
      <c r="H6" s="24" t="str">
        <f ca="1">IF('BMP Bataan 2'!$H$10="n/a","na",IF('BMP Bataan 2'!$H$10="Active","✓","x"))</f>
        <v>na</v>
      </c>
      <c r="I6" s="24" t="str">
        <f ca="1">IF('BMP Bataan 2'!$H$11="n/a","na",IF('BMP Bataan 2'!$H$11="Active","✓","x"))</f>
        <v>na</v>
      </c>
      <c r="J6" s="24" t="str">
        <f ca="1">IF('BMP Bataan 2'!$H$12="n/a","na",IF('BMP Bataan 2'!$H$12="Active","✓","x"))</f>
        <v>✓</v>
      </c>
      <c r="K6" s="24" t="str">
        <f ca="1">IF('BMP Bataan 2'!$H$13="n/a","na",IF('BMP Bataan 2'!$H$13="Active","✓","x"))</f>
        <v>x</v>
      </c>
      <c r="L6" s="24" t="str">
        <f ca="1">IF('BMP Bataan 2'!$H$14="n/a","na",IF('BMP Bataan 2'!$H$14="Active","✓","x"))</f>
        <v>✓</v>
      </c>
      <c r="M6" s="24" t="str">
        <f ca="1">IF('BMP Bataan 2'!$H$15="n/a","na",IF('BMP Bataan 2'!$H$15="Active","✓","x"))</f>
        <v>✓</v>
      </c>
      <c r="N6" s="24" t="str">
        <f ca="1">IF('BMP Bataan 2'!$H$16="n/a","na",IF('BMP Bataan 2'!$H$16="Active","✓","x"))</f>
        <v>✓</v>
      </c>
      <c r="O6" s="24" t="str">
        <f ca="1">IF('BMP Bataan 2'!$H$17="n/a","na",IF('BMP Bataan 2'!$H$17="Active","✓","x"))</f>
        <v>na</v>
      </c>
      <c r="P6" s="24" t="str">
        <f ca="1">IF('BMP Bataan 2'!$H$18="n/a","na",IF('BMP Bataan 2'!$H$18="Active","✓","x"))</f>
        <v>✓</v>
      </c>
      <c r="Q6" s="24" t="str">
        <f ca="1">IF('BMP Bataan 2'!$H$19="n/a","na",IF('BMP Bataan 2'!$H$19="Active","✓","x"))</f>
        <v>✓</v>
      </c>
      <c r="R6" s="24" t="str">
        <f ca="1">IF('BMP Bataan 2'!$H$20="n/a","na",IF('BMP Bataan 2'!$H$20="Active","✓","x"))</f>
        <v>✓</v>
      </c>
      <c r="S6" s="24" t="str">
        <f ca="1">IF('BMP Bataan 2'!$H$21="n/a","na",IF('BMP Bataan 2'!$H$21="Active","✓","x"))</f>
        <v>✓</v>
      </c>
      <c r="T6" s="24" t="str">
        <f ca="1">IF('BMP Bataan 2'!$H$22="n/a","na",IF('BMP Bataan 2'!$H$22="Active","✓","x"))</f>
        <v>✓</v>
      </c>
      <c r="U6" s="24" t="str">
        <f ca="1">IF('BMP Bataan 2'!$H$23="n/a","na",IF('BMP Bataan 2'!$H$23="Active","✓","x"))</f>
        <v>✓</v>
      </c>
      <c r="V6" s="24" t="str">
        <f ca="1">IF('BMP Bataan 2'!$H$24="n/a","na",IF('BMP Bataan 2'!$H$24="Active","✓","x"))</f>
        <v>na</v>
      </c>
      <c r="W6" s="24" t="str">
        <f ca="1">IF('BMP Bataan 2'!$H$25="n/a","na",IF('BMP Bataan 2'!$H$25="Active","✓","x"))</f>
        <v>✓</v>
      </c>
      <c r="X6" s="24" t="str">
        <f ca="1">IF('BMP Bataan 2'!$H$26="n/a","na",IF('BMP Bataan 2'!$H$26="Active","✓","x"))</f>
        <v>✓</v>
      </c>
      <c r="Y6" s="24" t="str">
        <f ca="1">IF('BMP Bataan 2'!$H$27="n/a","na",IF('BMP Bataan 2'!$H$27="Active","✓","x"))</f>
        <v>na</v>
      </c>
      <c r="Z6" s="24" t="str">
        <f ca="1">IF('BMP Bataan 2'!$H$28="n/a","na",IF('BMP Bataan 2'!$H$28="Active","✓","x"))</f>
        <v>na</v>
      </c>
      <c r="AA6" s="24" t="str">
        <f ca="1">IF('BMP Bataan 2'!$H$29="n/a","na",IF('BMP Bataan 2'!$H$29="Active","✓","x"))</f>
        <v>na</v>
      </c>
      <c r="AB6" s="24" t="str">
        <f ca="1">IF('BMP Bataan 2'!$H$30="n/a","na",IF('BMP Bataan 2'!$H$30="Active","✓","x"))</f>
        <v>na</v>
      </c>
      <c r="AC6" s="24" t="str">
        <f ca="1">IF('BMP Bataan 2'!$H$31="n/a","na",IF('BMP Bataan 2'!$H$31="Active","✓","x"))</f>
        <v>na</v>
      </c>
      <c r="AD6" s="24" t="str">
        <f ca="1">IF('BMP Bataan 2'!$H$32="n/a","na",IF('BMP Bataan 2'!$H$32="Active","✓","x"))</f>
        <v>✓</v>
      </c>
      <c r="AE6" s="24" t="str">
        <f ca="1">IF('BMP Bataan 2'!$H$33="n/a","na",IF('BMP Bataan 2'!$H$33="Active","✓","x"))</f>
        <v>✓</v>
      </c>
      <c r="AF6" s="24" t="str">
        <f ca="1">IF('BMP Bataan 2'!$H$34="n/a","na",IF('BMP Bataan 2'!$H$34="Active","✓","x"))</f>
        <v>✓</v>
      </c>
      <c r="AG6" s="24" t="str">
        <f ca="1">IF('BMP Bataan 2'!$H$35="n/a","na",IF('BMP Bataan 2'!$H$35="Active","✓","x"))</f>
        <v>na</v>
      </c>
      <c r="AH6" s="24" t="str">
        <f ca="1">IF('BMP Bataan 2'!$H$36="n/a","na",IF('BMP Bataan 2'!$H$36="Active","✓","x"))</f>
        <v>na</v>
      </c>
      <c r="AI6" s="24" t="str">
        <f ca="1">IF('BMP Bataan 2'!$H$37="n/a","na",IF('BMP Bataan 2'!$H$37="Active","✓","x"))</f>
        <v>na</v>
      </c>
      <c r="AJ6" s="24" t="str">
        <f ca="1">IF('BMP Bataan 2'!$H$38="n/a","na",IF('BMP Bataan 2'!$H$38="Active","✓","x"))</f>
        <v>✓</v>
      </c>
      <c r="AK6" s="24" t="str">
        <f ca="1">IF('BMP Bataan 2'!$H$39="n/a","na",IF('BMP Bataan 2'!$H$39="Active","✓","x"))</f>
        <v>na</v>
      </c>
      <c r="AL6" s="24" t="str">
        <f ca="1">IF('BMP Bataan 2'!$H$40="n/a","na",IF('BMP Bataan 2'!$H$40="Active","✓","x"))</f>
        <v>na</v>
      </c>
      <c r="AM6" s="24" t="str">
        <f ca="1">IF('BMP Bataan 2'!$H$41="n/a","na",IF('BMP Bataan 2'!$H$41="Active","✓","x"))</f>
        <v>na</v>
      </c>
      <c r="AN6" s="24" t="str">
        <f ca="1">IF('BMP Bataan 2'!$H$42="n/a","na",IF('BMP Bataan 2'!$H$42="Active","✓","x"))</f>
        <v>✓</v>
      </c>
      <c r="AO6" s="24" t="str">
        <f ca="1">IF('BMP Bataan 2'!$H$43="n/a","na",IF('BMP Bataan 2'!$H$43="Active","✓","x"))</f>
        <v>na</v>
      </c>
      <c r="AP6" s="24" t="str">
        <f ca="1">IF('BMP Bataan 2'!$H$44="n/a","na",IF('BMP Bataan 2'!$H$44="Active","✓","x"))</f>
        <v>na</v>
      </c>
      <c r="AQ6" s="24" t="str">
        <f ca="1">IF('BMP Bataan 2'!$H$45="n/a","na",IF('BMP Bataan 2'!$H$45="Active","✓","x"))</f>
        <v>na</v>
      </c>
      <c r="AR6" s="24" t="str">
        <f ca="1">IF('BMP Bataan 2'!$H$46="n/a","na",IF('BMP Bataan 2'!$H$46="Active","✓","x"))</f>
        <v>na</v>
      </c>
      <c r="AS6" s="24" t="str">
        <f ca="1">IF('BMP Bataan 2'!$H$47="n/a","na",IF('BMP Bataan 2'!$H$47="Active","✓","x"))</f>
        <v>na</v>
      </c>
      <c r="AT6" s="24" t="str">
        <f ca="1">IF('BMP Bataan 2'!$H$48="n/a","na",IF('BMP Bataan 2'!$H$48="Active","✓","x"))</f>
        <v>x</v>
      </c>
      <c r="AU6" s="24" t="str">
        <f ca="1">IF('BMP Bataan 2'!$H$49="n/a","na",IF('BMP Bataan 2'!$H$49="Active","✓","x"))</f>
        <v>na</v>
      </c>
      <c r="AV6" s="24" t="str">
        <f ca="1">IF('BMP Bataan 2'!$H$50="n/a","na",IF('BMP Bataan 2'!$H$50="Active","✓","x"))</f>
        <v>na</v>
      </c>
      <c r="AW6" s="24" t="str">
        <f ca="1">IF('BMP Bataan 2'!$H$51="n/a","na",IF('BMP Bataan 2'!$H$51="Active","✓","x"))</f>
        <v>na</v>
      </c>
      <c r="AX6" s="24" t="str">
        <f ca="1">IF('BMP Bataan 2'!$H$52="n/a","na",IF('BMP Bataan 2'!$H$52="Active","✓","x"))</f>
        <v>na</v>
      </c>
      <c r="AY6" s="24" t="str">
        <f ca="1">IF('BMP Bataan 2'!$H$53="n/a","na",IF('BMP Bataan 2'!$H$53="Active","✓","x"))</f>
        <v>na</v>
      </c>
      <c r="AZ6" s="24" t="str">
        <f ca="1">IF('BMP Bataan 2'!$H$54="n/a","na",IF('BMP Bataan 2'!$H$54="Active","✓","x"))</f>
        <v>na</v>
      </c>
      <c r="BA6" s="24" t="str">
        <f ca="1">IF('BMP Bataan 2'!$H$55="n/a","na",IF('BMP Bataan 2'!$H$55="Active","✓","x"))</f>
        <v>na</v>
      </c>
      <c r="BB6" s="24" t="str">
        <f ca="1">IF('BMP Bataan 2'!$H$56="n/a","na",IF('BMP Bataan 2'!$H$56="Active","✓","x"))</f>
        <v>na</v>
      </c>
      <c r="BC6" s="24" t="str">
        <f ca="1">IF('BMP Bataan 2'!$H$57="n/a","na",IF('BMP Bataan 2'!$H$57="Active","✓","x"))</f>
        <v>na</v>
      </c>
      <c r="BD6" s="24" t="str">
        <f ca="1">IF('BMP Bataan 2'!$H$58="n/a","na",IF('BMP Bataan 2'!$H$58="Active","✓","x"))</f>
        <v>na</v>
      </c>
      <c r="BE6" s="24" t="str">
        <f ca="1">IF('BMP Bataan 2'!$H$59="n/a","na",IF('BMP Bataan 2'!$H$59="Active","✓","x"))</f>
        <v>na</v>
      </c>
      <c r="BF6" s="24" t="str">
        <f ca="1">IF('BMP Bataan 2'!$H$60="n/a","na",IF('BMP Bataan 2'!$H$60="Active","✓","x"))</f>
        <v>na</v>
      </c>
      <c r="BG6" s="24" t="str">
        <f ca="1">IF('BMP Bataan 2'!$H$61="n/a","na",IF('BMP Bataan 2'!$H$61="Active","✓","x"))</f>
        <v>na</v>
      </c>
      <c r="BH6" s="24" t="str">
        <f ca="1">IF('BMP Bataan 2'!$H$62="n/a","na",IF('BMP Bataan 2'!$H$62="Active","✓","x"))</f>
        <v>na</v>
      </c>
      <c r="BI6" s="24" t="str">
        <f ca="1">IF('BMP Bataan 2'!$H$63="n/a","na",IF('BMP Bataan 2'!$H$63="Active","✓","x"))</f>
        <v>na</v>
      </c>
      <c r="BJ6" s="24" t="str">
        <f ca="1">IF('BMP Bataan 2'!$H$64="n/a","na",IF('BMP Bataan 2'!$H$64="Active","✓","x"))</f>
        <v>✓</v>
      </c>
      <c r="BK6" s="24" t="str">
        <f ca="1">IF('BMP Bataan 2'!$H$65="n/a","na",IF('BMP Bataan 2'!$H$65="Active","✓","x"))</f>
        <v>na</v>
      </c>
      <c r="BL6" s="24" t="str">
        <f ca="1">IF('BMP Bataan 2'!$H$66="n/a","na",IF('BMP Bataan 2'!$H$66="Active","✓","x"))</f>
        <v>✓</v>
      </c>
      <c r="BM6" s="24" t="str">
        <f ca="1">IF('BMP Bataan 2'!$H$67="n/a","na",IF('BMP Bataan 2'!$H$67="Active","✓","x"))</f>
        <v>✓</v>
      </c>
      <c r="BN6" s="24" t="str">
        <f ca="1">IF('BMP Bataan 2'!$H$68="n/a","na",IF('BMP Bataan 2'!$H$68="Active","✓","x"))</f>
        <v>x</v>
      </c>
      <c r="BO6" s="23"/>
      <c r="BP6" s="27">
        <f t="shared" ca="1" si="0"/>
        <v>26</v>
      </c>
      <c r="BQ6" s="27">
        <f t="shared" ca="1" si="1"/>
        <v>23</v>
      </c>
      <c r="BR6" s="42">
        <f t="shared" ca="1" si="2"/>
        <v>0.88461538461538458</v>
      </c>
    </row>
    <row r="7" spans="2:70" x14ac:dyDescent="0.3">
      <c r="B7" s="40" t="s">
        <v>74</v>
      </c>
      <c r="C7" s="26" t="s">
        <v>79</v>
      </c>
      <c r="D7" s="24" t="str">
        <f ca="1">IF('BMP Bulacan'!$H$6="n/a","na",IF('BMP Bulacan'!$H$6="Active","✓","x"))</f>
        <v>✓</v>
      </c>
      <c r="E7" s="24" t="str">
        <f ca="1">IF('BMP Bulacan'!$H$7="n/a","na",IF('BMP Bulacan'!$H$7="Active","✓","x"))</f>
        <v>✓</v>
      </c>
      <c r="F7" s="24" t="str">
        <f ca="1">IF('BMP Bulacan'!$H$8="n/a","na",IF('BMP Bulacan'!$H$8="Active","✓","x"))</f>
        <v>na</v>
      </c>
      <c r="G7" s="24" t="str">
        <f ca="1">IF('BMP Bulacan'!$H$9="n/a","na",IF('BMP Bulacan'!$H$9="Active","✓","x"))</f>
        <v>na</v>
      </c>
      <c r="H7" s="24" t="str">
        <f ca="1">IF('BMP Bulacan'!$H$10="n/a","na",IF('BMP Bulacan'!$H$10="Active","✓","x"))</f>
        <v>na</v>
      </c>
      <c r="I7" s="24" t="str">
        <f ca="1">IF('BMP Bulacan'!$H$11="n/a","na",IF('BMP Bulacan'!$H$11="Active","✓","x"))</f>
        <v>na</v>
      </c>
      <c r="J7" s="24" t="str">
        <f ca="1">IF('BMP Bulacan'!$H$12="n/a","na",IF('BMP Bulacan'!$H$12="Active","✓","x"))</f>
        <v>✓</v>
      </c>
      <c r="K7" s="24" t="str">
        <f ca="1">IF('BMP Bulacan'!$H$13="n/a","na",IF('BMP Bulacan'!$H$13="Active","✓","x"))</f>
        <v>✓</v>
      </c>
      <c r="L7" s="24" t="str">
        <f ca="1">IF('BMP Bulacan'!$H$14="n/a","na",IF('BMP Bulacan'!$H$14="Active","✓","x"))</f>
        <v>✓</v>
      </c>
      <c r="M7" s="24" t="str">
        <f ca="1">IF('BMP Bulacan'!$H$15="n/a","na",IF('BMP Bulacan'!$H$15="Active","✓","x"))</f>
        <v>✓</v>
      </c>
      <c r="N7" s="24" t="str">
        <f ca="1">IF('BMP Bulacan'!$H$16="n/a","na",IF('BMP Bulacan'!$H$16="Active","✓","x"))</f>
        <v>✓</v>
      </c>
      <c r="O7" s="24" t="str">
        <f ca="1">IF('BMP Bulacan'!$H$17="n/a","na",IF('BMP Bulacan'!$H$17="Active","✓","x"))</f>
        <v>na</v>
      </c>
      <c r="P7" s="24" t="str">
        <f ca="1">IF('BMP Bulacan'!$H$18="n/a","na",IF('BMP Bulacan'!$H$18="Active","✓","x"))</f>
        <v>✓</v>
      </c>
      <c r="Q7" s="24" t="str">
        <f ca="1">IF('BMP Bulacan'!$H$19="n/a","na",IF('BMP Bulacan'!$H$19="Active","✓","x"))</f>
        <v>✓</v>
      </c>
      <c r="R7" s="24" t="str">
        <f ca="1">IF('BMP Bulacan'!$H$20="n/a","na",IF('BMP Bulacan'!$H$20="Active","✓","x"))</f>
        <v>✓</v>
      </c>
      <c r="S7" s="24" t="str">
        <f ca="1">IF('BMP Bulacan'!$H$21="n/a","na",IF('BMP Bulacan'!$H$21="Active","✓","x"))</f>
        <v>✓</v>
      </c>
      <c r="T7" s="24" t="str">
        <f ca="1">IF('BMP Bulacan'!$H$22="n/a","na",IF('BMP Bulacan'!$H$22="Active","✓","x"))</f>
        <v>✓</v>
      </c>
      <c r="U7" s="24" t="str">
        <f ca="1">IF('BMP Bulacan'!$H$23="n/a","na",IF('BMP Bulacan'!$H$23="Active","✓","x"))</f>
        <v>✓</v>
      </c>
      <c r="V7" s="24" t="str">
        <f ca="1">IF('BMP Bulacan'!$H$24="n/a","na",IF('BMP Bulacan'!$H$24="Active","✓","x"))</f>
        <v>na</v>
      </c>
      <c r="W7" s="24" t="str">
        <f ca="1">IF('BMP Bulacan'!$H$25="n/a","na",IF('BMP Bulacan'!$H$25="Active","✓","x"))</f>
        <v>✓</v>
      </c>
      <c r="X7" s="24" t="str">
        <f ca="1">IF('BMP Bulacan'!$H$26="n/a","na",IF('BMP Bulacan'!$H$26="Active","✓","x"))</f>
        <v>✓</v>
      </c>
      <c r="Y7" s="24" t="str">
        <f ca="1">IF('BMP Bulacan'!$H$27="n/a","na",IF('BMP Bulacan'!$H$27="Active","✓","x"))</f>
        <v>na</v>
      </c>
      <c r="Z7" s="24" t="str">
        <f ca="1">IF('BMP Bulacan'!$H$28="n/a","na",IF('BMP Bulacan'!$H$28="Active","✓","x"))</f>
        <v>na</v>
      </c>
      <c r="AA7" s="24" t="str">
        <f ca="1">IF('BMP Bulacan'!$H$29="n/a","na",IF('BMP Bulacan'!$H$29="Active","✓","x"))</f>
        <v>✓</v>
      </c>
      <c r="AB7" s="24" t="str">
        <f ca="1">IF('BMP Bulacan'!$H$30="n/a","na",IF('BMP Bulacan'!$H$30="Active","✓","x"))</f>
        <v>na</v>
      </c>
      <c r="AC7" s="24" t="str">
        <f ca="1">IF('BMP Bulacan'!$H$31="n/a","na",IF('BMP Bulacan'!$H$31="Active","✓","x"))</f>
        <v>na</v>
      </c>
      <c r="AD7" s="24" t="str">
        <f ca="1">IF('BMP Bulacan'!$H$32="n/a","na",IF('BMP Bulacan'!$H$32="Active","✓","x"))</f>
        <v>na</v>
      </c>
      <c r="AE7" s="24" t="str">
        <f ca="1">IF('BMP Bulacan'!$H$33="n/a","na",IF('BMP Bulacan'!$H$33="Active","✓","x"))</f>
        <v>✓</v>
      </c>
      <c r="AF7" s="24" t="str">
        <f ca="1">IF('BMP Bulacan'!$H$34="n/a","na",IF('BMP Bulacan'!$H$34="Active","✓","x"))</f>
        <v>✓</v>
      </c>
      <c r="AG7" s="24" t="str">
        <f ca="1">IF('BMP Bulacan'!$H$35="n/a","na",IF('BMP Bulacan'!$H$35="Active","✓","x"))</f>
        <v>✓</v>
      </c>
      <c r="AH7" s="24" t="str">
        <f ca="1">IF('BMP Bulacan'!$H$36="n/a","na",IF('BMP Bulacan'!$H$36="Active","✓","x"))</f>
        <v>na</v>
      </c>
      <c r="AI7" s="24" t="str">
        <f ca="1">IF('BMP Bulacan'!$H$37="n/a","na",IF('BMP Bulacan'!$H$37="Active","✓","x"))</f>
        <v>na</v>
      </c>
      <c r="AJ7" s="24" t="str">
        <f ca="1">IF('BMP Bulacan'!$H$38="n/a","na",IF('BMP Bulacan'!$H$38="Active","✓","x"))</f>
        <v>na</v>
      </c>
      <c r="AK7" s="24" t="str">
        <f ca="1">IF('BMP Bulacan'!$H$39="n/a","na",IF('BMP Bulacan'!$H$39="Active","✓","x"))</f>
        <v>na</v>
      </c>
      <c r="AL7" s="24" t="str">
        <f ca="1">IF('BMP Bulacan'!$H$40="n/a","na",IF('BMP Bulacan'!$H$40="Active","✓","x"))</f>
        <v>na</v>
      </c>
      <c r="AM7" s="24" t="str">
        <f ca="1">IF('BMP Bulacan'!$H$41="n/a","na",IF('BMP Bulacan'!$H$41="Active","✓","x"))</f>
        <v>na</v>
      </c>
      <c r="AN7" s="24" t="str">
        <f ca="1">IF('BMP Bulacan'!$H$42="n/a","na",IF('BMP Bulacan'!$H$42="Active","✓","x"))</f>
        <v>✓</v>
      </c>
      <c r="AO7" s="24" t="str">
        <f ca="1">IF('BMP Bulacan'!$H$43="n/a","na",IF('BMP Bulacan'!$H$43="Active","✓","x"))</f>
        <v>na</v>
      </c>
      <c r="AP7" s="24" t="str">
        <f ca="1">IF('BMP Bulacan'!$H$44="n/a","na",IF('BMP Bulacan'!$H$44="Active","✓","x"))</f>
        <v>na</v>
      </c>
      <c r="AQ7" s="24" t="str">
        <f ca="1">IF('BMP Bulacan'!$H$45="n/a","na",IF('BMP Bulacan'!$H$45="Active","✓","x"))</f>
        <v>na</v>
      </c>
      <c r="AR7" s="24" t="str">
        <f ca="1">IF('BMP Bulacan'!$H$46="n/a","na",IF('BMP Bulacan'!$H$46="Active","✓","x"))</f>
        <v>na</v>
      </c>
      <c r="AS7" s="24" t="str">
        <f ca="1">IF('BMP Bulacan'!$H$47="n/a","na",IF('BMP Bulacan'!$H$47="Active","✓","x"))</f>
        <v>na</v>
      </c>
      <c r="AT7" s="24" t="str">
        <f ca="1">IF('BMP Bulacan'!$H$48="n/a","na",IF('BMP Bulacan'!$H$48="Active","✓","x"))</f>
        <v>x</v>
      </c>
      <c r="AU7" s="24" t="str">
        <f ca="1">IF('BMP Bulacan'!$H$49="n/a","na",IF('BMP Bulacan'!$H$49="Active","✓","x"))</f>
        <v>na</v>
      </c>
      <c r="AV7" s="24" t="str">
        <f ca="1">IF('BMP Bulacan'!$H$50="n/a","na",IF('BMP Bulacan'!$H$50="Active","✓","x"))</f>
        <v>na</v>
      </c>
      <c r="AW7" s="24" t="str">
        <f ca="1">IF('BMP Bulacan'!$H$51="n/a","na",IF('BMP Bulacan'!$H$51="Active","✓","x"))</f>
        <v>na</v>
      </c>
      <c r="AX7" s="24" t="str">
        <f ca="1">IF('BMP Bulacan'!$H$52="n/a","na",IF('BMP Bulacan'!$H$52="Active","✓","x"))</f>
        <v>na</v>
      </c>
      <c r="AY7" s="24" t="str">
        <f ca="1">IF('BMP Bulacan'!$H$53="n/a","na",IF('BMP Bulacan'!$H$53="Active","✓","x"))</f>
        <v>na</v>
      </c>
      <c r="AZ7" s="24" t="str">
        <f ca="1">IF('BMP Bulacan'!$H$54="n/a","na",IF('BMP Bulacan'!$H$54="Active","✓","x"))</f>
        <v>na</v>
      </c>
      <c r="BA7" s="24" t="str">
        <f ca="1">IF('BMP Bulacan'!$H$55="n/a","na",IF('BMP Bulacan'!$H$55="Active","✓","x"))</f>
        <v>na</v>
      </c>
      <c r="BB7" s="24" t="str">
        <f ca="1">IF('BMP Bulacan'!$H$56="n/a","na",IF('BMP Bulacan'!$H$56="Active","✓","x"))</f>
        <v>na</v>
      </c>
      <c r="BC7" s="24" t="str">
        <f ca="1">IF('BMP Bulacan'!$H$57="n/a","na",IF('BMP Bulacan'!$H$57="Active","✓","x"))</f>
        <v>na</v>
      </c>
      <c r="BD7" s="24" t="str">
        <f ca="1">IF('BMP Bulacan'!$H$58="n/a","na",IF('BMP Bulacan'!$H$58="Active","✓","x"))</f>
        <v>na</v>
      </c>
      <c r="BE7" s="24" t="str">
        <f ca="1">IF('BMP Bulacan'!$H$59="n/a","na",IF('BMP Bulacan'!$H$59="Active","✓","x"))</f>
        <v>na</v>
      </c>
      <c r="BF7" s="24" t="str">
        <f ca="1">IF('BMP Bulacan'!$H$60="n/a","na",IF('BMP Bulacan'!$H$60="Active","✓","x"))</f>
        <v>na</v>
      </c>
      <c r="BG7" s="24" t="str">
        <f ca="1">IF('BMP Bulacan'!$H$61="n/a","na",IF('BMP Bulacan'!$H$61="Active","✓","x"))</f>
        <v>na</v>
      </c>
      <c r="BH7" s="24" t="str">
        <f ca="1">IF('BMP Bulacan'!$H$62="n/a","na",IF('BMP Bulacan'!$H$62="Active","✓","x"))</f>
        <v>na</v>
      </c>
      <c r="BI7" s="24" t="str">
        <f ca="1">IF('BMP Bulacan'!$H$63="n/a","na",IF('BMP Bulacan'!$H$63="Active","✓","x"))</f>
        <v>na</v>
      </c>
      <c r="BJ7" s="24" t="str">
        <f ca="1">IF('BMP Bulacan'!$H$64="n/a","na",IF('BMP Bulacan'!$H$64="Active","✓","x"))</f>
        <v>✓</v>
      </c>
      <c r="BK7" s="24" t="str">
        <f ca="1">IF('BMP Bulacan'!$H$65="n/a","na",IF('BMP Bulacan'!$H$65="Active","✓","x"))</f>
        <v>na</v>
      </c>
      <c r="BL7" s="24" t="str">
        <f ca="1">IF('BMP Bulacan'!$H$66="n/a","na",IF('BMP Bulacan'!$H$66="Active","✓","x"))</f>
        <v>✓</v>
      </c>
      <c r="BM7" s="24" t="str">
        <f ca="1">IF('BMP Bulacan'!$H$67="n/a","na",IF('BMP Bulacan'!$H$67="Active","✓","x"))</f>
        <v>✓</v>
      </c>
      <c r="BN7" s="24" t="str">
        <f ca="1">IF('BMP Bulacan'!$H$68="n/a","na",IF('BMP Bulacan'!$H$68="Active","✓","x"))</f>
        <v>✓</v>
      </c>
      <c r="BO7" s="23"/>
      <c r="BP7" s="27">
        <f ca="1">COUNTIF(D7:BN7,"*")-COUNTIF(D7:BN7,"NA")</f>
        <v>25</v>
      </c>
      <c r="BQ7" s="27">
        <f ca="1">COUNTIF(D7:BN7,"✓")</f>
        <v>24</v>
      </c>
      <c r="BR7" s="42">
        <f t="shared" ca="1" si="2"/>
        <v>0.96</v>
      </c>
    </row>
    <row r="8" spans="2:70" x14ac:dyDescent="0.3">
      <c r="B8" s="40" t="s">
        <v>74</v>
      </c>
      <c r="C8" s="26" t="s">
        <v>80</v>
      </c>
      <c r="D8" s="24" t="str">
        <f ca="1">IF('BMP Tarlac'!$H$6="n/a","na",IF('BMP Tarlac'!$H$6="Active","✓","x"))</f>
        <v>✓</v>
      </c>
      <c r="E8" s="24" t="str">
        <f ca="1">IF('BMP Tarlac'!$H$7="n/a","na",IF('BMP Tarlac'!$H$7="Active","✓","x"))</f>
        <v>✓</v>
      </c>
      <c r="F8" s="24" t="str">
        <f ca="1">IF('BMP Tarlac'!$H$8="n/a","na",IF('BMP Tarlac'!$H$8="Active","✓","x"))</f>
        <v>✓</v>
      </c>
      <c r="G8" s="24" t="str">
        <f ca="1">IF('BMP Tarlac'!$H$9="n/a","na",IF('BMP Tarlac'!$H$9="Active","✓","x"))</f>
        <v>na</v>
      </c>
      <c r="H8" s="24" t="str">
        <f ca="1">IF('BMP Tarlac'!$H$10="n/a","na",IF('BMP Tarlac'!$H$10="Active","✓","x"))</f>
        <v>na</v>
      </c>
      <c r="I8" s="24" t="str">
        <f ca="1">IF('BMP Tarlac'!$H$11="n/a","na",IF('BMP Tarlac'!$H$11="Active","✓","x"))</f>
        <v>na</v>
      </c>
      <c r="J8" s="24" t="str">
        <f ca="1">IF('BMP Tarlac'!$H$12="n/a","na",IF('BMP Tarlac'!$H$12="Active","✓","x"))</f>
        <v>✓</v>
      </c>
      <c r="K8" s="24" t="str">
        <f ca="1">IF('BMP Tarlac'!$H$13="n/a","na",IF('BMP Tarlac'!$H$13="Active","✓","x"))</f>
        <v>✓</v>
      </c>
      <c r="L8" s="24" t="str">
        <f ca="1">IF('BMP Tarlac'!$H$14="n/a","na",IF('BMP Tarlac'!$H$14="Active","✓","x"))</f>
        <v>✓</v>
      </c>
      <c r="M8" s="24" t="str">
        <f ca="1">IF('BMP Tarlac'!$H$15="n/a","na",IF('BMP Tarlac'!$H$15="Active","✓","x"))</f>
        <v>✓</v>
      </c>
      <c r="N8" s="24" t="str">
        <f ca="1">IF('BMP Tarlac'!$H$16="n/a","na",IF('BMP Tarlac'!$H$16="Active","✓","x"))</f>
        <v>✓</v>
      </c>
      <c r="O8" s="24" t="str">
        <f ca="1">IF('BMP Tarlac'!$H$17="n/a","na",IF('BMP Tarlac'!$H$17="Active","✓","x"))</f>
        <v>na</v>
      </c>
      <c r="P8" s="24" t="str">
        <f ca="1">IF('BMP Tarlac'!$H$18="n/a","na",IF('BMP Tarlac'!$H$18="Active","✓","x"))</f>
        <v>✓</v>
      </c>
      <c r="Q8" s="24" t="str">
        <f ca="1">IF('BMP Tarlac'!$H$19="n/a","na",IF('BMP Tarlac'!$H$19="Active","✓","x"))</f>
        <v>na</v>
      </c>
      <c r="R8" s="24" t="str">
        <f ca="1">IF('BMP Tarlac'!$H$20="n/a","na",IF('BMP Tarlac'!$H$20="Active","✓","x"))</f>
        <v>✓</v>
      </c>
      <c r="S8" s="24" t="str">
        <f>IF('BMP Tarlac'!$H$21="n/a","na",IF('BMP Tarlac'!$H$21="Active","✓","x"))</f>
        <v>✓</v>
      </c>
      <c r="T8" s="24" t="str">
        <f ca="1">IF('BMP Tarlac'!$H$22="n/a","na",IF('BMP Tarlac'!$H$22="Active","✓","x"))</f>
        <v>x</v>
      </c>
      <c r="U8" s="24" t="str">
        <f ca="1">IF('BMP Tarlac'!$H$23="n/a","na",IF('BMP Tarlac'!$H$23="Active","✓","x"))</f>
        <v>✓</v>
      </c>
      <c r="V8" s="24" t="str">
        <f ca="1">IF('BMP Tarlac'!$H$24="n/a","na",IF('BMP Tarlac'!$H$24="Active","✓","x"))</f>
        <v>na</v>
      </c>
      <c r="W8" s="24" t="str">
        <f ca="1">IF('BMP Tarlac'!$H$25="n/a","na",IF('BMP Tarlac'!$H$25="Active","✓","x"))</f>
        <v>✓</v>
      </c>
      <c r="X8" s="24" t="str">
        <f ca="1">IF('BMP Tarlac'!$H$26="n/a","na",IF('BMP Tarlac'!$H$26="Active","✓","x"))</f>
        <v>✓</v>
      </c>
      <c r="Y8" s="24" t="str">
        <f ca="1">IF('BMP Tarlac'!$H$27="n/a","na",IF('BMP Tarlac'!$H$27="Active","✓","x"))</f>
        <v>na</v>
      </c>
      <c r="Z8" s="24" t="str">
        <f ca="1">IF('BMP Tarlac'!$H$28="n/a","na",IF('BMP Tarlac'!$H$28="Active","✓","x"))</f>
        <v>na</v>
      </c>
      <c r="AA8" s="24" t="str">
        <f ca="1">IF('BMP Tarlac'!$H$29="n/a","na",IF('BMP Tarlac'!$H$29="Active","✓","x"))</f>
        <v>✓</v>
      </c>
      <c r="AB8" s="24" t="str">
        <f ca="1">IF('BMP Tarlac'!$H$30="n/a","na",IF('BMP Tarlac'!$H$30="Active","✓","x"))</f>
        <v>na</v>
      </c>
      <c r="AC8" s="24" t="str">
        <f ca="1">IF('BMP Tarlac'!$H$31="n/a","na",IF('BMP Tarlac'!$H$31="Active","✓","x"))</f>
        <v>na</v>
      </c>
      <c r="AD8" s="24" t="str">
        <f ca="1">IF('BMP Tarlac'!$H$32="n/a","na",IF('BMP Tarlac'!$H$32="Active","✓","x"))</f>
        <v>na</v>
      </c>
      <c r="AE8" s="24" t="str">
        <f ca="1">IF('BMP Tarlac'!$H$33="n/a","na",IF('BMP Tarlac'!$H$33="Active","✓","x"))</f>
        <v>✓</v>
      </c>
      <c r="AF8" s="24" t="str">
        <f ca="1">IF('BMP Tarlac'!$H$34="n/a","na",IF('BMP Tarlac'!$H$34="Active","✓","x"))</f>
        <v>✓</v>
      </c>
      <c r="AG8" s="24" t="str">
        <f ca="1">IF('BMP Tarlac'!$H$35="n/a","na",IF('BMP Tarlac'!$H$35="Active","✓","x"))</f>
        <v>na</v>
      </c>
      <c r="AH8" s="24" t="str">
        <f ca="1">IF('BMP Tarlac'!$H$36="n/a","na",IF('BMP Tarlac'!$H$36="Active","✓","x"))</f>
        <v>na</v>
      </c>
      <c r="AI8" s="24" t="str">
        <f ca="1">IF('BMP Tarlac'!$H$37="n/a","na",IF('BMP Tarlac'!$H$37="Active","✓","x"))</f>
        <v>na</v>
      </c>
      <c r="AJ8" s="24" t="str">
        <f ca="1">IF('BMP Tarlac'!$H$38="n/a","na",IF('BMP Tarlac'!$H$38="Active","✓","x"))</f>
        <v>✓</v>
      </c>
      <c r="AK8" s="24" t="str">
        <f ca="1">IF('BMP Tarlac'!$H$39="n/a","na",IF('BMP Tarlac'!$H$39="Active","✓","x"))</f>
        <v>na</v>
      </c>
      <c r="AL8" s="24" t="str">
        <f ca="1">IF('BMP Tarlac'!$H$40="n/a","na",IF('BMP Tarlac'!$H$40="Active","✓","x"))</f>
        <v>na</v>
      </c>
      <c r="AM8" s="24" t="str">
        <f ca="1">IF('BMP Tarlac'!$H$41="n/a","na",IF('BMP Tarlac'!$H$41="Active","✓","x"))</f>
        <v>na</v>
      </c>
      <c r="AN8" s="24" t="str">
        <f ca="1">IF('BMP Tarlac'!$H$42="n/a","na",IF('BMP Tarlac'!$H$42="Active","✓","x"))</f>
        <v>✓</v>
      </c>
      <c r="AO8" s="24" t="str">
        <f ca="1">IF('BMP Tarlac'!$H$43="n/a","na",IF('BMP Tarlac'!$H$43="Active","✓","x"))</f>
        <v>na</v>
      </c>
      <c r="AP8" s="24" t="str">
        <f ca="1">IF('BMP Tarlac'!$H$44="n/a","na",IF('BMP Tarlac'!$H$44="Active","✓","x"))</f>
        <v>na</v>
      </c>
      <c r="AQ8" s="24" t="str">
        <f ca="1">IF('BMP Tarlac'!$H$45="n/a","na",IF('BMP Tarlac'!$H$45="Active","✓","x"))</f>
        <v>na</v>
      </c>
      <c r="AR8" s="24" t="str">
        <f ca="1">IF('BMP Tarlac'!$H$46="n/a","na",IF('BMP Tarlac'!$H$46="Active","✓","x"))</f>
        <v>na</v>
      </c>
      <c r="AS8" s="24" t="str">
        <f ca="1">IF('BMP Tarlac'!$H$47="n/a","na",IF('BMP Tarlac'!$H$47="Active","✓","x"))</f>
        <v>na</v>
      </c>
      <c r="AT8" s="24" t="str">
        <f ca="1">IF('BMP Tarlac'!$H$48="n/a","na",IF('BMP Tarlac'!$H$48="Active","✓","x"))</f>
        <v>✓</v>
      </c>
      <c r="AU8" s="24" t="str">
        <f ca="1">IF('BMP Tarlac'!$H$49="n/a","na",IF('BMP Tarlac'!$H$49="Active","✓","x"))</f>
        <v>na</v>
      </c>
      <c r="AV8" s="24" t="str">
        <f ca="1">IF('BMP Tarlac'!$H$50="n/a","na",IF('BMP Tarlac'!$H$50="Active","✓","x"))</f>
        <v>na</v>
      </c>
      <c r="AW8" s="24" t="str">
        <f ca="1">IF('BMP Tarlac'!$H$51="n/a","na",IF('BMP Tarlac'!$H$51="Active","✓","x"))</f>
        <v>na</v>
      </c>
      <c r="AX8" s="24" t="str">
        <f ca="1">IF('BMP Tarlac'!$H$52="n/a","na",IF('BMP Tarlac'!$H$52="Active","✓","x"))</f>
        <v>na</v>
      </c>
      <c r="AY8" s="24" t="str">
        <f ca="1">IF('BMP Tarlac'!$H$53="n/a","na",IF('BMP Tarlac'!$H$53="Active","✓","x"))</f>
        <v>na</v>
      </c>
      <c r="AZ8" s="24" t="str">
        <f ca="1">IF('BMP Tarlac'!$H$54="n/a","na",IF('BMP Tarlac'!$H$54="Active","✓","x"))</f>
        <v>na</v>
      </c>
      <c r="BA8" s="24" t="str">
        <f ca="1">IF('BMP Tarlac'!$H$55="n/a","na",IF('BMP Tarlac'!$H$55="Active","✓","x"))</f>
        <v>na</v>
      </c>
      <c r="BB8" s="24" t="str">
        <f ca="1">IF('BMP Tarlac'!$H$56="n/a","na",IF('BMP Tarlac'!$H$56="Active","✓","x"))</f>
        <v>na</v>
      </c>
      <c r="BC8" s="24" t="str">
        <f ca="1">IF('BMP Tarlac'!$H$57="n/a","na",IF('BMP Tarlac'!$H$57="Active","✓","x"))</f>
        <v>na</v>
      </c>
      <c r="BD8" s="24" t="str">
        <f ca="1">IF('BMP Tarlac'!$H$58="n/a","na",IF('BMP Tarlac'!$H$58="Active","✓","x"))</f>
        <v>na</v>
      </c>
      <c r="BE8" s="24" t="str">
        <f ca="1">IF('BMP Tarlac'!$H$59="n/a","na",IF('BMP Tarlac'!$H$59="Active","✓","x"))</f>
        <v>na</v>
      </c>
      <c r="BF8" s="24" t="str">
        <f ca="1">IF('BMP Tarlac'!$H$60="n/a","na",IF('BMP Tarlac'!$H$60="Active","✓","x"))</f>
        <v>na</v>
      </c>
      <c r="BG8" s="24" t="str">
        <f ca="1">IF('BMP Tarlac'!$H$61="n/a","na",IF('BMP Tarlac'!$H$61="Active","✓","x"))</f>
        <v>na</v>
      </c>
      <c r="BH8" s="24" t="str">
        <f ca="1">IF('BMP Tarlac'!$H$62="n/a","na",IF('BMP Tarlac'!$H$62="Active","✓","x"))</f>
        <v>na</v>
      </c>
      <c r="BI8" s="24" t="str">
        <f ca="1">IF('BMP Tarlac'!$H$63="n/a","na",IF('BMP Tarlac'!$H$63="Active","✓","x"))</f>
        <v>na</v>
      </c>
      <c r="BJ8" s="24" t="str">
        <f ca="1">IF('BMP Tarlac'!$H$64="n/a","na",IF('BMP Tarlac'!$H$64="Active","✓","x"))</f>
        <v>na</v>
      </c>
      <c r="BK8" s="24" t="str">
        <f ca="1">IF('BMP Tarlac'!$H$65="n/a","na",IF('BMP Tarlac'!$H$65="Active","✓","x"))</f>
        <v>na</v>
      </c>
      <c r="BL8" s="24" t="str">
        <f ca="1">IF('BMP Tarlac'!$H$66="n/a","na",IF('BMP Tarlac'!$H$66="Active","✓","x"))</f>
        <v>✓</v>
      </c>
      <c r="BM8" s="24" t="str">
        <f ca="1">IF('BMP Tarlac'!$H$67="n/a","na",IF('BMP Tarlac'!$H$67="Active","✓","x"))</f>
        <v>na</v>
      </c>
      <c r="BN8" s="24" t="str">
        <f ca="1">IF('BMP Tarlac'!$H$68="n/a","na",IF('BMP Tarlac'!$H$68="Active","✓","x"))</f>
        <v>✓</v>
      </c>
      <c r="BO8" s="23"/>
      <c r="BP8" s="27">
        <f t="shared" ca="1" si="0"/>
        <v>23</v>
      </c>
      <c r="BQ8" s="27">
        <f t="shared" ca="1" si="1"/>
        <v>22</v>
      </c>
      <c r="BR8" s="42">
        <f t="shared" ca="1" si="2"/>
        <v>0.95652173913043481</v>
      </c>
    </row>
    <row r="9" spans="2:70" x14ac:dyDescent="0.3">
      <c r="B9" s="40" t="s">
        <v>74</v>
      </c>
      <c r="C9" s="26" t="s">
        <v>81</v>
      </c>
      <c r="D9" s="24" t="str">
        <f ca="1">IF('MPF Bataan'!$H$6="n/a","na",IF('MPF Bataan'!$H$6="Active","✓","x"))</f>
        <v>✓</v>
      </c>
      <c r="E9" s="24" t="str">
        <f ca="1">IF('MPF Bataan'!$H$7="n/a","na",IF('MPF Bataan'!$H$7="Active","✓","x"))</f>
        <v>✓</v>
      </c>
      <c r="F9" s="24" t="str">
        <f ca="1">IF('MPF Bataan'!$H$8="n/a","na",IF('MPF Bataan'!$H$8="Active","✓","x"))</f>
        <v>✓</v>
      </c>
      <c r="G9" s="24" t="str">
        <f ca="1">IF('MPF Bataan'!$H$9="n/a","na",IF('MPF Bataan'!$H$9="Active","✓","x"))</f>
        <v>na</v>
      </c>
      <c r="H9" s="24" t="str">
        <f ca="1">IF('MPF Bataan'!$H$10="n/a","na",IF('MPF Bataan'!$H$10="Active","✓","x"))</f>
        <v>na</v>
      </c>
      <c r="I9" s="24" t="str">
        <f ca="1">IF('MPF Bataan'!$H$11="n/a","na",IF('MPF Bataan'!$H$11="Active","✓","x"))</f>
        <v>na</v>
      </c>
      <c r="J9" s="24" t="str">
        <f ca="1">IF('MPF Bataan'!$H$12="n/a","na",IF('MPF Bataan'!$H$12="Active","✓","x"))</f>
        <v>✓</v>
      </c>
      <c r="K9" s="24" t="str">
        <f ca="1">IF('MPF Bataan'!$H$13="n/a","na",IF('MPF Bataan'!$H$13="Active","✓","x"))</f>
        <v>✓</v>
      </c>
      <c r="L9" s="24" t="str">
        <f ca="1">IF('MPF Bataan'!$H$14="n/a","na",IF('MPF Bataan'!$H$14="Active","✓","x"))</f>
        <v>na</v>
      </c>
      <c r="M9" s="24" t="str">
        <f ca="1">IF('MPF Bataan'!$H$15="n/a","na",IF('MPF Bataan'!$H$15="Active","✓","x"))</f>
        <v>na</v>
      </c>
      <c r="N9" s="24" t="str">
        <f ca="1">IF('MPF Bataan'!$H$16="n/a","na",IF('MPF Bataan'!$H$16="Active","✓","x"))</f>
        <v>✓</v>
      </c>
      <c r="O9" s="24" t="str">
        <f ca="1">IF('MPF Bataan'!$H$17="n/a","na",IF('MPF Bataan'!$H$17="Active","✓","x"))</f>
        <v>na</v>
      </c>
      <c r="P9" s="24" t="str">
        <f ca="1">IF('MPF Bataan'!$H$18="n/a","na",IF('MPF Bataan'!$H$18="Active","✓","x"))</f>
        <v>na</v>
      </c>
      <c r="Q9" s="24" t="str">
        <f ca="1">IF('MPF Bataan'!$H$19="n/a","na",IF('MPF Bataan'!$H$19="Active","✓","x"))</f>
        <v>na</v>
      </c>
      <c r="R9" s="24" t="str">
        <f ca="1">IF('MPF Bataan'!$H$20="n/a","na",IF('MPF Bataan'!$H$20="Active","✓","x"))</f>
        <v>na</v>
      </c>
      <c r="S9" s="24" t="str">
        <f ca="1">IF('MPF Bataan'!$H$21="n/a","na",IF('MPF Bataan'!$H$21="Active","✓","x"))</f>
        <v>x</v>
      </c>
      <c r="T9" s="24" t="str">
        <f ca="1">IF('MPF Bataan'!$H$22="n/a","na",IF('MPF Bataan'!$H$22="Active","✓","x"))</f>
        <v>x</v>
      </c>
      <c r="U9" s="24" t="str">
        <f ca="1">IF('MPF Bataan'!$H$23="n/a","na",IF('MPF Bataan'!$H$23="Active","✓","x"))</f>
        <v>✓</v>
      </c>
      <c r="V9" s="24" t="str">
        <f ca="1">IF('MPF Bataan'!$H$24="n/a","na",IF('MPF Bataan'!$H$24="Active","✓","x"))</f>
        <v>na</v>
      </c>
      <c r="W9" s="24" t="str">
        <f ca="1">IF('MPF Bataan'!$H$25="n/a","na",IF('MPF Bataan'!$H$25="Active","✓","x"))</f>
        <v>✓</v>
      </c>
      <c r="X9" s="24" t="str">
        <f ca="1">IF('MPF Bataan'!$H$26="n/a","na",IF('MPF Bataan'!$H$26="Active","✓","x"))</f>
        <v>✓</v>
      </c>
      <c r="Y9" s="24" t="str">
        <f ca="1">IF('MPF Bataan'!$H$27="n/a","na",IF('MPF Bataan'!$H$27="Active","✓","x"))</f>
        <v>na</v>
      </c>
      <c r="Z9" s="24" t="str">
        <f ca="1">IF('MPF Bataan'!$H$28="n/a","na",IF('MPF Bataan'!$H$28="Active","✓","x"))</f>
        <v>na</v>
      </c>
      <c r="AA9" s="24" t="str">
        <f ca="1">IF('MPF Bataan'!$H$29="n/a","na",IF('MPF Bataan'!$H$29="Active","✓","x"))</f>
        <v>✓</v>
      </c>
      <c r="AB9" s="24" t="str">
        <f ca="1">IF('MPF Bataan'!$H$30="n/a","na",IF('MPF Bataan'!$H$30="Active","✓","x"))</f>
        <v>na</v>
      </c>
      <c r="AC9" s="24" t="str">
        <f ca="1">IF('MPF Bataan'!$H$31="n/a","na",IF('MPF Bataan'!$H$31="Active","✓","x"))</f>
        <v>na</v>
      </c>
      <c r="AD9" s="24" t="str">
        <f ca="1">IF('MPF Bataan'!$H$32="n/a","na",IF('MPF Bataan'!$H$32="Active","✓","x"))</f>
        <v>na</v>
      </c>
      <c r="AE9" s="24" t="str">
        <f ca="1">IF('MPF Bataan'!$H$33="n/a","na",IF('MPF Bataan'!$H$33="Active","✓","x"))</f>
        <v>✓</v>
      </c>
      <c r="AF9" s="24" t="str">
        <f ca="1">IF('MPF Bataan'!$H$34="n/a","na",IF('MPF Bataan'!$H$34="Active","✓","x"))</f>
        <v>✓</v>
      </c>
      <c r="AG9" s="24" t="str">
        <f ca="1">IF('MPF Bataan'!$H$35="n/a","na",IF('MPF Bataan'!$H$35="Active","✓","x"))</f>
        <v>na</v>
      </c>
      <c r="AH9" s="24" t="str">
        <f ca="1">IF('MPF Bataan'!$H$36="n/a","na",IF('MPF Bataan'!$H$36="Active","✓","x"))</f>
        <v>na</v>
      </c>
      <c r="AI9" s="24" t="str">
        <f ca="1">IF('MPF Bataan'!$H$37="n/a","na",IF('MPF Bataan'!$H$37="Active","✓","x"))</f>
        <v>na</v>
      </c>
      <c r="AJ9" s="24" t="str">
        <f ca="1">IF('MPF Bataan'!$H$38="n/a","na",IF('MPF Bataan'!$H$38="Active","✓","x"))</f>
        <v>na</v>
      </c>
      <c r="AK9" s="24" t="str">
        <f ca="1">IF('MPF Bataan'!$H$39="n/a","na",IF('MPF Bataan'!$H$39="Active","✓","x"))</f>
        <v>na</v>
      </c>
      <c r="AL9" s="24" t="str">
        <f ca="1">IF('MPF Bataan'!$H$40="n/a","na",IF('MPF Bataan'!$H$40="Active","✓","x"))</f>
        <v>na</v>
      </c>
      <c r="AM9" s="24" t="str">
        <f ca="1">IF('MPF Bataan'!$H$41="n/a","na",IF('MPF Bataan'!$H$41="Active","✓","x"))</f>
        <v>na</v>
      </c>
      <c r="AN9" s="24" t="str">
        <f ca="1">IF('MPF Bataan'!$H$42="n/a","na",IF('MPF Bataan'!$H$42="Active","✓","x"))</f>
        <v>na</v>
      </c>
      <c r="AO9" s="24" t="str">
        <f ca="1">IF('MPF Bataan'!$H$43="n/a","na",IF('MPF Bataan'!$H$43="Active","✓","x"))</f>
        <v>na</v>
      </c>
      <c r="AP9" s="24" t="str">
        <f ca="1">IF('MPF Bataan'!$H$44="n/a","na",IF('MPF Bataan'!$H$44="Active","✓","x"))</f>
        <v>na</v>
      </c>
      <c r="AQ9" s="24" t="str">
        <f ca="1">IF('MPF Bataan'!$H$45="n/a","na",IF('MPF Bataan'!$H$45="Active","✓","x"))</f>
        <v>na</v>
      </c>
      <c r="AR9" s="24" t="str">
        <f ca="1">IF('MPF Bataan'!$H$46="n/a","na",IF('MPF Bataan'!$H$46="Active","✓","x"))</f>
        <v>na</v>
      </c>
      <c r="AS9" s="24" t="str">
        <f ca="1">IF('MPF Bataan'!$H$47="n/a","na",IF('MPF Bataan'!$H$47="Active","✓","x"))</f>
        <v>na</v>
      </c>
      <c r="AT9" s="24" t="str">
        <f ca="1">IF('MPF Bataan'!$H$48="n/a","na",IF('MPF Bataan'!$H$48="Active","✓","x"))</f>
        <v>na</v>
      </c>
      <c r="AU9" s="24" t="str">
        <f ca="1">IF('MPF Bataan'!$H$49="n/a","na",IF('MPF Bataan'!$H$49="Active","✓","x"))</f>
        <v>na</v>
      </c>
      <c r="AV9" s="24" t="str">
        <f ca="1">IF('MPF Bataan'!$H$50="n/a","na",IF('MPF Bataan'!$H$50="Active","✓","x"))</f>
        <v>✓</v>
      </c>
      <c r="AW9" s="24" t="str">
        <f ca="1">IF('MPF Bataan'!$H$51="n/a","na",IF('MPF Bataan'!$H$51="Active","✓","x"))</f>
        <v>✓</v>
      </c>
      <c r="AX9" s="24" t="str">
        <f ca="1">IF('MPF Bataan'!$H$52="n/a","na",IF('MPF Bataan'!$H$52="Active","✓","x"))</f>
        <v>na</v>
      </c>
      <c r="AY9" s="24" t="str">
        <f ca="1">IF('MPF Bataan'!$H$53="n/a","na",IF('MPF Bataan'!$H$53="Active","✓","x"))</f>
        <v>na</v>
      </c>
      <c r="AZ9" s="24" t="str">
        <f ca="1">IF('MPF Bataan'!$H$54="n/a","na",IF('MPF Bataan'!$H$54="Active","✓","x"))</f>
        <v>na</v>
      </c>
      <c r="BA9" s="24" t="str">
        <f ca="1">IF('MPF Bataan'!$H$55="n/a","na",IF('MPF Bataan'!$H$55="Active","✓","x"))</f>
        <v>na</v>
      </c>
      <c r="BB9" s="24" t="str">
        <f ca="1">IF('MPF Bataan'!$H$56="n/a","na",IF('MPF Bataan'!$H$56="Active","✓","x"))</f>
        <v>na</v>
      </c>
      <c r="BC9" s="24" t="str">
        <f ca="1">IF('MPF Bataan'!$H$57="n/a","na",IF('MPF Bataan'!$H$57="Active","✓","x"))</f>
        <v>na</v>
      </c>
      <c r="BD9" s="24" t="str">
        <f ca="1">IF('MPF Bataan'!$H$58="n/a","na",IF('MPF Bataan'!$H$58="Active","✓","x"))</f>
        <v>na</v>
      </c>
      <c r="BE9" s="24" t="str">
        <f ca="1">IF('MPF Bataan'!$H$59="n/a","na",IF('MPF Bataan'!$H$59="Active","✓","x"))</f>
        <v>na</v>
      </c>
      <c r="BF9" s="24" t="str">
        <f ca="1">IF('MPF Bataan'!$H$60="n/a","na",IF('MPF Bataan'!$H$60="Active","✓","x"))</f>
        <v>na</v>
      </c>
      <c r="BG9" s="24" t="str">
        <f ca="1">IF('MPF Bataan'!$H$61="n/a","na",IF('MPF Bataan'!$H$61="Active","✓","x"))</f>
        <v>na</v>
      </c>
      <c r="BH9" s="24" t="str">
        <f ca="1">IF('MPF Bataan'!$H$62="n/a","na",IF('MPF Bataan'!$H$62="Active","✓","x"))</f>
        <v>na</v>
      </c>
      <c r="BI9" s="24" t="str">
        <f ca="1">IF('MPF Bataan'!$H$63="n/a","na",IF('MPF Bataan'!$H$63="Active","✓","x"))</f>
        <v>na</v>
      </c>
      <c r="BJ9" s="24" t="str">
        <f ca="1">IF('MPF Bataan'!$H$64="n/a","na",IF('MPF Bataan'!$H$64="Active","✓","x"))</f>
        <v>na</v>
      </c>
      <c r="BK9" s="24" t="str">
        <f ca="1">IF('MPF Bataan'!$H$65="n/a","na",IF('MPF Bataan'!$H$65="Active","✓","x"))</f>
        <v>✓</v>
      </c>
      <c r="BL9" s="24" t="str">
        <f ca="1">IF('MPF Bataan'!$H$66="n/a","na",IF('MPF Bataan'!$H$66="Active","✓","x"))</f>
        <v>na</v>
      </c>
      <c r="BM9" s="24" t="str">
        <f ca="1">IF('MPF Bataan'!$H$67="n/a","na",IF('MPF Bataan'!$H$67="Active","✓","x"))</f>
        <v>na</v>
      </c>
      <c r="BN9" s="24" t="str">
        <f ca="1">IF('MPF Bataan'!$H$68="n/a","na",IF('MPF Bataan'!$H$68="Active","✓","x"))</f>
        <v>na</v>
      </c>
      <c r="BO9" s="23"/>
      <c r="BP9" s="27">
        <f t="shared" ca="1" si="0"/>
        <v>17</v>
      </c>
      <c r="BQ9" s="27">
        <f t="shared" ca="1" si="1"/>
        <v>15</v>
      </c>
      <c r="BR9" s="42">
        <f t="shared" ca="1" si="2"/>
        <v>0.88235294117647056</v>
      </c>
    </row>
    <row r="10" spans="2:70" x14ac:dyDescent="0.3">
      <c r="B10" s="40" t="s">
        <v>74</v>
      </c>
      <c r="C10" s="26" t="s">
        <v>82</v>
      </c>
      <c r="D10" s="24" t="str">
        <f ca="1">IF('MPH Bataan'!$H$6="n/a","na",IF('MPH Bataan'!$H$6="Active","✓","x"))</f>
        <v>✓</v>
      </c>
      <c r="E10" s="24" t="str">
        <f ca="1">IF('MPH Bataan'!$H$7="n/a","na",IF('MPH Bataan'!$H$7="Active","✓","x"))</f>
        <v>✓</v>
      </c>
      <c r="F10" s="24" t="str">
        <f ca="1">IF('MPH Bataan'!$H$8="n/a","na",IF('MPH Bataan'!$H$8="Active","✓","x"))</f>
        <v>✓</v>
      </c>
      <c r="G10" s="24" t="str">
        <f ca="1">IF('MPH Bataan'!$H$9="n/a","na",IF('MPH Bataan'!$H$9="Active","✓","x"))</f>
        <v>na</v>
      </c>
      <c r="H10" s="24" t="str">
        <f ca="1">IF('MPH Bataan'!$H$10="n/a","na",IF('MPH Bataan'!$H$10="Active","✓","x"))</f>
        <v>na</v>
      </c>
      <c r="I10" s="24" t="str">
        <f ca="1">IF('MPH Bataan'!$H$11="n/a","na",IF('MPH Bataan'!$H$11="Active","✓","x"))</f>
        <v>na</v>
      </c>
      <c r="J10" s="24" t="str">
        <f ca="1">IF('MPH Bataan'!$H$12="n/a","na",IF('MPH Bataan'!$H$12="Active","✓","x"))</f>
        <v>✓</v>
      </c>
      <c r="K10" s="24" t="str">
        <f ca="1">IF('MPH Bataan'!$H$13="n/a","na",IF('MPH Bataan'!$H$13="Active","✓","x"))</f>
        <v>x</v>
      </c>
      <c r="L10" s="24" t="str">
        <f ca="1">IF('MPH Bataan'!$H$14="n/a","na",IF('MPH Bataan'!$H$14="Active","✓","x"))</f>
        <v>na</v>
      </c>
      <c r="M10" s="24" t="str">
        <f ca="1">IF('MPH Bataan'!$H$15="n/a","na",IF('MPH Bataan'!$H$15="Active","✓","x"))</f>
        <v>✓</v>
      </c>
      <c r="N10" s="24" t="str">
        <f ca="1">IF('MPH Bataan'!$H$16="n/a","na",IF('MPH Bataan'!$H$16="Active","✓","x"))</f>
        <v>✓</v>
      </c>
      <c r="O10" s="24" t="str">
        <f ca="1">IF('MPH Bataan'!$H$17="n/a","na",IF('MPH Bataan'!$H$17="Active","✓","x"))</f>
        <v>na</v>
      </c>
      <c r="P10" s="24" t="str">
        <f ca="1">IF('MPH Bataan'!$H$18="n/a","na",IF('MPH Bataan'!$H$18="Active","✓","x"))</f>
        <v>na</v>
      </c>
      <c r="Q10" s="24" t="str">
        <f ca="1">IF('MPH Bataan'!$H$19="n/a","na",IF('MPH Bataan'!$H$19="Active","✓","x"))</f>
        <v>na</v>
      </c>
      <c r="R10" s="24" t="str">
        <f ca="1">IF('MPH Bataan'!$H$20="n/a","na",IF('MPH Bataan'!$H$20="Active","✓","x"))</f>
        <v>na</v>
      </c>
      <c r="S10" s="24" t="str">
        <f ca="1">IF('MPH Bataan'!$H$21="n/a","na",IF('MPH Bataan'!$H$21="Active","✓","x"))</f>
        <v>x</v>
      </c>
      <c r="T10" s="24" t="str">
        <f ca="1">IF('MPH Bataan'!$H$22="n/a","na",IF('MPH Bataan'!$H$22="Active","✓","x"))</f>
        <v>x</v>
      </c>
      <c r="U10" s="24" t="str">
        <f ca="1">IF('MPH Bataan'!$H$23="n/a","na",IF('MPH Bataan'!$H$23="Active","✓","x"))</f>
        <v>✓</v>
      </c>
      <c r="V10" s="24" t="str">
        <f ca="1">IF('MPH Bataan'!$H$24="n/a","na",IF('MPH Bataan'!$H$24="Active","✓","x"))</f>
        <v>na</v>
      </c>
      <c r="W10" s="24" t="str">
        <f ca="1">IF('MPH Bataan'!$H$25="n/a","na",IF('MPH Bataan'!$H$25="Active","✓","x"))</f>
        <v>✓</v>
      </c>
      <c r="X10" s="24" t="str">
        <f ca="1">IF('MPH Bataan'!$H$26="n/a","na",IF('MPH Bataan'!$H$26="Active","✓","x"))</f>
        <v>✓</v>
      </c>
      <c r="Y10" s="24" t="str">
        <f ca="1">IF('MPH Bataan'!$H$27="n/a","na",IF('MPH Bataan'!$H$27="Active","✓","x"))</f>
        <v>na</v>
      </c>
      <c r="Z10" s="24" t="str">
        <f ca="1">IF('MPH Bataan'!$H$28="n/a","na",IF('MPH Bataan'!$H$28="Active","✓","x"))</f>
        <v>na</v>
      </c>
      <c r="AA10" s="24" t="str">
        <f ca="1">IF('MPH Bataan'!$H$29="n/a","na",IF('MPH Bataan'!$H$29="Active","✓","x"))</f>
        <v>✓</v>
      </c>
      <c r="AB10" s="24" t="str">
        <f ca="1">IF('MPH Bataan'!$H$30="n/a","na",IF('MPH Bataan'!$H$30="Active","✓","x"))</f>
        <v>na</v>
      </c>
      <c r="AC10" s="24" t="str">
        <f ca="1">IF('MPH Bataan'!$H$31="n/a","na",IF('MPH Bataan'!$H$31="Active","✓","x"))</f>
        <v>na</v>
      </c>
      <c r="AD10" s="24" t="str">
        <f ca="1">IF('MPH Bataan'!$H$32="n/a","na",IF('MPH Bataan'!$H$32="Active","✓","x"))</f>
        <v>na</v>
      </c>
      <c r="AE10" s="24" t="str">
        <f ca="1">IF('MPH Bataan'!$H$33="n/a","na",IF('MPH Bataan'!$H$33="Active","✓","x"))</f>
        <v>✓</v>
      </c>
      <c r="AF10" s="24" t="str">
        <f ca="1">IF('MPH Bataan'!$H$34="n/a","na",IF('MPH Bataan'!$H$34="Active","✓","x"))</f>
        <v>✓</v>
      </c>
      <c r="AG10" s="24" t="str">
        <f ca="1">IF('MPH Bataan'!$H$35="n/a","na",IF('MPH Bataan'!$H$35="Active","✓","x"))</f>
        <v>na</v>
      </c>
      <c r="AH10" s="24" t="str">
        <f ca="1">IF('MPH Bataan'!$H$36="n/a","na",IF('MPH Bataan'!$H$36="Active","✓","x"))</f>
        <v>na</v>
      </c>
      <c r="AI10" s="24" t="str">
        <f ca="1">IF('MPH Bataan'!$H$37="n/a","na",IF('MPH Bataan'!$H$37="Active","✓","x"))</f>
        <v>na</v>
      </c>
      <c r="AJ10" s="24" t="str">
        <f ca="1">IF('MPH Bataan'!$H$38="n/a","na",IF('MPH Bataan'!$H$38="Active","✓","x"))</f>
        <v>na</v>
      </c>
      <c r="AK10" s="24" t="str">
        <f ca="1">IF('MPH Bataan'!$H$39="n/a","na",IF('MPH Bataan'!$H$39="Active","✓","x"))</f>
        <v>na</v>
      </c>
      <c r="AL10" s="24" t="str">
        <f ca="1">IF('MPH Bataan'!$H$40="n/a","na",IF('MPH Bataan'!$H$40="Active","✓","x"))</f>
        <v>na</v>
      </c>
      <c r="AM10" s="24" t="str">
        <f ca="1">IF('MPH Bataan'!$H$41="n/a","na",IF('MPH Bataan'!$H$41="Active","✓","x"))</f>
        <v>na</v>
      </c>
      <c r="AN10" s="24" t="str">
        <f ca="1">IF('MPH Bataan'!$H$42="n/a","na",IF('MPH Bataan'!$H$42="Active","✓","x"))</f>
        <v>na</v>
      </c>
      <c r="AO10" s="24" t="str">
        <f ca="1">IF('MPH Bataan'!$H$43="n/a","na",IF('MPH Bataan'!$H$43="Active","✓","x"))</f>
        <v>na</v>
      </c>
      <c r="AP10" s="24" t="str">
        <f ca="1">IF('MPH Bataan'!$H$44="n/a","na",IF('MPH Bataan'!$H$44="Active","✓","x"))</f>
        <v>na</v>
      </c>
      <c r="AQ10" s="24" t="str">
        <f ca="1">IF('MPH Bataan'!$H$45="n/a","na",IF('MPH Bataan'!$H$45="Active","✓","x"))</f>
        <v>na</v>
      </c>
      <c r="AR10" s="24" t="str">
        <f ca="1">IF('MPH Bataan'!$H$46="n/a","na",IF('MPH Bataan'!$H$46="Active","✓","x"))</f>
        <v>na</v>
      </c>
      <c r="AS10" s="24" t="str">
        <f ca="1">IF('MPH Bataan'!$H$47="n/a","na",IF('MPH Bataan'!$H$47="Active","✓","x"))</f>
        <v>na</v>
      </c>
      <c r="AT10" s="24" t="str">
        <f ca="1">IF('MPH Bataan'!$H$48="n/a","na",IF('MPH Bataan'!$H$48="Active","✓","x"))</f>
        <v>na</v>
      </c>
      <c r="AU10" s="24" t="str">
        <f ca="1">IF('MPH Bataan'!$H$49="n/a","na",IF('MPH Bataan'!$H$49="Active","✓","x"))</f>
        <v>✓</v>
      </c>
      <c r="AV10" s="24" t="str">
        <f ca="1">IF('MPH Bataan'!$H$50="n/a","na",IF('MPH Bataan'!$H$50="Active","✓","x"))</f>
        <v>✓</v>
      </c>
      <c r="AW10" s="24" t="str">
        <f ca="1">IF('MPH Bataan'!$H$51="n/a","na",IF('MPH Bataan'!$H$51="Active","✓","x"))</f>
        <v>✓</v>
      </c>
      <c r="AX10" s="24" t="str">
        <f ca="1">IF('MPH Bataan'!$H$52="n/a","na",IF('MPH Bataan'!$H$52="Active","✓","x"))</f>
        <v>na</v>
      </c>
      <c r="AY10" s="24" t="str">
        <f ca="1">IF('MPH Bataan'!$H$53="n/a","na",IF('MPH Bataan'!$H$53="Active","✓","x"))</f>
        <v>na</v>
      </c>
      <c r="AZ10" s="24" t="str">
        <f ca="1">IF('MPH Bataan'!$H$54="n/a","na",IF('MPH Bataan'!$H$54="Active","✓","x"))</f>
        <v>na</v>
      </c>
      <c r="BA10" s="24" t="str">
        <f ca="1">IF('MPH Bataan'!$H$55="n/a","na",IF('MPH Bataan'!$H$55="Active","✓","x"))</f>
        <v>na</v>
      </c>
      <c r="BB10" s="24" t="str">
        <f ca="1">IF('MPH Bataan'!$H$56="n/a","na",IF('MPH Bataan'!$H$56="Active","✓","x"))</f>
        <v>na</v>
      </c>
      <c r="BC10" s="24" t="str">
        <f ca="1">IF('MPH Bataan'!$H$57="n/a","na",IF('MPH Bataan'!$H$57="Active","✓","x"))</f>
        <v>na</v>
      </c>
      <c r="BD10" s="24" t="str">
        <f ca="1">IF('MPH Bataan'!$H$58="n/a","na",IF('MPH Bataan'!$H$58="Active","✓","x"))</f>
        <v>na</v>
      </c>
      <c r="BE10" s="24" t="str">
        <f ca="1">IF('MPH Bataan'!$H$59="n/a","na",IF('MPH Bataan'!$H$59="Active","✓","x"))</f>
        <v>na</v>
      </c>
      <c r="BF10" s="24" t="str">
        <f ca="1">IF('MPH Bataan'!$H$60="n/a","na",IF('MPH Bataan'!$H$60="Active","✓","x"))</f>
        <v>na</v>
      </c>
      <c r="BG10" s="24" t="str">
        <f ca="1">IF('MPH Bataan'!$H$61="n/a","na",IF('MPH Bataan'!$H$61="Active","✓","x"))</f>
        <v>na</v>
      </c>
      <c r="BH10" s="24" t="str">
        <f ca="1">IF('MPH Bataan'!$H$62="n/a","na",IF('MPH Bataan'!$H$62="Active","✓","x"))</f>
        <v>na</v>
      </c>
      <c r="BI10" s="24" t="str">
        <f ca="1">IF('MPH Bataan'!$H$63="n/a","na",IF('MPH Bataan'!$H$63="Active","✓","x"))</f>
        <v>na</v>
      </c>
      <c r="BJ10" s="24" t="str">
        <f ca="1">IF('MPH Bataan'!$H$64="n/a","na",IF('MPH Bataan'!$H$64="Active","✓","x"))</f>
        <v>na</v>
      </c>
      <c r="BK10" s="24" t="str">
        <f ca="1">IF('MPH Bataan'!$H$65="n/a","na",IF('MPH Bataan'!$H$65="Active","✓","x"))</f>
        <v>✓</v>
      </c>
      <c r="BL10" s="24" t="str">
        <f ca="1">IF('MPH Bataan'!$H$66="n/a","na",IF('MPH Bataan'!$H$66="Active","✓","x"))</f>
        <v>na</v>
      </c>
      <c r="BM10" s="24" t="str">
        <f ca="1">IF('MPH Bataan'!$H$67="n/a","na",IF('MPH Bataan'!$H$67="Active","✓","x"))</f>
        <v>na</v>
      </c>
      <c r="BN10" s="24" t="str">
        <f ca="1">IF('MPH Bataan'!$H$68="n/a","na",IF('MPH Bataan'!$H$68="Active","✓","x"))</f>
        <v>na</v>
      </c>
      <c r="BO10" s="23"/>
      <c r="BP10" s="27">
        <f t="shared" ca="1" si="0"/>
        <v>19</v>
      </c>
      <c r="BQ10" s="27">
        <f t="shared" ca="1" si="1"/>
        <v>16</v>
      </c>
      <c r="BR10" s="42">
        <f t="shared" ca="1" si="2"/>
        <v>0.84210526315789469</v>
      </c>
    </row>
    <row r="11" spans="2:70" x14ac:dyDescent="0.3">
      <c r="B11" s="40" t="s">
        <v>83</v>
      </c>
      <c r="C11" s="26" t="s">
        <v>84</v>
      </c>
      <c r="D11" s="24" t="str">
        <f ca="1">IF('BMP Batangas'!$H$6="n/a","na",IF('BMP Batangas'!$H$6="Active","✓","x"))</f>
        <v>✓</v>
      </c>
      <c r="E11" s="24" t="str">
        <f ca="1">IF('BMP Batangas'!$H$7="n/a","na",IF('BMP Batangas'!$H$7="Active","✓","x"))</f>
        <v>✓</v>
      </c>
      <c r="F11" s="24" t="str">
        <f ca="1">IF('BMP Batangas'!$H$8="n/a","na",IF('BMP Batangas'!$H$8="Active","✓","x"))</f>
        <v>na</v>
      </c>
      <c r="G11" s="24" t="str">
        <f ca="1">IF('BMP Batangas'!$H$9="n/a","na",IF('BMP Batangas'!$H$9="Active","✓","x"))</f>
        <v>na</v>
      </c>
      <c r="H11" s="24" t="str">
        <f ca="1">IF('BMP Batangas'!$H$10="n/a","na",IF('BMP Batangas'!$H$10="Active","✓","x"))</f>
        <v>na</v>
      </c>
      <c r="I11" s="24" t="str">
        <f ca="1">IF('BMP Batangas'!$H$11="n/a","na",IF('BMP Batangas'!$H$11="Active","✓","x"))</f>
        <v>x</v>
      </c>
      <c r="J11" s="24" t="str">
        <f ca="1">IF('BMP Batangas'!$H$12="n/a","na",IF('BMP Batangas'!$H$12="Active","✓","x"))</f>
        <v>✓</v>
      </c>
      <c r="K11" s="24" t="str">
        <f ca="1">IF('BMP Batangas'!$H$13="n/a","na",IF('BMP Batangas'!$H$13="Active","✓","x"))</f>
        <v>x</v>
      </c>
      <c r="L11" s="24" t="str">
        <f ca="1">IF('BMP Batangas'!$H$14="n/a","na",IF('BMP Batangas'!$H$14="Active","✓","x"))</f>
        <v>✓</v>
      </c>
      <c r="M11" s="24" t="str">
        <f ca="1">IF('BMP Batangas'!$H$15="n/a","na",IF('BMP Batangas'!$H$15="Active","✓","x"))</f>
        <v>✓</v>
      </c>
      <c r="N11" s="24" t="str">
        <f ca="1">IF('BMP Batangas'!$H$16="n/a","na",IF('BMP Batangas'!$H$16="Active","✓","x"))</f>
        <v>x</v>
      </c>
      <c r="O11" s="24" t="str">
        <f ca="1">IF('BMP Batangas'!$H$17="n/a","na",IF('BMP Batangas'!$H$17="Active","✓","x"))</f>
        <v>na</v>
      </c>
      <c r="P11" s="24" t="str">
        <f ca="1">IF('BMP Batangas'!$H$18="n/a","na",IF('BMP Batangas'!$H$18="Active","✓","x"))</f>
        <v>x</v>
      </c>
      <c r="Q11" s="24" t="str">
        <f ca="1">IF('BMP Batangas'!$H$19="n/a","na",IF('BMP Batangas'!$H$19="Active","✓","x"))</f>
        <v>x</v>
      </c>
      <c r="R11" s="24" t="str">
        <f ca="1">IF('BMP Batangas'!$H$20="n/a","na",IF('BMP Batangas'!$H$20="Active","✓","x"))</f>
        <v>✓</v>
      </c>
      <c r="S11" s="24" t="str">
        <f ca="1">IF('BMP Batangas'!$H$21="n/a","na",IF('BMP Batangas'!$H$21="Active","✓","x"))</f>
        <v>x</v>
      </c>
      <c r="T11" s="24" t="str">
        <f ca="1">IF('BMP Batangas'!$H$22="n/a","na",IF('BMP Batangas'!$H$22="Active","✓","x"))</f>
        <v>✓</v>
      </c>
      <c r="U11" s="24" t="str">
        <f ca="1">IF('BMP Batangas'!$H$23="n/a","na",IF('BMP Batangas'!$H$23="Active","✓","x"))</f>
        <v>✓</v>
      </c>
      <c r="V11" s="24" t="str">
        <f ca="1">IF('BMP Batangas'!$H$24="n/a","na",IF('BMP Batangas'!$H$24="Active","✓","x"))</f>
        <v>na</v>
      </c>
      <c r="W11" s="24" t="str">
        <f ca="1">IF('BMP Batangas'!$H$25="n/a","na",IF('BMP Batangas'!$H$25="Active","✓","x"))</f>
        <v>✓</v>
      </c>
      <c r="X11" s="24" t="str">
        <f ca="1">IF('BMP Batangas'!$H$26="n/a","na",IF('BMP Batangas'!$H$26="Active","✓","x"))</f>
        <v>✓</v>
      </c>
      <c r="Y11" s="24" t="str">
        <f ca="1">IF('BMP Batangas'!$H$27="n/a","na",IF('BMP Batangas'!$H$27="Active","✓","x"))</f>
        <v>✓</v>
      </c>
      <c r="Z11" s="24" t="str">
        <f ca="1">IF('BMP Batangas'!$H$28="n/a","na",IF('BMP Batangas'!$H$28="Active","✓","x"))</f>
        <v>✓</v>
      </c>
      <c r="AA11" s="24" t="str">
        <f ca="1">IF('BMP Batangas'!$H$29="n/a","na",IF('BMP Batangas'!$H$29="Active","✓","x"))</f>
        <v>✓</v>
      </c>
      <c r="AB11" s="24" t="str">
        <f ca="1">IF('BMP Batangas'!$H$30="n/a","na",IF('BMP Batangas'!$H$30="Active","✓","x"))</f>
        <v>na</v>
      </c>
      <c r="AC11" s="24" t="str">
        <f ca="1">IF('BMP Batangas'!$H$31="n/a","na",IF('BMP Batangas'!$H$31="Active","✓","x"))</f>
        <v>na</v>
      </c>
      <c r="AD11" s="24" t="str">
        <f ca="1">IF('BMP Batangas'!$H$32="n/a","na",IF('BMP Batangas'!$H$32="Active","✓","x"))</f>
        <v>na</v>
      </c>
      <c r="AE11" s="24" t="str">
        <f ca="1">IF('BMP Batangas'!$H$33="n/a","na",IF('BMP Batangas'!$H$33="Active","✓","x"))</f>
        <v>✓</v>
      </c>
      <c r="AF11" s="24" t="str">
        <f ca="1">IF('BMP Batangas'!$H$34="n/a","na",IF('BMP Batangas'!$H$34="Active","✓","x"))</f>
        <v>✓</v>
      </c>
      <c r="AG11" s="24" t="str">
        <f ca="1">IF('BMP Batangas'!$H$35="n/a","na",IF('BMP Batangas'!$H$35="Active","✓","x"))</f>
        <v>na</v>
      </c>
      <c r="AH11" s="24" t="str">
        <f ca="1">IF('BMP Batangas'!$H$36="n/a","na",IF('BMP Batangas'!$H$36="Active","✓","x"))</f>
        <v>na</v>
      </c>
      <c r="AI11" s="24" t="str">
        <f ca="1">IF('BMP Batangas'!$H$37="n/a","na",IF('BMP Batangas'!$H$37="Active","✓","x"))</f>
        <v>na</v>
      </c>
      <c r="AJ11" s="24" t="str">
        <f ca="1">IF('BMP Batangas'!$H$38="n/a","na",IF('BMP Batangas'!$H$38="Active","✓","x"))</f>
        <v>✓</v>
      </c>
      <c r="AK11" s="24" t="str">
        <f ca="1">IF('BMP Batangas'!$H$39="n/a","na",IF('BMP Batangas'!$H$39="Active","✓","x"))</f>
        <v>na</v>
      </c>
      <c r="AL11" s="24" t="str">
        <f ca="1">IF('BMP Batangas'!$H$40="n/a","na",IF('BMP Batangas'!$H$40="Active","✓","x"))</f>
        <v>na</v>
      </c>
      <c r="AM11" s="24" t="str">
        <f ca="1">IF('BMP Batangas'!$H$41="n/a","na",IF('BMP Batangas'!$H$41="Active","✓","x"))</f>
        <v>na</v>
      </c>
      <c r="AN11" s="24" t="str">
        <f ca="1">IF('BMP Batangas'!$H$42="n/a","na",IF('BMP Batangas'!$H$42="Active","✓","x"))</f>
        <v>✓</v>
      </c>
      <c r="AO11" s="24" t="str">
        <f ca="1">IF('BMP Batangas'!$H$43="n/a","na",IF('BMP Batangas'!$H$43="Active","✓","x"))</f>
        <v>na</v>
      </c>
      <c r="AP11" s="24" t="str">
        <f ca="1">IF('BMP Batangas'!$H$44="n/a","na",IF('BMP Batangas'!$H$44="Active","✓","x"))</f>
        <v>na</v>
      </c>
      <c r="AQ11" s="24" t="str">
        <f ca="1">IF('BMP Batangas'!$H$45="n/a","na",IF('BMP Batangas'!$H$45="Active","✓","x"))</f>
        <v>na</v>
      </c>
      <c r="AR11" s="24" t="str">
        <f ca="1">IF('BMP Batangas'!$H$46="n/a","na",IF('BMP Batangas'!$H$46="Active","✓","x"))</f>
        <v>na</v>
      </c>
      <c r="AS11" s="24" t="str">
        <f ca="1">IF('BMP Batangas'!$H$47="n/a","na",IF('BMP Batangas'!$H$47="Active","✓","x"))</f>
        <v>na</v>
      </c>
      <c r="AT11" s="24" t="str">
        <f ca="1">IF('BMP Batangas'!$H$48="n/a","na",IF('BMP Batangas'!$H$48="Active","✓","x"))</f>
        <v>na</v>
      </c>
      <c r="AU11" s="24" t="str">
        <f ca="1">IF('BMP Batangas'!$H$49="n/a","na",IF('BMP Batangas'!$H$49="Active","✓","x"))</f>
        <v>na</v>
      </c>
      <c r="AV11" s="24" t="str">
        <f ca="1">IF('BMP Batangas'!$H$50="n/a","na",IF('BMP Batangas'!$H$50="Active","✓","x"))</f>
        <v>na</v>
      </c>
      <c r="AW11" s="24" t="str">
        <f ca="1">IF('BMP Batangas'!$H$51="n/a","na",IF('BMP Batangas'!$H$51="Active","✓","x"))</f>
        <v>na</v>
      </c>
      <c r="AX11" s="24" t="str">
        <f ca="1">IF('BMP Batangas'!$H$52="n/a","na",IF('BMP Batangas'!$H$52="Active","✓","x"))</f>
        <v>na</v>
      </c>
      <c r="AY11" s="24" t="str">
        <f ca="1">IF('BMP Batangas'!$H$53="n/a","na",IF('BMP Batangas'!$H$53="Active","✓","x"))</f>
        <v>na</v>
      </c>
      <c r="AZ11" s="24" t="str">
        <f ca="1">IF('BMP Batangas'!$H$54="n/a","na",IF('BMP Batangas'!$H$54="Active","✓","x"))</f>
        <v>na</v>
      </c>
      <c r="BA11" s="24" t="str">
        <f ca="1">IF('BMP Batangas'!$H$55="n/a","na",IF('BMP Batangas'!$H$55="Active","✓","x"))</f>
        <v>na</v>
      </c>
      <c r="BB11" s="24" t="str">
        <f ca="1">IF('BMP Batangas'!$H$56="n/a","na",IF('BMP Batangas'!$H$56="Active","✓","x"))</f>
        <v>na</v>
      </c>
      <c r="BC11" s="24" t="str">
        <f ca="1">IF('BMP Batangas'!$H$57="n/a","na",IF('BMP Batangas'!$H$57="Active","✓","x"))</f>
        <v>x</v>
      </c>
      <c r="BD11" s="24" t="str">
        <f ca="1">IF('BMP Batangas'!$H$58="n/a","na",IF('BMP Batangas'!$H$58="Active","✓","x"))</f>
        <v>na</v>
      </c>
      <c r="BE11" s="24" t="str">
        <f ca="1">IF('BMP Batangas'!$H$59="n/a","na",IF('BMP Batangas'!$H$59="Active","✓","x"))</f>
        <v>na</v>
      </c>
      <c r="BF11" s="24" t="str">
        <f ca="1">IF('BMP Batangas'!$H$60="n/a","na",IF('BMP Batangas'!$H$60="Active","✓","x"))</f>
        <v>na</v>
      </c>
      <c r="BG11" s="24" t="str">
        <f ca="1">IF('BMP Batangas'!$H$61="n/a","na",IF('BMP Batangas'!$H$61="Active","✓","x"))</f>
        <v>na</v>
      </c>
      <c r="BH11" s="24" t="str">
        <f ca="1">IF('BMP Batangas'!$H$62="n/a","na",IF('BMP Batangas'!$H$62="Active","✓","x"))</f>
        <v>na</v>
      </c>
      <c r="BI11" s="24" t="str">
        <f ca="1">IF('BMP Batangas'!$H$63="n/a","na",IF('BMP Batangas'!$H$63="Active","✓","x"))</f>
        <v>na</v>
      </c>
      <c r="BJ11" s="24" t="str">
        <f ca="1">IF('BMP Batangas'!$H$64="n/a","na",IF('BMP Batangas'!$H$64="Active","✓","x"))</f>
        <v>✓</v>
      </c>
      <c r="BK11" s="24" t="str">
        <f ca="1">IF('BMP Batangas'!$H$65="n/a","na",IF('BMP Batangas'!$H$65="Active","✓","x"))</f>
        <v>na</v>
      </c>
      <c r="BL11" s="24" t="str">
        <f ca="1">IF('BMP Batangas'!$H$66="n/a","na",IF('BMP Batangas'!$H$66="Active","✓","x"))</f>
        <v>✓</v>
      </c>
      <c r="BM11" s="24" t="str">
        <f ca="1">IF('BMP Batangas'!$H$67="n/a","na",IF('BMP Batangas'!$H$67="Active","✓","x"))</f>
        <v>na</v>
      </c>
      <c r="BN11" s="24" t="str">
        <f ca="1">IF('BMP Batangas'!$H$68="n/a","na",IF('BMP Batangas'!$H$68="Active","✓","x"))</f>
        <v>✓</v>
      </c>
      <c r="BO11" s="23"/>
      <c r="BP11" s="27">
        <f t="shared" ca="1" si="0"/>
        <v>27</v>
      </c>
      <c r="BQ11" s="27">
        <f t="shared" ca="1" si="1"/>
        <v>20</v>
      </c>
      <c r="BR11" s="42">
        <f t="shared" ca="1" si="2"/>
        <v>0.7407407407407407</v>
      </c>
    </row>
    <row r="12" spans="2:70" x14ac:dyDescent="0.3">
      <c r="B12" s="40" t="s">
        <v>83</v>
      </c>
      <c r="C12" s="26" t="s">
        <v>85</v>
      </c>
      <c r="D12" s="24" t="str">
        <f ca="1">IF('MPPP Quezon'!$H$6="n/a","na",IF('MPPP Quezon'!$H$6="Active","✓","x"))</f>
        <v>✓</v>
      </c>
      <c r="E12" s="24" t="str">
        <f ca="1">IF('MPPP Quezon'!$H$7="n/a","na",IF('MPPP Quezon'!$H$7="Active","✓","x"))</f>
        <v>✓</v>
      </c>
      <c r="F12" s="24" t="str">
        <f ca="1">IF('MPPP Quezon'!$H$8="n/a","na",IF('MPPP Quezon'!$H$8="Active","✓","x"))</f>
        <v>x</v>
      </c>
      <c r="G12" s="24" t="str">
        <f ca="1">IF('MPPP Quezon'!$H$9="n/a","na",IF('MPPP Quezon'!$H$9="Active","✓","x"))</f>
        <v>x</v>
      </c>
      <c r="H12" s="24" t="str">
        <f ca="1">IF('MPPP Quezon'!$H$10="n/a","na",IF('MPPP Quezon'!$H$10="Active","✓","x"))</f>
        <v>x</v>
      </c>
      <c r="I12" s="24" t="str">
        <f ca="1">IF('MPPP Quezon'!$H$11="n/a","na",IF('MPPP Quezon'!$H$11="Active","✓","x"))</f>
        <v>x</v>
      </c>
      <c r="J12" s="24" t="str">
        <f ca="1">IF('MPPP Quezon'!$H$12="n/a","na",IF('MPPP Quezon'!$H$12="Active","✓","x"))</f>
        <v>✓</v>
      </c>
      <c r="K12" s="24" t="str">
        <f ca="1">IF('MPPP Quezon'!$H$13="n/a","na",IF('MPPP Quezon'!$H$13="Active","✓","x"))</f>
        <v>x</v>
      </c>
      <c r="L12" s="24" t="str">
        <f ca="1">IF('MPPP Quezon'!$H$14="n/a","na",IF('MPPP Quezon'!$H$14="Active","✓","x"))</f>
        <v>x</v>
      </c>
      <c r="M12" s="24" t="str">
        <f ca="1">IF('MPPP Quezon'!$H$15="n/a","na",IF('MPPP Quezon'!$H$15="Active","✓","x"))</f>
        <v>x</v>
      </c>
      <c r="N12" s="24" t="str">
        <f ca="1">IF('MPPP Quezon'!$H$16="n/a","na",IF('MPPP Quezon'!$H$16="Active","✓","x"))</f>
        <v>x</v>
      </c>
      <c r="O12" s="24" t="str">
        <f ca="1">IF('MPPP Quezon'!$H$17="n/a","na",IF('MPPP Quezon'!$H$17="Active","✓","x"))</f>
        <v>x</v>
      </c>
      <c r="P12" s="24" t="str">
        <f ca="1">IF('MPPP Quezon'!$H$18="n/a","na",IF('MPPP Quezon'!$H$18="Active","✓","x"))</f>
        <v>x</v>
      </c>
      <c r="Q12" s="24" t="str">
        <f ca="1">IF('MPPP Quezon'!$H$19="n/a","na",IF('MPPP Quezon'!$H$19="Active","✓","x"))</f>
        <v>x</v>
      </c>
      <c r="R12" s="24" t="str">
        <f ca="1">IF('MPPP Quezon'!$H$20="n/a","na",IF('MPPP Quezon'!$H$20="Active","✓","x"))</f>
        <v>x</v>
      </c>
      <c r="S12" s="24" t="str">
        <f ca="1">IF('MPPP Quezon'!$H$21="n/a","na",IF('MPPP Quezon'!$H$21="Active","✓","x"))</f>
        <v>✓</v>
      </c>
      <c r="T12" s="24" t="str">
        <f ca="1">IF('MPPP Quezon'!$H$22="n/a","na",IF('MPPP Quezon'!$H$22="Active","✓","x"))</f>
        <v>x</v>
      </c>
      <c r="U12" s="24" t="str">
        <f ca="1">IF('MPPP Quezon'!$H$23="n/a","na",IF('MPPP Quezon'!$H$23="Active","✓","x"))</f>
        <v>✓</v>
      </c>
      <c r="V12" s="24" t="str">
        <f ca="1">IF('MPPP Quezon'!$H$24="n/a","na",IF('MPPP Quezon'!$H$24="Active","✓","x"))</f>
        <v>na</v>
      </c>
      <c r="W12" s="24" t="str">
        <f ca="1">IF('MPPP Quezon'!$H$25="n/a","na",IF('MPPP Quezon'!$H$25="Active","✓","x"))</f>
        <v>✓</v>
      </c>
      <c r="X12" s="24" t="str">
        <f ca="1">IF('MPPP Quezon'!$H$26="n/a","na",IF('MPPP Quezon'!$H$26="Active","✓","x"))</f>
        <v>✓</v>
      </c>
      <c r="Y12" s="24" t="str">
        <f ca="1">IF('MPPP Quezon'!$H$27="n/a","na",IF('MPPP Quezon'!$H$27="Active","✓","x"))</f>
        <v>✓</v>
      </c>
      <c r="Z12" s="24" t="str">
        <f ca="1">IF('MPPP Quezon'!$H$28="n/a","na",IF('MPPP Quezon'!$H$28="Active","✓","x"))</f>
        <v>na</v>
      </c>
      <c r="AA12" s="24" t="str">
        <f ca="1">IF('MPPP Quezon'!$H$29="n/a","na",IF('MPPP Quezon'!$H$29="Active","✓","x"))</f>
        <v>✓</v>
      </c>
      <c r="AB12" s="24" t="str">
        <f ca="1">IF('MPPP Quezon'!$H$30="n/a","na",IF('MPPP Quezon'!$H$30="Active","✓","x"))</f>
        <v>na</v>
      </c>
      <c r="AC12" s="24" t="str">
        <f ca="1">IF('MPPP Quezon'!$H$31="n/a","na",IF('MPPP Quezon'!$H$31="Active","✓","x"))</f>
        <v>na</v>
      </c>
      <c r="AD12" s="24" t="str">
        <f ca="1">IF('MPPP Quezon'!$H$32="n/a","na",IF('MPPP Quezon'!$H$32="Active","✓","x"))</f>
        <v>na</v>
      </c>
      <c r="AE12" s="24" t="str">
        <f ca="1">IF('MPPP Quezon'!$H$33="n/a","na",IF('MPPP Quezon'!$H$33="Active","✓","x"))</f>
        <v>✓</v>
      </c>
      <c r="AF12" s="24" t="str">
        <f ca="1">IF('MPPP Quezon'!$H$34="n/a","na",IF('MPPP Quezon'!$H$34="Active","✓","x"))</f>
        <v>✓</v>
      </c>
      <c r="AG12" s="24" t="str">
        <f ca="1">IF('MPPP Quezon'!$H$35="n/a","na",IF('MPPP Quezon'!$H$35="Active","✓","x"))</f>
        <v>na</v>
      </c>
      <c r="AH12" s="24" t="str">
        <f ca="1">IF('MPPP Quezon'!$H$36="n/a","na",IF('MPPP Quezon'!$H$36="Active","✓","x"))</f>
        <v>na</v>
      </c>
      <c r="AI12" s="24" t="str">
        <f ca="1">IF('MPPP Quezon'!$H$37="n/a","na",IF('MPPP Quezon'!$H$37="Active","✓","x"))</f>
        <v>na</v>
      </c>
      <c r="AJ12" s="24" t="str">
        <f ca="1">IF('MPPP Quezon'!$H$38="n/a","na",IF('MPPP Quezon'!$H$38="Active","✓","x"))</f>
        <v>na</v>
      </c>
      <c r="AK12" s="24" t="str">
        <f ca="1">IF('MPPP Quezon'!$H$39="n/a","na",IF('MPPP Quezon'!$H$39="Active","✓","x"))</f>
        <v>na</v>
      </c>
      <c r="AL12" s="24" t="str">
        <f ca="1">IF('MPPP Quezon'!$H$40="n/a","na",IF('MPPP Quezon'!$H$40="Active","✓","x"))</f>
        <v>na</v>
      </c>
      <c r="AM12" s="24" t="str">
        <f ca="1">IF('MPPP Quezon'!$H$41="n/a","na",IF('MPPP Quezon'!$H$41="Active","✓","x"))</f>
        <v>na</v>
      </c>
      <c r="AN12" s="24" t="str">
        <f ca="1">IF('MPPP Quezon'!$H$42="n/a","na",IF('MPPP Quezon'!$H$42="Active","✓","x"))</f>
        <v>na</v>
      </c>
      <c r="AO12" s="24" t="str">
        <f ca="1">IF('MPPP Quezon'!$H$43="n/a","na",IF('MPPP Quezon'!$H$43="Active","✓","x"))</f>
        <v>na</v>
      </c>
      <c r="AP12" s="24" t="str">
        <f ca="1">IF('MPPP Quezon'!$H$44="n/a","na",IF('MPPP Quezon'!$H$44="Active","✓","x"))</f>
        <v>na</v>
      </c>
      <c r="AQ12" s="24" t="str">
        <f ca="1">IF('MPPP Quezon'!$H$45="n/a","na",IF('MPPP Quezon'!$H$45="Active","✓","x"))</f>
        <v>na</v>
      </c>
      <c r="AR12" s="24" t="str">
        <f ca="1">IF('MPPP Quezon'!$H$46="n/a","na",IF('MPPP Quezon'!$H$46="Active","✓","x"))</f>
        <v>na</v>
      </c>
      <c r="AS12" s="24" t="str">
        <f ca="1">IF('MPPP Quezon'!$H$47="n/a","na",IF('MPPP Quezon'!$H$47="Active","✓","x"))</f>
        <v>x</v>
      </c>
      <c r="AT12" s="24" t="str">
        <f ca="1">IF('MPPP Quezon'!$H$48="n/a","na",IF('MPPP Quezon'!$H$48="Active","✓","x"))</f>
        <v>na</v>
      </c>
      <c r="AU12" s="24" t="str">
        <f ca="1">IF('MPPP Quezon'!$H$49="n/a","na",IF('MPPP Quezon'!$H$49="Active","✓","x"))</f>
        <v>na</v>
      </c>
      <c r="AV12" s="24" t="str">
        <f ca="1">IF('MPPP Quezon'!$H$50="n/a","na",IF('MPPP Quezon'!$H$50="Active","✓","x"))</f>
        <v>x</v>
      </c>
      <c r="AW12" s="24" t="str">
        <f ca="1">IF('MPPP Quezon'!$H$51="n/a","na",IF('MPPP Quezon'!$H$51="Active","✓","x"))</f>
        <v>x</v>
      </c>
      <c r="AX12" s="24" t="str">
        <f ca="1">IF('MPPP Quezon'!$H$52="n/a","na",IF('MPPP Quezon'!$H$52="Active","✓","x"))</f>
        <v>x</v>
      </c>
      <c r="AY12" s="24" t="str">
        <f ca="1">IF('MPPP Quezon'!$H$53="n/a","na",IF('MPPP Quezon'!$H$53="Active","✓","x"))</f>
        <v>x</v>
      </c>
      <c r="AZ12" s="24" t="str">
        <f ca="1">IF('MPPP Quezon'!$H$54="n/a","na",IF('MPPP Quezon'!$H$54="Active","✓","x"))</f>
        <v>x</v>
      </c>
      <c r="BA12" s="24" t="str">
        <f ca="1">IF('MPPP Quezon'!$H$55="n/a","na",IF('MPPP Quezon'!$H$55="Active","✓","x"))</f>
        <v>x</v>
      </c>
      <c r="BB12" s="24" t="str">
        <f ca="1">IF('MPPP Quezon'!$H$56="n/a","na",IF('MPPP Quezon'!$H$56="Active","✓","x"))</f>
        <v>x</v>
      </c>
      <c r="BC12" s="24" t="str">
        <f ca="1">IF('MPPP Quezon'!$H$57="n/a","na",IF('MPPP Quezon'!$H$57="Active","✓","x"))</f>
        <v>✓</v>
      </c>
      <c r="BD12" s="24" t="str">
        <f ca="1">IF('MPPP Quezon'!$H$58="n/a","na",IF('MPPP Quezon'!$H$58="Active","✓","x"))</f>
        <v>✓</v>
      </c>
      <c r="BE12" s="24" t="str">
        <f ca="1">IF('MPPP Quezon'!$H$59="n/a","na",IF('MPPP Quezon'!$H$59="Active","✓","x"))</f>
        <v>x</v>
      </c>
      <c r="BF12" s="24" t="str">
        <f ca="1">IF('MPPP Quezon'!$H$60="n/a","na",IF('MPPP Quezon'!$H$60="Active","✓","x"))</f>
        <v>x</v>
      </c>
      <c r="BG12" s="24" t="str">
        <f ca="1">IF('MPPP Quezon'!$H$61="n/a","na",IF('MPPP Quezon'!$H$61="Active","✓","x"))</f>
        <v>x</v>
      </c>
      <c r="BH12" s="24" t="str">
        <f ca="1">IF('MPPP Quezon'!$H$62="n/a","na",IF('MPPP Quezon'!$H$62="Active","✓","x"))</f>
        <v>x</v>
      </c>
      <c r="BI12" s="24" t="str">
        <f ca="1">IF('MPPP Quezon'!$H$63="n/a","na",IF('MPPP Quezon'!$H$63="Active","✓","x"))</f>
        <v>x</v>
      </c>
      <c r="BJ12" s="24" t="str">
        <f ca="1">IF('MPPP Quezon'!$H$64="n/a","na",IF('MPPP Quezon'!$H$64="Active","✓","x"))</f>
        <v>✓</v>
      </c>
      <c r="BK12" s="24" t="str">
        <f ca="1">IF('MPPP Quezon'!$H$65="n/a","na",IF('MPPP Quezon'!$H$65="Active","✓","x"))</f>
        <v>x</v>
      </c>
      <c r="BL12" s="24" t="str">
        <f ca="1">IF('MPPP Quezon'!$H$66="n/a","na",IF('MPPP Quezon'!$H$66="Active","✓","x"))</f>
        <v>na</v>
      </c>
      <c r="BM12" s="24" t="str">
        <f ca="1">IF('MPPP Quezon'!$H$67="n/a","na",IF('MPPP Quezon'!$H$67="Active","✓","x"))</f>
        <v>na</v>
      </c>
      <c r="BN12" s="24" t="str">
        <f ca="1">IF('MPPP Quezon'!$H$68="n/a","na",IF('MPPP Quezon'!$H$68="Active","✓","x"))</f>
        <v>na</v>
      </c>
      <c r="BO12" s="23"/>
      <c r="BP12" s="27">
        <f t="shared" ca="1" si="0"/>
        <v>41</v>
      </c>
      <c r="BQ12" s="27">
        <f t="shared" ca="1" si="1"/>
        <v>14</v>
      </c>
      <c r="BR12" s="42">
        <f t="shared" ca="1" si="2"/>
        <v>0.34146341463414637</v>
      </c>
    </row>
    <row r="13" spans="2:70" x14ac:dyDescent="0.3">
      <c r="B13" s="40" t="s">
        <v>83</v>
      </c>
      <c r="C13" s="26" t="s">
        <v>86</v>
      </c>
      <c r="D13" s="24" t="str">
        <f ca="1">IF('MPPP CamSur'!$H$6="n/a","na",IF('MPPP CamSur'!$H$6="Active","✓","x"))</f>
        <v>✓</v>
      </c>
      <c r="E13" s="24" t="str">
        <f ca="1">IF('MPPP CamSur'!$H$7="n/a","na",IF('MPPP CamSur'!$H$7="Active","✓","x"))</f>
        <v>✓</v>
      </c>
      <c r="F13" s="24" t="str">
        <f ca="1">IF('MPPP CamSur'!$H$8="n/a","na",IF('MPPP CamSur'!$H$8="Active","✓","x"))</f>
        <v>na</v>
      </c>
      <c r="G13" s="24" t="str">
        <f ca="1">IF('MPPP CamSur'!$H$9="n/a","na",IF('MPPP CamSur'!$H$9="Active","✓","x"))</f>
        <v>na</v>
      </c>
      <c r="H13" s="24" t="str">
        <f ca="1">IF('MPPP CamSur'!$H$10="n/a","na",IF('MPPP CamSur'!$H$10="Active","✓","x"))</f>
        <v>na</v>
      </c>
      <c r="I13" s="24" t="str">
        <f ca="1">IF('MPPP CamSur'!$H$11="n/a","na",IF('MPPP CamSur'!$H$11="Active","✓","x"))</f>
        <v>x</v>
      </c>
      <c r="J13" s="24" t="str">
        <f ca="1">IF('MPPP CamSur'!$H$12="n/a","na",IF('MPPP CamSur'!$H$12="Active","✓","x"))</f>
        <v>✓</v>
      </c>
      <c r="K13" s="24" t="str">
        <f ca="1">IF('MPPP CamSur'!$H$13="n/a","na",IF('MPPP CamSur'!$H$13="Active","✓","x"))</f>
        <v>✓</v>
      </c>
      <c r="L13" s="24" t="str">
        <f ca="1">IF('MPPP CamSur'!$H$14="n/a","na",IF('MPPP CamSur'!$H$14="Active","✓","x"))</f>
        <v>✓</v>
      </c>
      <c r="M13" s="24" t="str">
        <f ca="1">IF('MPPP CamSur'!$H$15="n/a","na",IF('MPPP CamSur'!$H$15="Active","✓","x"))</f>
        <v>✓</v>
      </c>
      <c r="N13" s="24" t="str">
        <f ca="1">IF('MPPP CamSur'!$H$16="n/a","na",IF('MPPP CamSur'!$H$16="Active","✓","x"))</f>
        <v>✓</v>
      </c>
      <c r="O13" s="24" t="str">
        <f ca="1">IF('MPPP CamSur'!$H$17="n/a","na",IF('MPPP CamSur'!$H$17="Active","✓","x"))</f>
        <v>x</v>
      </c>
      <c r="P13" s="24" t="str">
        <f ca="1">IF('MPPP CamSur'!$H$18="n/a","na",IF('MPPP CamSur'!$H$18="Active","✓","x"))</f>
        <v>x</v>
      </c>
      <c r="Q13" s="24" t="str">
        <f ca="1">IF('MPPP CamSur'!$H$19="n/a","na",IF('MPPP CamSur'!$H$19="Active","✓","x"))</f>
        <v>✓</v>
      </c>
      <c r="R13" s="24" t="str">
        <f ca="1">IF('MPPP CamSur'!$H$20="n/a","na",IF('MPPP CamSur'!$H$20="Active","✓","x"))</f>
        <v>✓</v>
      </c>
      <c r="S13" s="24" t="str">
        <f ca="1">IF('MPPP CamSur'!$H$21="n/a","na",IF('MPPP CamSur'!$H$21="Active","✓","x"))</f>
        <v>x</v>
      </c>
      <c r="T13" s="24" t="str">
        <f ca="1">IF('MPPP CamSur'!$H$22="n/a","na",IF('MPPP CamSur'!$H$22="Active","✓","x"))</f>
        <v>na</v>
      </c>
      <c r="U13" s="24" t="str">
        <f ca="1">IF('MPPP CamSur'!$H$23="n/a","na",IF('MPPP CamSur'!$H$23="Active","✓","x"))</f>
        <v>✓</v>
      </c>
      <c r="V13" s="24" t="str">
        <f ca="1">IF('MPPP CamSur'!$H$24="n/a","na",IF('MPPP CamSur'!$H$24="Active","✓","x"))</f>
        <v>✓</v>
      </c>
      <c r="W13" s="24" t="str">
        <f ca="1">IF('MPPP CamSur'!$H$25="n/a","na",IF('MPPP CamSur'!$H$25="Active","✓","x"))</f>
        <v>✓</v>
      </c>
      <c r="X13" s="24" t="str">
        <f ca="1">IF('MPPP CamSur'!$H$26="n/a","na",IF('MPPP CamSur'!$H$26="Active","✓","x"))</f>
        <v>✓</v>
      </c>
      <c r="Y13" s="24" t="str">
        <f ca="1">IF('MPPP CamSur'!$H$27="n/a","na",IF('MPPP CamSur'!$H$27="Active","✓","x"))</f>
        <v>✓</v>
      </c>
      <c r="Z13" s="24" t="str">
        <f ca="1">IF('MPPP CamSur'!$H$28="n/a","na",IF('MPPP CamSur'!$H$28="Active","✓","x"))</f>
        <v>✓</v>
      </c>
      <c r="AA13" s="24" t="str">
        <f ca="1">IF('MPPP CamSur'!$H$29="n/a","na",IF('MPPP CamSur'!$H$29="Active","✓","x"))</f>
        <v>x</v>
      </c>
      <c r="AB13" s="24" t="str">
        <f ca="1">IF('MPPP CamSur'!$H$30="n/a","na",IF('MPPP CamSur'!$H$30="Active","✓","x"))</f>
        <v>na</v>
      </c>
      <c r="AC13" s="24" t="str">
        <f ca="1">IF('MPPP CamSur'!$H$31="n/a","na",IF('MPPP CamSur'!$H$31="Active","✓","x"))</f>
        <v>na</v>
      </c>
      <c r="AD13" s="24" t="str">
        <f ca="1">IF('MPPP CamSur'!$H$32="n/a","na",IF('MPPP CamSur'!$H$32="Active","✓","x"))</f>
        <v>na</v>
      </c>
      <c r="AE13" s="24" t="str">
        <f ca="1">IF('MPPP CamSur'!$H$33="n/a","na",IF('MPPP CamSur'!$H$33="Active","✓","x"))</f>
        <v>x</v>
      </c>
      <c r="AF13" s="24" t="str">
        <f ca="1">IF('MPPP CamSur'!$H$34="n/a","na",IF('MPPP CamSur'!$H$34="Active","✓","x"))</f>
        <v>x</v>
      </c>
      <c r="AG13" s="24" t="str">
        <f ca="1">IF('MPPP CamSur'!$H$35="n/a","na",IF('MPPP CamSur'!$H$35="Active","✓","x"))</f>
        <v>na</v>
      </c>
      <c r="AH13" s="24" t="str">
        <f ca="1">IF('MPPP CamSur'!$H$36="n/a","na",IF('MPPP CamSur'!$H$36="Active","✓","x"))</f>
        <v>na</v>
      </c>
      <c r="AI13" s="24" t="str">
        <f ca="1">IF('MPPP CamSur'!$H$37="n/a","na",IF('MPPP CamSur'!$H$37="Active","✓","x"))</f>
        <v>na</v>
      </c>
      <c r="AJ13" s="24" t="str">
        <f ca="1">IF('MPPP CamSur'!$H$38="n/a","na",IF('MPPP CamSur'!$H$38="Active","✓","x"))</f>
        <v>na</v>
      </c>
      <c r="AK13" s="24" t="str">
        <f ca="1">IF('MPPP CamSur'!$H$39="n/a","na",IF('MPPP CamSur'!$H$39="Active","✓","x"))</f>
        <v>na</v>
      </c>
      <c r="AL13" s="24" t="str">
        <f ca="1">IF('MPPP CamSur'!$H$40="n/a","na",IF('MPPP CamSur'!$H$40="Active","✓","x"))</f>
        <v>na</v>
      </c>
      <c r="AM13" s="24" t="str">
        <f ca="1">IF('MPPP CamSur'!$H$41="n/a","na",IF('MPPP CamSur'!$H$41="Active","✓","x"))</f>
        <v>na</v>
      </c>
      <c r="AN13" s="24" t="str">
        <f ca="1">IF('MPPP CamSur'!$H$42="n/a","na",IF('MPPP CamSur'!$H$42="Active","✓","x"))</f>
        <v>na</v>
      </c>
      <c r="AO13" s="24" t="str">
        <f ca="1">IF('MPPP CamSur'!$H$43="n/a","na",IF('MPPP CamSur'!$H$43="Active","✓","x"))</f>
        <v>na</v>
      </c>
      <c r="AP13" s="24" t="str">
        <f ca="1">IF('MPPP CamSur'!$H$44="n/a","na",IF('MPPP CamSur'!$H$44="Active","✓","x"))</f>
        <v>na</v>
      </c>
      <c r="AQ13" s="24" t="str">
        <f ca="1">IF('MPPP CamSur'!$H$45="n/a","na",IF('MPPP CamSur'!$H$45="Active","✓","x"))</f>
        <v>na</v>
      </c>
      <c r="AR13" s="24" t="str">
        <f ca="1">IF('MPPP CamSur'!$H$46="n/a","na",IF('MPPP CamSur'!$H$46="Active","✓","x"))</f>
        <v>na</v>
      </c>
      <c r="AS13" s="24" t="str">
        <f ca="1">IF('MPPP CamSur'!$H$47="n/a","na",IF('MPPP CamSur'!$H$47="Active","✓","x"))</f>
        <v>✓</v>
      </c>
      <c r="AT13" s="24" t="str">
        <f ca="1">IF('MPPP CamSur'!$H$48="n/a","na",IF('MPPP CamSur'!$H$48="Active","✓","x"))</f>
        <v>na</v>
      </c>
      <c r="AU13" s="24" t="str">
        <f ca="1">IF('MPPP CamSur'!$H$49="n/a","na",IF('MPPP CamSur'!$H$49="Active","✓","x"))</f>
        <v>x</v>
      </c>
      <c r="AV13" s="24" t="str">
        <f ca="1">IF('MPPP CamSur'!$H$50="n/a","na",IF('MPPP CamSur'!$H$50="Active","✓","x"))</f>
        <v>x</v>
      </c>
      <c r="AW13" s="24" t="str">
        <f ca="1">IF('MPPP CamSur'!$H$51="n/a","na",IF('MPPP CamSur'!$H$51="Active","✓","x"))</f>
        <v>x</v>
      </c>
      <c r="AX13" s="24" t="str">
        <f ca="1">IF('MPPP CamSur'!$H$52="n/a","na",IF('MPPP CamSur'!$H$52="Active","✓","x"))</f>
        <v>x</v>
      </c>
      <c r="AY13" s="24" t="str">
        <f ca="1">IF('MPPP CamSur'!$H$53="n/a","na",IF('MPPP CamSur'!$H$53="Active","✓","x"))</f>
        <v>x</v>
      </c>
      <c r="AZ13" s="24" t="str">
        <f ca="1">IF('MPPP CamSur'!$H$54="n/a","na",IF('MPPP CamSur'!$H$54="Active","✓","x"))</f>
        <v>x</v>
      </c>
      <c r="BA13" s="24" t="str">
        <f ca="1">IF('MPPP CamSur'!$H$55="n/a","na",IF('MPPP CamSur'!$H$55="Active","✓","x"))</f>
        <v>x</v>
      </c>
      <c r="BB13" s="24" t="str">
        <f ca="1">IF('MPPP CamSur'!$H$56="n/a","na",IF('MPPP CamSur'!$H$56="Active","✓","x"))</f>
        <v>x</v>
      </c>
      <c r="BC13" s="24" t="str">
        <f ca="1">IF('MPPP CamSur'!$H$57="n/a","na",IF('MPPP CamSur'!$H$57="Active","✓","x"))</f>
        <v>✓</v>
      </c>
      <c r="BD13" s="24" t="str">
        <f ca="1">IF('MPPP CamSur'!$H$58="n/a","na",IF('MPPP CamSur'!$H$58="Active","✓","x"))</f>
        <v>x</v>
      </c>
      <c r="BE13" s="24" t="str">
        <f ca="1">IF('MPPP CamSur'!$H$59="n/a","na",IF('MPPP CamSur'!$H$59="Active","✓","x"))</f>
        <v>x</v>
      </c>
      <c r="BF13" s="24" t="str">
        <f ca="1">IF('MPPP CamSur'!$H$60="n/a","na",IF('MPPP CamSur'!$H$60="Active","✓","x"))</f>
        <v>x</v>
      </c>
      <c r="BG13" s="24" t="str">
        <f ca="1">IF('MPPP CamSur'!$H$61="n/a","na",IF('MPPP CamSur'!$H$61="Active","✓","x"))</f>
        <v>x</v>
      </c>
      <c r="BH13" s="24" t="str">
        <f ca="1">IF('MPPP CamSur'!$H$62="n/a","na",IF('MPPP CamSur'!$H$62="Active","✓","x"))</f>
        <v>x</v>
      </c>
      <c r="BI13" s="24" t="str">
        <f ca="1">IF('MPPP CamSur'!$H$63="n/a","na",IF('MPPP CamSur'!$H$63="Active","✓","x"))</f>
        <v>x</v>
      </c>
      <c r="BJ13" s="24" t="str">
        <f ca="1">IF('MPPP CamSur'!$H$64="n/a","na",IF('MPPP CamSur'!$H$64="Active","✓","x"))</f>
        <v>na</v>
      </c>
      <c r="BK13" s="24" t="str">
        <f ca="1">IF('MPPP CamSur'!$H$65="n/a","na",IF('MPPP CamSur'!$H$65="Active","✓","x"))</f>
        <v>x</v>
      </c>
      <c r="BL13" s="24" t="str">
        <f ca="1">IF('MPPP CamSur'!$H$66="n/a","na",IF('MPPP CamSur'!$H$66="Active","✓","x"))</f>
        <v>na</v>
      </c>
      <c r="BM13" s="24" t="str">
        <f ca="1">IF('MPPP CamSur'!$H$67="n/a","na",IF('MPPP CamSur'!$H$67="Active","✓","x"))</f>
        <v>na</v>
      </c>
      <c r="BN13" s="24" t="str">
        <f ca="1">IF('MPPP CamSur'!$H$68="n/a","na",IF('MPPP CamSur'!$H$68="Active","✓","x"))</f>
        <v>na</v>
      </c>
      <c r="BO13" s="23"/>
      <c r="BP13" s="27">
        <f t="shared" ca="1" si="0"/>
        <v>39</v>
      </c>
      <c r="BQ13" s="27">
        <f t="shared" ca="1" si="1"/>
        <v>17</v>
      </c>
      <c r="BR13" s="42">
        <f t="shared" ca="1" si="2"/>
        <v>0.4358974358974359</v>
      </c>
    </row>
    <row r="14" spans="2:70" x14ac:dyDescent="0.3">
      <c r="B14" s="40" t="s">
        <v>83</v>
      </c>
      <c r="C14" s="26" t="s">
        <v>87</v>
      </c>
      <c r="D14" s="24" t="str">
        <f ca="1">IF('MPH Laguna'!$H$6="n/a","na",IF('MPH Laguna'!$H$6="Active","✓","x"))</f>
        <v>✓</v>
      </c>
      <c r="E14" s="24" t="str">
        <f ca="1">IF('MPH Laguna'!$H$7="n/a","na",IF('MPH Laguna'!$H$7="Active","✓","x"))</f>
        <v>✓</v>
      </c>
      <c r="F14" s="24" t="str">
        <f ca="1">IF('MPH Laguna'!$H$8="n/a","na",IF('MPH Laguna'!$H$8="Active","✓","x"))</f>
        <v>x</v>
      </c>
      <c r="G14" s="24" t="str">
        <f ca="1">IF('MPH Laguna'!$H$9="n/a","na",IF('MPH Laguna'!$H$9="Active","✓","x"))</f>
        <v>na</v>
      </c>
      <c r="H14" s="24" t="str">
        <f ca="1">IF('MPH Laguna'!$H$10="n/a","na",IF('MPH Laguna'!$H$10="Active","✓","x"))</f>
        <v>x</v>
      </c>
      <c r="I14" s="24" t="str">
        <f ca="1">IF('MPH Laguna'!$H$11="n/a","na",IF('MPH Laguna'!$H$11="Active","✓","x"))</f>
        <v>x</v>
      </c>
      <c r="J14" s="24" t="str">
        <f ca="1">IF('MPH Laguna'!$H$12="n/a","na",IF('MPH Laguna'!$H$12="Active","✓","x"))</f>
        <v>x</v>
      </c>
      <c r="K14" s="24" t="str">
        <f ca="1">IF('MPH Laguna'!$H$13="n/a","na",IF('MPH Laguna'!$H$13="Active","✓","x"))</f>
        <v>x</v>
      </c>
      <c r="L14" s="24" t="str">
        <f ca="1">IF('MPH Laguna'!$H$14="n/a","na",IF('MPH Laguna'!$H$14="Active","✓","x"))</f>
        <v>x</v>
      </c>
      <c r="M14" s="24" t="str">
        <f ca="1">IF('MPH Laguna'!$H$15="n/a","na",IF('MPH Laguna'!$H$15="Active","✓","x"))</f>
        <v>x</v>
      </c>
      <c r="N14" s="24" t="str">
        <f ca="1">IF('MPH Laguna'!$H$16="n/a","na",IF('MPH Laguna'!$H$16="Active","✓","x"))</f>
        <v>✓</v>
      </c>
      <c r="O14" s="24" t="str">
        <f ca="1">IF('MPH Laguna'!$H$17="n/a","na",IF('MPH Laguna'!$H$17="Active","✓","x"))</f>
        <v>na</v>
      </c>
      <c r="P14" s="24" t="str">
        <f ca="1">IF('MPH Laguna'!$H$18="n/a","na",IF('MPH Laguna'!$H$18="Active","✓","x"))</f>
        <v>na</v>
      </c>
      <c r="Q14" s="24" t="str">
        <f ca="1">IF('MPH Laguna'!$H$19="n/a","na",IF('MPH Laguna'!$H$19="Active","✓","x"))</f>
        <v>na</v>
      </c>
      <c r="R14" s="24" t="str">
        <f ca="1">IF('MPH Laguna'!$H$20="n/a","na",IF('MPH Laguna'!$H$20="Active","✓","x"))</f>
        <v>na</v>
      </c>
      <c r="S14" s="24" t="str">
        <f ca="1">IF('MPH Laguna'!$H$21="n/a","na",IF('MPH Laguna'!$H$21="Active","✓","x"))</f>
        <v>x</v>
      </c>
      <c r="T14" s="24" t="str">
        <f ca="1">IF('MPH Laguna'!$H$22="n/a","na",IF('MPH Laguna'!$H$22="Active","✓","x"))</f>
        <v>x</v>
      </c>
      <c r="U14" s="24" t="str">
        <f ca="1">IF('MPH Laguna'!$H$23="n/a","na",IF('MPH Laguna'!$H$23="Active","✓","x"))</f>
        <v>✓</v>
      </c>
      <c r="V14" s="24" t="str">
        <f ca="1">IF('MPH Laguna'!$H$24="n/a","na",IF('MPH Laguna'!$H$24="Active","✓","x"))</f>
        <v>na</v>
      </c>
      <c r="W14" s="24" t="str">
        <f ca="1">IF('MPH Laguna'!$H$25="n/a","na",IF('MPH Laguna'!$H$25="Active","✓","x"))</f>
        <v>✓</v>
      </c>
      <c r="X14" s="24" t="str">
        <f ca="1">IF('MPH Laguna'!$H$26="n/a","na",IF('MPH Laguna'!$H$26="Active","✓","x"))</f>
        <v>✓</v>
      </c>
      <c r="Y14" s="24" t="str">
        <f ca="1">IF('MPH Laguna'!$H$27="n/a","na",IF('MPH Laguna'!$H$27="Active","✓","x"))</f>
        <v>na</v>
      </c>
      <c r="Z14" s="24" t="str">
        <f ca="1">IF('MPH Laguna'!$H$28="n/a","na",IF('MPH Laguna'!$H$28="Active","✓","x"))</f>
        <v>na</v>
      </c>
      <c r="AA14" s="24" t="str">
        <f ca="1">IF('MPH Laguna'!$H$29="n/a","na",IF('MPH Laguna'!$H$29="Active","✓","x"))</f>
        <v>x</v>
      </c>
      <c r="AB14" s="24" t="str">
        <f ca="1">IF('MPH Laguna'!$H$30="n/a","na",IF('MPH Laguna'!$H$30="Active","✓","x"))</f>
        <v>na</v>
      </c>
      <c r="AC14" s="24" t="str">
        <f ca="1">IF('MPH Laguna'!$H$31="n/a","na",IF('MPH Laguna'!$H$31="Active","✓","x"))</f>
        <v>na</v>
      </c>
      <c r="AD14" s="24" t="str">
        <f ca="1">IF('MPH Laguna'!$H$32="n/a","na",IF('MPH Laguna'!$H$32="Active","✓","x"))</f>
        <v>na</v>
      </c>
      <c r="AE14" s="24" t="str">
        <f ca="1">IF('MPH Laguna'!$H$33="n/a","na",IF('MPH Laguna'!$H$33="Active","✓","x"))</f>
        <v>x</v>
      </c>
      <c r="AF14" s="24" t="str">
        <f ca="1">IF('MPH Laguna'!$H$34="n/a","na",IF('MPH Laguna'!$H$34="Active","✓","x"))</f>
        <v>x</v>
      </c>
      <c r="AG14" s="24" t="str">
        <f ca="1">IF('MPH Laguna'!$H$35="n/a","na",IF('MPH Laguna'!$H$35="Active","✓","x"))</f>
        <v>na</v>
      </c>
      <c r="AH14" s="24" t="str">
        <f ca="1">IF('MPH Laguna'!$H$36="n/a","na",IF('MPH Laguna'!$H$36="Active","✓","x"))</f>
        <v>na</v>
      </c>
      <c r="AI14" s="24" t="str">
        <f ca="1">IF('MPH Laguna'!$H$37="n/a","na",IF('MPH Laguna'!$H$37="Active","✓","x"))</f>
        <v>na</v>
      </c>
      <c r="AJ14" s="24" t="str">
        <f ca="1">IF('MPH Laguna'!$H$38="n/a","na",IF('MPH Laguna'!$H$38="Active","✓","x"))</f>
        <v>na</v>
      </c>
      <c r="AK14" s="24" t="str">
        <f ca="1">IF('MPH Laguna'!$H$39="n/a","na",IF('MPH Laguna'!$H$39="Active","✓","x"))</f>
        <v>na</v>
      </c>
      <c r="AL14" s="24" t="str">
        <f ca="1">IF('MPH Laguna'!$H$40="n/a","na",IF('MPH Laguna'!$H$40="Active","✓","x"))</f>
        <v>na</v>
      </c>
      <c r="AM14" s="24" t="str">
        <f ca="1">IF('MPH Laguna'!$H$41="n/a","na",IF('MPH Laguna'!$H$41="Active","✓","x"))</f>
        <v>na</v>
      </c>
      <c r="AN14" s="24" t="str">
        <f ca="1">IF('MPH Laguna'!$H$42="n/a","na",IF('MPH Laguna'!$H$42="Active","✓","x"))</f>
        <v>x</v>
      </c>
      <c r="AO14" s="24" t="str">
        <f ca="1">IF('MPH Laguna'!$H$43="n/a","na",IF('MPH Laguna'!$H$43="Active","✓","x"))</f>
        <v>na</v>
      </c>
      <c r="AP14" s="24" t="str">
        <f ca="1">IF('MPH Laguna'!$H$44="n/a","na",IF('MPH Laguna'!$H$44="Active","✓","x"))</f>
        <v>na</v>
      </c>
      <c r="AQ14" s="24" t="str">
        <f ca="1">IF('MPH Laguna'!$H$45="n/a","na",IF('MPH Laguna'!$H$45="Active","✓","x"))</f>
        <v>na</v>
      </c>
      <c r="AR14" s="24" t="str">
        <f ca="1">IF('MPH Laguna'!$H$46="n/a","na",IF('MPH Laguna'!$H$46="Active","✓","x"))</f>
        <v>na</v>
      </c>
      <c r="AS14" s="24" t="str">
        <f ca="1">IF('MPH Laguna'!$H$47="n/a","na",IF('MPH Laguna'!$H$47="Active","✓","x"))</f>
        <v>na</v>
      </c>
      <c r="AT14" s="24" t="str">
        <f ca="1">IF('MPH Laguna'!$H$48="n/a","na",IF('MPH Laguna'!$H$48="Active","✓","x"))</f>
        <v>na</v>
      </c>
      <c r="AU14" s="24" t="str">
        <f ca="1">IF('MPH Laguna'!$H$49="n/a","na",IF('MPH Laguna'!$H$49="Active","✓","x"))</f>
        <v>x</v>
      </c>
      <c r="AV14" s="24" t="str">
        <f ca="1">IF('MPH Laguna'!$H$50="n/a","na",IF('MPH Laguna'!$H$50="Active","✓","x"))</f>
        <v>x</v>
      </c>
      <c r="AW14" s="24" t="str">
        <f ca="1">IF('MPH Laguna'!$H$51="n/a","na",IF('MPH Laguna'!$H$51="Active","✓","x"))</f>
        <v>✓</v>
      </c>
      <c r="AX14" s="24" t="str">
        <f ca="1">IF('MPH Laguna'!$H$52="n/a","na",IF('MPH Laguna'!$H$52="Active","✓","x"))</f>
        <v>na</v>
      </c>
      <c r="AY14" s="24" t="str">
        <f ca="1">IF('MPH Laguna'!$H$53="n/a","na",IF('MPH Laguna'!$H$53="Active","✓","x"))</f>
        <v>na</v>
      </c>
      <c r="AZ14" s="24" t="str">
        <f ca="1">IF('MPH Laguna'!$H$54="n/a","na",IF('MPH Laguna'!$H$54="Active","✓","x"))</f>
        <v>na</v>
      </c>
      <c r="BA14" s="24" t="str">
        <f ca="1">IF('MPH Laguna'!$H$55="n/a","na",IF('MPH Laguna'!$H$55="Active","✓","x"))</f>
        <v>na</v>
      </c>
      <c r="BB14" s="24" t="str">
        <f ca="1">IF('MPH Laguna'!$H$56="n/a","na",IF('MPH Laguna'!$H$56="Active","✓","x"))</f>
        <v>na</v>
      </c>
      <c r="BC14" s="24" t="str">
        <f ca="1">IF('MPH Laguna'!$H$57="n/a","na",IF('MPH Laguna'!$H$57="Active","✓","x"))</f>
        <v>x</v>
      </c>
      <c r="BD14" s="24" t="str">
        <f ca="1">IF('MPH Laguna'!$H$58="n/a","na",IF('MPH Laguna'!$H$58="Active","✓","x"))</f>
        <v>na</v>
      </c>
      <c r="BE14" s="24" t="str">
        <f ca="1">IF('MPH Laguna'!$H$59="n/a","na",IF('MPH Laguna'!$H$59="Active","✓","x"))</f>
        <v>na</v>
      </c>
      <c r="BF14" s="24" t="str">
        <f ca="1">IF('MPH Laguna'!$H$60="n/a","na",IF('MPH Laguna'!$H$60="Active","✓","x"))</f>
        <v>na</v>
      </c>
      <c r="BG14" s="24" t="str">
        <f ca="1">IF('MPH Laguna'!$H$61="n/a","na",IF('MPH Laguna'!$H$61="Active","✓","x"))</f>
        <v>na</v>
      </c>
      <c r="BH14" s="24" t="str">
        <f ca="1">IF('MPH Laguna'!$H$62="n/a","na",IF('MPH Laguna'!$H$62="Active","✓","x"))</f>
        <v>na</v>
      </c>
      <c r="BI14" s="24" t="str">
        <f ca="1">IF('MPH Laguna'!$H$63="n/a","na",IF('MPH Laguna'!$H$63="Active","✓","x"))</f>
        <v>na</v>
      </c>
      <c r="BJ14" s="24" t="str">
        <f ca="1">IF('MPH Laguna'!$H$64="n/a","na",IF('MPH Laguna'!$H$64="Active","✓","x"))</f>
        <v>na</v>
      </c>
      <c r="BK14" s="24" t="str">
        <f ca="1">IF('MPH Laguna'!$H$65="n/a","na",IF('MPH Laguna'!$H$65="Active","✓","x"))</f>
        <v>x</v>
      </c>
      <c r="BL14" s="24" t="str">
        <f ca="1">IF('MPH Laguna'!$H$66="n/a","na",IF('MPH Laguna'!$H$66="Active","✓","x"))</f>
        <v>na</v>
      </c>
      <c r="BM14" s="24" t="str">
        <f ca="1">IF('MPH Laguna'!$H$67="n/a","na",IF('MPH Laguna'!$H$67="Active","✓","x"))</f>
        <v>na</v>
      </c>
      <c r="BN14" s="24" t="str">
        <f ca="1">IF('MPH Laguna'!$H$68="n/a","na",IF('MPH Laguna'!$H$68="Active","✓","x"))</f>
        <v>x</v>
      </c>
      <c r="BO14" s="23"/>
      <c r="BP14" s="27">
        <f t="shared" ca="1" si="0"/>
        <v>25</v>
      </c>
      <c r="BQ14" s="27">
        <f t="shared" ca="1" si="1"/>
        <v>7</v>
      </c>
      <c r="BR14" s="42">
        <f t="shared" ca="1" si="2"/>
        <v>0.28000000000000003</v>
      </c>
    </row>
    <row r="15" spans="2:70" x14ac:dyDescent="0.3">
      <c r="B15" s="40" t="s">
        <v>83</v>
      </c>
      <c r="C15" s="26" t="s">
        <v>88</v>
      </c>
      <c r="D15" s="24" t="str">
        <f ca="1">IF('MPH CamSur'!$H$6="n/a","na",IF('MPH CamSur'!$H$6="Active","✓","x"))</f>
        <v>✓</v>
      </c>
      <c r="E15" s="24" t="str">
        <f ca="1">IF('MPH CamSur'!$H$7="n/a","na",IF('MPH CamSur'!$H$7="Active","✓","x"))</f>
        <v>✓</v>
      </c>
      <c r="F15" s="24" t="str">
        <f ca="1">IF('MPH CamSur'!$H$8="n/a","na",IF('MPH CamSur'!$H$8="Active","✓","x"))</f>
        <v>na</v>
      </c>
      <c r="G15" s="24" t="str">
        <f ca="1">IF('MPH CamSur'!$H$9="n/a","na",IF('MPH CamSur'!$H$9="Active","✓","x"))</f>
        <v>na</v>
      </c>
      <c r="H15" s="24" t="str">
        <f ca="1">IF('MPH CamSur'!$H$10="n/a","na",IF('MPH CamSur'!$H$10="Active","✓","x"))</f>
        <v>na</v>
      </c>
      <c r="I15" s="24" t="str">
        <f ca="1">IF('MPH CamSur'!$H$11="n/a","na",IF('MPH CamSur'!$H$11="Active","✓","x"))</f>
        <v>x</v>
      </c>
      <c r="J15" s="24" t="str">
        <f ca="1">IF('MPH CamSur'!$H$12="n/a","na",IF('MPH CamSur'!$H$12="Active","✓","x"))</f>
        <v>✓</v>
      </c>
      <c r="K15" s="24" t="str">
        <f ca="1">IF('MPH CamSur'!$H$13="n/a","na",IF('MPH CamSur'!$H$13="Active","✓","x"))</f>
        <v>na</v>
      </c>
      <c r="L15" s="24" t="str">
        <f ca="1">IF('MPH CamSur'!$H$14="n/a","na",IF('MPH CamSur'!$H$14="Active","✓","x"))</f>
        <v>✓</v>
      </c>
      <c r="M15" s="24" t="str">
        <f ca="1">IF('MPH CamSur'!$H$15="n/a","na",IF('MPH CamSur'!$H$15="Active","✓","x"))</f>
        <v>✓</v>
      </c>
      <c r="N15" s="24" t="str">
        <f ca="1">IF('MPH CamSur'!$H$16="n/a","na",IF('MPH CamSur'!$H$16="Active","✓","x"))</f>
        <v>✓</v>
      </c>
      <c r="O15" s="24" t="str">
        <f ca="1">IF('MPH CamSur'!$H$17="n/a","na",IF('MPH CamSur'!$H$17="Active","✓","x"))</f>
        <v>✓</v>
      </c>
      <c r="P15" s="24" t="str">
        <f ca="1">IF('MPH CamSur'!$H$18="n/a","na",IF('MPH CamSur'!$H$18="Active","✓","x"))</f>
        <v>na</v>
      </c>
      <c r="Q15" s="24" t="str">
        <f ca="1">IF('MPH CamSur'!$H$19="n/a","na",IF('MPH CamSur'!$H$19="Active","✓","x"))</f>
        <v>na</v>
      </c>
      <c r="R15" s="24" t="str">
        <f ca="1">IF('MPH CamSur'!$H$20="n/a","na",IF('MPH CamSur'!$H$20="Active","✓","x"))</f>
        <v>na</v>
      </c>
      <c r="S15" s="24" t="str">
        <f ca="1">IF('MPH CamSur'!$H$21="n/a","na",IF('MPH CamSur'!$H$21="Active","✓","x"))</f>
        <v>✓</v>
      </c>
      <c r="T15" s="24" t="str">
        <f ca="1">IF('MPH CamSur'!$H$22="n/a","na",IF('MPH CamSur'!$H$22="Active","✓","x"))</f>
        <v>✓</v>
      </c>
      <c r="U15" s="24" t="str">
        <f ca="1">IF('MPH CamSur'!$H$23="n/a","na",IF('MPH CamSur'!$H$23="Active","✓","x"))</f>
        <v>✓</v>
      </c>
      <c r="V15" s="24" t="str">
        <f ca="1">IF('MPH CamSur'!$H$24="n/a","na",IF('MPH CamSur'!$H$24="Active","✓","x"))</f>
        <v>na</v>
      </c>
      <c r="W15" s="24" t="str">
        <f ca="1">IF('MPH CamSur'!$H$25="n/a","na",IF('MPH CamSur'!$H$25="Active","✓","x"))</f>
        <v>✓</v>
      </c>
      <c r="X15" s="24" t="str">
        <f ca="1">IF('MPH CamSur'!$H$26="n/a","na",IF('MPH CamSur'!$H$26="Active","✓","x"))</f>
        <v>✓</v>
      </c>
      <c r="Y15" s="24" t="str">
        <f ca="1">IF('MPH CamSur'!$H$27="n/a","na",IF('MPH CamSur'!$H$27="Active","✓","x"))</f>
        <v>x</v>
      </c>
      <c r="Z15" s="24" t="str">
        <f ca="1">IF('MPH CamSur'!$H$28="n/a","na",IF('MPH CamSur'!$H$28="Active","✓","x"))</f>
        <v>x</v>
      </c>
      <c r="AA15" s="24" t="str">
        <f ca="1">IF('MPH CamSur'!$H$29="n/a","na",IF('MPH CamSur'!$H$29="Active","✓","x"))</f>
        <v>✓</v>
      </c>
      <c r="AB15" s="24" t="str">
        <f ca="1">IF('MPH CamSur'!$H$30="n/a","na",IF('MPH CamSur'!$H$30="Active","✓","x"))</f>
        <v>na</v>
      </c>
      <c r="AC15" s="24" t="str">
        <f ca="1">IF('MPH CamSur'!$H$31="n/a","na",IF('MPH CamSur'!$H$31="Active","✓","x"))</f>
        <v>na</v>
      </c>
      <c r="AD15" s="24" t="str">
        <f ca="1">IF('MPH CamSur'!$H$32="n/a","na",IF('MPH CamSur'!$H$32="Active","✓","x"))</f>
        <v>na</v>
      </c>
      <c r="AE15" s="24" t="str">
        <f ca="1">IF('MPH CamSur'!$H$33="n/a","na",IF('MPH CamSur'!$H$33="Active","✓","x"))</f>
        <v>✓</v>
      </c>
      <c r="AF15" s="24" t="str">
        <f ca="1">IF('MPH CamSur'!$H$34="n/a","na",IF('MPH CamSur'!$H$34="Active","✓","x"))</f>
        <v>x</v>
      </c>
      <c r="AG15" s="24" t="str">
        <f ca="1">IF('MPH CamSur'!$H$35="n/a","na",IF('MPH CamSur'!$H$35="Active","✓","x"))</f>
        <v>na</v>
      </c>
      <c r="AH15" s="24" t="str">
        <f ca="1">IF('MPH CamSur'!$H$36="n/a","na",IF('MPH CamSur'!$H$36="Active","✓","x"))</f>
        <v>na</v>
      </c>
      <c r="AI15" s="24" t="str">
        <f ca="1">IF('MPH CamSur'!$H$37="n/a","na",IF('MPH CamSur'!$H$37="Active","✓","x"))</f>
        <v>na</v>
      </c>
      <c r="AJ15" s="24" t="str">
        <f ca="1">IF('MPH CamSur'!$H$38="n/a","na",IF('MPH CamSur'!$H$38="Active","✓","x"))</f>
        <v>na</v>
      </c>
      <c r="AK15" s="24" t="str">
        <f ca="1">IF('MPH CamSur'!$H$39="n/a","na",IF('MPH CamSur'!$H$39="Active","✓","x"))</f>
        <v>na</v>
      </c>
      <c r="AL15" s="24" t="str">
        <f ca="1">IF('MPH CamSur'!$H$40="n/a","na",IF('MPH CamSur'!$H$40="Active","✓","x"))</f>
        <v>na</v>
      </c>
      <c r="AM15" s="24" t="str">
        <f ca="1">IF('MPH CamSur'!$H$41="n/a","na",IF('MPH CamSur'!$H$41="Active","✓","x"))</f>
        <v>na</v>
      </c>
      <c r="AN15" s="24" t="str">
        <f ca="1">IF('MPH CamSur'!$H$42="n/a","na",IF('MPH CamSur'!$H$42="Active","✓","x"))</f>
        <v>na</v>
      </c>
      <c r="AO15" s="24" t="str">
        <f ca="1">IF('MPH CamSur'!$H$43="n/a","na",IF('MPH CamSur'!$H$43="Active","✓","x"))</f>
        <v>na</v>
      </c>
      <c r="AP15" s="24" t="str">
        <f ca="1">IF('MPH CamSur'!$H$44="n/a","na",IF('MPH CamSur'!$H$44="Active","✓","x"))</f>
        <v>na</v>
      </c>
      <c r="AQ15" s="24" t="str">
        <f ca="1">IF('MPH CamSur'!$H$45="n/a","na",IF('MPH CamSur'!$H$45="Active","✓","x"))</f>
        <v>na</v>
      </c>
      <c r="AR15" s="24" t="str">
        <f ca="1">IF('MPH CamSur'!$H$46="n/a","na",IF('MPH CamSur'!$H$46="Active","✓","x"))</f>
        <v>na</v>
      </c>
      <c r="AS15" s="24" t="str">
        <f ca="1">IF('MPH CamSur'!$H$47="n/a","na",IF('MPH CamSur'!$H$47="Active","✓","x"))</f>
        <v>na</v>
      </c>
      <c r="AT15" s="24" t="str">
        <f ca="1">IF('MPH CamSur'!$H$48="n/a","na",IF('MPH CamSur'!$H$48="Active","✓","x"))</f>
        <v>na</v>
      </c>
      <c r="AU15" s="24" t="str">
        <f ca="1">IF('MPH CamSur'!$H$49="n/a","na",IF('MPH CamSur'!$H$49="Active","✓","x"))</f>
        <v>✓</v>
      </c>
      <c r="AV15" s="24" t="str">
        <f ca="1">IF('MPH CamSur'!$H$50="n/a","na",IF('MPH CamSur'!$H$50="Active","✓","x"))</f>
        <v>✓</v>
      </c>
      <c r="AW15" s="24" t="str">
        <f ca="1">IF('MPH CamSur'!$H$51="n/a","na",IF('MPH CamSur'!$H$51="Active","✓","x"))</f>
        <v>x</v>
      </c>
      <c r="AX15" s="24" t="str">
        <f ca="1">IF('MPH CamSur'!$H$52="n/a","na",IF('MPH CamSur'!$H$52="Active","✓","x"))</f>
        <v>x</v>
      </c>
      <c r="AY15" s="24" t="str">
        <f ca="1">IF('MPH CamSur'!$H$53="n/a","na",IF('MPH CamSur'!$H$53="Active","✓","x"))</f>
        <v>x</v>
      </c>
      <c r="AZ15" s="24" t="str">
        <f ca="1">IF('MPH CamSur'!$H$54="n/a","na",IF('MPH CamSur'!$H$54="Active","✓","x"))</f>
        <v>x</v>
      </c>
      <c r="BA15" s="24" t="str">
        <f ca="1">IF('MPH CamSur'!$H$55="n/a","na",IF('MPH CamSur'!$H$55="Active","✓","x"))</f>
        <v>x</v>
      </c>
      <c r="BB15" s="24" t="str">
        <f ca="1">IF('MPH CamSur'!$H$56="n/a","na",IF('MPH CamSur'!$H$56="Active","✓","x"))</f>
        <v>x</v>
      </c>
      <c r="BC15" s="24" t="str">
        <f ca="1">IF('MPH CamSur'!$H$57="n/a","na",IF('MPH CamSur'!$H$57="Active","✓","x"))</f>
        <v>x</v>
      </c>
      <c r="BD15" s="24" t="str">
        <f ca="1">IF('MPH CamSur'!$H$58="n/a","na",IF('MPH CamSur'!$H$58="Active","✓","x"))</f>
        <v>na</v>
      </c>
      <c r="BE15" s="24" t="str">
        <f ca="1">IF('MPH CamSur'!$H$59="n/a","na",IF('MPH CamSur'!$H$59="Active","✓","x"))</f>
        <v>na</v>
      </c>
      <c r="BF15" s="24" t="str">
        <f ca="1">IF('MPH CamSur'!$H$60="n/a","na",IF('MPH CamSur'!$H$60="Active","✓","x"))</f>
        <v>na</v>
      </c>
      <c r="BG15" s="24" t="str">
        <f ca="1">IF('MPH CamSur'!$H$61="n/a","na",IF('MPH CamSur'!$H$61="Active","✓","x"))</f>
        <v>na</v>
      </c>
      <c r="BH15" s="24" t="str">
        <f ca="1">IF('MPH CamSur'!$H$62="n/a","na",IF('MPH CamSur'!$H$62="Active","✓","x"))</f>
        <v>na</v>
      </c>
      <c r="BI15" s="24" t="str">
        <f ca="1">IF('MPH CamSur'!$H$63="n/a","na",IF('MPH CamSur'!$H$63="Active","✓","x"))</f>
        <v>na</v>
      </c>
      <c r="BJ15" s="24" t="str">
        <f ca="1">IF('MPH CamSur'!$H$64="n/a","na",IF('MPH CamSur'!$H$64="Active","✓","x"))</f>
        <v>na</v>
      </c>
      <c r="BK15" s="24" t="str">
        <f ca="1">IF('MPH CamSur'!$H$65="n/a","na",IF('MPH CamSur'!$H$65="Active","✓","x"))</f>
        <v>x</v>
      </c>
      <c r="BL15" s="24" t="str">
        <f ca="1">IF('MPH CamSur'!$H$66="n/a","na",IF('MPH CamSur'!$H$66="Active","✓","x"))</f>
        <v>na</v>
      </c>
      <c r="BM15" s="24" t="str">
        <f ca="1">IF('MPH CamSur'!$H$67="n/a","na",IF('MPH CamSur'!$H$67="Active","✓","x"))</f>
        <v>na</v>
      </c>
      <c r="BN15" s="24" t="str">
        <f ca="1">IF('MPH CamSur'!$H$68="n/a","na",IF('MPH CamSur'!$H$68="Active","✓","x"))</f>
        <v>na</v>
      </c>
      <c r="BO15" s="23"/>
      <c r="BP15" s="27">
        <f t="shared" ca="1" si="0"/>
        <v>28</v>
      </c>
      <c r="BQ15" s="27">
        <f t="shared" ca="1" si="1"/>
        <v>16</v>
      </c>
      <c r="BR15" s="42">
        <f t="shared" ca="1" si="2"/>
        <v>0.5714285714285714</v>
      </c>
    </row>
    <row r="16" spans="2:70" x14ac:dyDescent="0.3">
      <c r="B16" s="40" t="s">
        <v>89</v>
      </c>
      <c r="C16" s="26" t="s">
        <v>90</v>
      </c>
      <c r="D16" s="24" t="str">
        <f ca="1">IF('BMP Cebu'!$H$6="n/a","na",IF('BMP Cebu'!$H$6="Active","✓","x"))</f>
        <v>✓</v>
      </c>
      <c r="E16" s="24" t="str">
        <f ca="1">IF('BMP Cebu'!$H$7="n/a","na",IF('BMP Cebu'!$H$7="Active","✓","x"))</f>
        <v>✓</v>
      </c>
      <c r="F16" s="24" t="str">
        <f ca="1">IF('BMP Cebu'!$H$8="n/a","na",IF('BMP Cebu'!$H$8="Active","✓","x"))</f>
        <v>✓</v>
      </c>
      <c r="G16" s="24" t="str">
        <f ca="1">IF('BMP Cebu'!$H$9="n/a","na",IF('BMP Cebu'!$H$9="Active","✓","x"))</f>
        <v>na</v>
      </c>
      <c r="H16" s="24" t="str">
        <f ca="1">IF('BMP Cebu'!$H$10="n/a","na",IF('BMP Cebu'!$H$10="Active","✓","x"))</f>
        <v>na</v>
      </c>
      <c r="I16" s="24" t="str">
        <f ca="1">IF('BMP Cebu'!$H$11="n/a","na",IF('BMP Cebu'!$H$11="Active","✓","x"))</f>
        <v>x</v>
      </c>
      <c r="J16" s="24" t="str">
        <f ca="1">IF('BMP Cebu'!$H$12="n/a","na",IF('BMP Cebu'!$H$12="Active","✓","x"))</f>
        <v>✓</v>
      </c>
      <c r="K16" s="24" t="str">
        <f ca="1">IF('BMP Cebu'!$H$13="n/a","na",IF('BMP Cebu'!$H$13="Active","✓","x"))</f>
        <v>✓</v>
      </c>
      <c r="L16" s="24" t="str">
        <f ca="1">IF('BMP Cebu'!$H$14="n/a","na",IF('BMP Cebu'!$H$14="Active","✓","x"))</f>
        <v>x</v>
      </c>
      <c r="M16" s="24" t="str">
        <f ca="1">IF('BMP Cebu'!$H$15="n/a","na",IF('BMP Cebu'!$H$15="Active","✓","x"))</f>
        <v>✓</v>
      </c>
      <c r="N16" s="24" t="str">
        <f ca="1">IF('BMP Cebu'!$H$16="n/a","na",IF('BMP Cebu'!$H$16="Active","✓","x"))</f>
        <v>✓</v>
      </c>
      <c r="O16" s="24" t="str">
        <f ca="1">IF('BMP Cebu'!$H$17="n/a","na",IF('BMP Cebu'!$H$17="Active","✓","x"))</f>
        <v>✓</v>
      </c>
      <c r="P16" s="24" t="str">
        <f ca="1">IF('BMP Cebu'!$H$18="n/a","na",IF('BMP Cebu'!$H$18="Active","✓","x"))</f>
        <v>✓</v>
      </c>
      <c r="Q16" s="24" t="str">
        <f ca="1">IF('BMP Cebu'!$H$19="n/a","na",IF('BMP Cebu'!$H$19="Active","✓","x"))</f>
        <v>x</v>
      </c>
      <c r="R16" s="24" t="str">
        <f ca="1">IF('BMP Cebu'!$H$20="n/a","na",IF('BMP Cebu'!$H$20="Active","✓","x"))</f>
        <v>x</v>
      </c>
      <c r="S16" s="24" t="str">
        <f ca="1">IF('BMP Cebu'!$H$21="n/a","na",IF('BMP Cebu'!$H$21="Active","✓","x"))</f>
        <v>✓</v>
      </c>
      <c r="T16" s="24" t="str">
        <f ca="1">IF('BMP Cebu'!$H$22="n/a","na",IF('BMP Cebu'!$H$22="Active","✓","x"))</f>
        <v>x</v>
      </c>
      <c r="U16" s="24" t="str">
        <f ca="1">IF('BMP Cebu'!$H$23="n/a","na",IF('BMP Cebu'!$H$23="Active","✓","x"))</f>
        <v>✓</v>
      </c>
      <c r="V16" s="24" t="str">
        <f ca="1">IF('BMP Cebu'!$H$24="n/a","na",IF('BMP Cebu'!$H$24="Active","✓","x"))</f>
        <v>na</v>
      </c>
      <c r="W16" s="24" t="str">
        <f ca="1">IF('BMP Cebu'!$H$25="n/a","na",IF('BMP Cebu'!$H$25="Active","✓","x"))</f>
        <v>✓</v>
      </c>
      <c r="X16" s="24" t="str">
        <f ca="1">IF('BMP Cebu'!$H$26="n/a","na",IF('BMP Cebu'!$H$26="Active","✓","x"))</f>
        <v>✓</v>
      </c>
      <c r="Y16" s="24" t="str">
        <f ca="1">IF('BMP Cebu'!$H$27="n/a","na",IF('BMP Cebu'!$H$27="Active","✓","x"))</f>
        <v>na</v>
      </c>
      <c r="Z16" s="24" t="str">
        <f ca="1">IF('BMP Cebu'!$H$28="n/a","na",IF('BMP Cebu'!$H$28="Active","✓","x"))</f>
        <v>na</v>
      </c>
      <c r="AA16" s="24" t="str">
        <f ca="1">IF('BMP Cebu'!$H$29="n/a","na",IF('BMP Cebu'!$H$29="Active","✓","x"))</f>
        <v>✓</v>
      </c>
      <c r="AB16" s="24" t="str">
        <f ca="1">IF('BMP Cebu'!$H$30="n/a","na",IF('BMP Cebu'!$H$30="Active","✓","x"))</f>
        <v>na</v>
      </c>
      <c r="AC16" s="24" t="str">
        <f ca="1">IF('BMP Cebu'!$H$31="n/a","na",IF('BMP Cebu'!$H$31="Active","✓","x"))</f>
        <v>na</v>
      </c>
      <c r="AD16" s="24" t="str">
        <f ca="1">IF('BMP Cebu'!$H$32="n/a","na",IF('BMP Cebu'!$H$32="Active","✓","x"))</f>
        <v>na</v>
      </c>
      <c r="AE16" s="24" t="str">
        <f ca="1">IF('BMP Cebu'!$H$33="n/a","na",IF('BMP Cebu'!$H$33="Active","✓","x"))</f>
        <v>✓</v>
      </c>
      <c r="AF16" s="24" t="str">
        <f ca="1">IF('BMP Cebu'!$H$34="n/a","na",IF('BMP Cebu'!$H$34="Active","✓","x"))</f>
        <v>✓</v>
      </c>
      <c r="AG16" s="24" t="str">
        <f ca="1">IF('BMP Cebu'!$H$35="n/a","na",IF('BMP Cebu'!$H$35="Active","✓","x"))</f>
        <v>na</v>
      </c>
      <c r="AH16" s="24" t="str">
        <f ca="1">IF('BMP Cebu'!$H$36="n/a","na",IF('BMP Cebu'!$H$36="Active","✓","x"))</f>
        <v>na</v>
      </c>
      <c r="AI16" s="24" t="str">
        <f ca="1">IF('BMP Cebu'!$H$37="n/a","na",IF('BMP Cebu'!$H$37="Active","✓","x"))</f>
        <v>na</v>
      </c>
      <c r="AJ16" s="24" t="str">
        <f ca="1">IF('BMP Cebu'!$H$38="n/a","na",IF('BMP Cebu'!$H$38="Active","✓","x"))</f>
        <v>✓</v>
      </c>
      <c r="AK16" s="24" t="str">
        <f ca="1">IF('BMP Cebu'!$H$39="n/a","na",IF('BMP Cebu'!$H$39="Active","✓","x"))</f>
        <v>na</v>
      </c>
      <c r="AL16" s="24" t="str">
        <f ca="1">IF('BMP Cebu'!$H$40="n/a","na",IF('BMP Cebu'!$H$40="Active","✓","x"))</f>
        <v>na</v>
      </c>
      <c r="AM16" s="24" t="str">
        <f ca="1">IF('BMP Cebu'!$H$41="n/a","na",IF('BMP Cebu'!$H$41="Active","✓","x"))</f>
        <v>na</v>
      </c>
      <c r="AN16" s="24" t="str">
        <f ca="1">IF('BMP Cebu'!$H$42="n/a","na",IF('BMP Cebu'!$H$42="Active","✓","x"))</f>
        <v>✓</v>
      </c>
      <c r="AO16" s="24" t="str">
        <f ca="1">IF('BMP Cebu'!$H$43="n/a","na",IF('BMP Cebu'!$H$43="Active","✓","x"))</f>
        <v>na</v>
      </c>
      <c r="AP16" s="24" t="str">
        <f ca="1">IF('BMP Cebu'!$H$44="n/a","na",IF('BMP Cebu'!$H$44="Active","✓","x"))</f>
        <v>na</v>
      </c>
      <c r="AQ16" s="24" t="str">
        <f ca="1">IF('BMP Cebu'!$H$45="n/a","na",IF('BMP Cebu'!$H$45="Active","✓","x"))</f>
        <v>na</v>
      </c>
      <c r="AR16" s="24" t="str">
        <f ca="1">IF('BMP Cebu'!$H$46="n/a","na",IF('BMP Cebu'!$H$46="Active","✓","x"))</f>
        <v>na</v>
      </c>
      <c r="AS16" s="24" t="str">
        <f ca="1">IF('BMP Cebu'!$H$47="n/a","na",IF('BMP Cebu'!$H$47="Active","✓","x"))</f>
        <v>na</v>
      </c>
      <c r="AT16" s="24" t="str">
        <f ca="1">IF('BMP Cebu'!$H$48="n/a","na",IF('BMP Cebu'!$H$48="Active","✓","x"))</f>
        <v>x</v>
      </c>
      <c r="AU16" s="24" t="str">
        <f ca="1">IF('BMP Cebu'!$H$49="n/a","na",IF('BMP Cebu'!$H$49="Active","✓","x"))</f>
        <v>na</v>
      </c>
      <c r="AV16" s="24" t="str">
        <f ca="1">IF('BMP Cebu'!$H$50="n/a","na",IF('BMP Cebu'!$H$50="Active","✓","x"))</f>
        <v>na</v>
      </c>
      <c r="AW16" s="24" t="str">
        <f ca="1">IF('BMP Cebu'!$H$51="n/a","na",IF('BMP Cebu'!$H$51="Active","✓","x"))</f>
        <v>na</v>
      </c>
      <c r="AX16" s="24" t="str">
        <f ca="1">IF('BMP Cebu'!$H$52="n/a","na",IF('BMP Cebu'!$H$52="Active","✓","x"))</f>
        <v>na</v>
      </c>
      <c r="AY16" s="24" t="str">
        <f ca="1">IF('BMP Cebu'!$H$53="n/a","na",IF('BMP Cebu'!$H$53="Active","✓","x"))</f>
        <v>na</v>
      </c>
      <c r="AZ16" s="24" t="str">
        <f ca="1">IF('BMP Cebu'!$H$54="n/a","na",IF('BMP Cebu'!$H$54="Active","✓","x"))</f>
        <v>na</v>
      </c>
      <c r="BA16" s="24" t="str">
        <f ca="1">IF('BMP Cebu'!$H$55="n/a","na",IF('BMP Cebu'!$H$55="Active","✓","x"))</f>
        <v>na</v>
      </c>
      <c r="BB16" s="24" t="str">
        <f ca="1">IF('BMP Cebu'!$H$56="n/a","na",IF('BMP Cebu'!$H$56="Active","✓","x"))</f>
        <v>na</v>
      </c>
      <c r="BC16" s="24" t="str">
        <f ca="1">IF('BMP Cebu'!$H$57="n/a","na",IF('BMP Cebu'!$H$57="Active","✓","x"))</f>
        <v>x</v>
      </c>
      <c r="BD16" s="24" t="str">
        <f ca="1">IF('BMP Cebu'!$H$58="n/a","na",IF('BMP Cebu'!$H$58="Active","✓","x"))</f>
        <v>na</v>
      </c>
      <c r="BE16" s="24" t="str">
        <f ca="1">IF('BMP Cebu'!$H$59="n/a","na",IF('BMP Cebu'!$H$59="Active","✓","x"))</f>
        <v>na</v>
      </c>
      <c r="BF16" s="24" t="str">
        <f ca="1">IF('BMP Cebu'!$H$60="n/a","na",IF('BMP Cebu'!$H$60="Active","✓","x"))</f>
        <v>na</v>
      </c>
      <c r="BG16" s="24" t="str">
        <f ca="1">IF('BMP Cebu'!$H$61="n/a","na",IF('BMP Cebu'!$H$61="Active","✓","x"))</f>
        <v>na</v>
      </c>
      <c r="BH16" s="24" t="str">
        <f ca="1">IF('BMP Cebu'!$H$62="n/a","na",IF('BMP Cebu'!$H$62="Active","✓","x"))</f>
        <v>na</v>
      </c>
      <c r="BI16" s="24" t="str">
        <f ca="1">IF('BMP Cebu'!$H$63="n/a","na",IF('BMP Cebu'!$H$63="Active","✓","x"))</f>
        <v>na</v>
      </c>
      <c r="BJ16" s="24" t="str">
        <f ca="1">IF('BMP Cebu'!$H$64="n/a","na",IF('BMP Cebu'!$H$64="Active","✓","x"))</f>
        <v>✓</v>
      </c>
      <c r="BK16" s="24" t="str">
        <f ca="1">IF('BMP Cebu'!$H$65="n/a","na",IF('BMP Cebu'!$H$65="Active","✓","x"))</f>
        <v>na</v>
      </c>
      <c r="BL16" s="24" t="str">
        <f ca="1">IF('BMP Cebu'!$H$66="n/a","na",IF('BMP Cebu'!$H$66="Active","✓","x"))</f>
        <v>x</v>
      </c>
      <c r="BM16" s="24" t="str">
        <f ca="1">IF('BMP Cebu'!$H$67="n/a","na",IF('BMP Cebu'!$H$67="Active","✓","x"))</f>
        <v>na</v>
      </c>
      <c r="BN16" s="24" t="str">
        <f ca="1">IF('BMP Cebu'!$H$68="n/a","na",IF('BMP Cebu'!$H$68="Active","✓","x"))</f>
        <v>✓</v>
      </c>
      <c r="BO16" s="23"/>
      <c r="BP16" s="27">
        <f t="shared" ca="1" si="0"/>
        <v>28</v>
      </c>
      <c r="BQ16" s="27">
        <f t="shared" ca="1" si="1"/>
        <v>20</v>
      </c>
      <c r="BR16" s="42">
        <f t="shared" ca="1" si="2"/>
        <v>0.7142857142857143</v>
      </c>
    </row>
    <row r="17" spans="2:70" x14ac:dyDescent="0.3">
      <c r="B17" s="40" t="s">
        <v>89</v>
      </c>
      <c r="C17" s="26" t="s">
        <v>91</v>
      </c>
      <c r="D17" s="24" t="str">
        <f ca="1">IF('BMP Iloilo 1'!$H$6="n/a","na",IF('BMP Iloilo 1'!$H$6="Active","✓","x"))</f>
        <v>✓</v>
      </c>
      <c r="E17" s="24" t="str">
        <f ca="1">IF('BMP Iloilo 1'!$H$7="n/a","na",IF('BMP Iloilo 1'!$H$7="Active","✓","x"))</f>
        <v>✓</v>
      </c>
      <c r="F17" s="24" t="str">
        <f ca="1">IF('BMP Iloilo 1'!$H$8="n/a","na",IF('BMP Iloilo 1'!$H$8="Active","✓","x"))</f>
        <v>x</v>
      </c>
      <c r="G17" s="24" t="str">
        <f ca="1">IF('BMP Iloilo 1'!$H$9="n/a","na",IF('BMP Iloilo 1'!$H$9="Active","✓","x"))</f>
        <v>na</v>
      </c>
      <c r="H17" s="24" t="str">
        <f ca="1">IF('BMP Iloilo 1'!$H$10="n/a","na",IF('BMP Iloilo 1'!$H$10="Active","✓","x"))</f>
        <v>na</v>
      </c>
      <c r="I17" s="24" t="str">
        <f ca="1">IF('BMP Iloilo 1'!$H$11="n/a","na",IF('BMP Iloilo 1'!$H$11="Active","✓","x"))</f>
        <v>x</v>
      </c>
      <c r="J17" s="24" t="str">
        <f ca="1">IF('BMP Iloilo 1'!$H$12="n/a","na",IF('BMP Iloilo 1'!$H$12="Active","✓","x"))</f>
        <v>✓</v>
      </c>
      <c r="K17" s="24" t="str">
        <f ca="1">IF('BMP Iloilo 1'!$H$13="n/a","na",IF('BMP Iloilo 1'!$H$13="Active","✓","x"))</f>
        <v>na</v>
      </c>
      <c r="L17" s="24" t="str">
        <f ca="1">IF('BMP Iloilo 1'!$H$14="n/a","na",IF('BMP Iloilo 1'!$H$14="Active","✓","x"))</f>
        <v>✓</v>
      </c>
      <c r="M17" s="24" t="str">
        <f ca="1">IF('BMP Iloilo 1'!$H$15="n/a","na",IF('BMP Iloilo 1'!$H$15="Active","✓","x"))</f>
        <v>✓</v>
      </c>
      <c r="N17" s="24" t="str">
        <f ca="1">IF('BMP Iloilo 1'!$H$16="n/a","na",IF('BMP Iloilo 1'!$H$16="Active","✓","x"))</f>
        <v>✓</v>
      </c>
      <c r="O17" s="24" t="str">
        <f ca="1">IF('BMP Iloilo 1'!$H$17="n/a","na",IF('BMP Iloilo 1'!$H$17="Active","✓","x"))</f>
        <v>✓</v>
      </c>
      <c r="P17" s="24" t="str">
        <f ca="1">IF('BMP Iloilo 1'!$H$18="n/a","na",IF('BMP Iloilo 1'!$H$18="Active","✓","x"))</f>
        <v>na</v>
      </c>
      <c r="Q17" s="24" t="str">
        <f ca="1">IF('BMP Iloilo 1'!$H$19="n/a","na",IF('BMP Iloilo 1'!$H$19="Active","✓","x"))</f>
        <v>✓</v>
      </c>
      <c r="R17" s="24" t="str">
        <f ca="1">IF('BMP Iloilo 1'!$H$20="n/a","na",IF('BMP Iloilo 1'!$H$20="Active","✓","x"))</f>
        <v>✓</v>
      </c>
      <c r="S17" s="24" t="str">
        <f ca="1">IF('BMP Iloilo 1'!$H$21="n/a","na",IF('BMP Iloilo 1'!$H$21="Active","✓","x"))</f>
        <v>✓</v>
      </c>
      <c r="T17" s="24" t="str">
        <f ca="1">IF('BMP Iloilo 1'!$H$22="n/a","na",IF('BMP Iloilo 1'!$H$22="Active","✓","x"))</f>
        <v>✓</v>
      </c>
      <c r="U17" s="24" t="str">
        <f ca="1">IF('BMP Iloilo 1'!$H$23="n/a","na",IF('BMP Iloilo 1'!$H$23="Active","✓","x"))</f>
        <v>✓</v>
      </c>
      <c r="V17" s="24" t="str">
        <f ca="1">IF('BMP Iloilo 1'!$H$24="n/a","na",IF('BMP Iloilo 1'!$H$24="Active","✓","x"))</f>
        <v>na</v>
      </c>
      <c r="W17" s="24" t="str">
        <f ca="1">IF('BMP Iloilo 1'!$H$25="n/a","na",IF('BMP Iloilo 1'!$H$25="Active","✓","x"))</f>
        <v>✓</v>
      </c>
      <c r="X17" s="24" t="str">
        <f ca="1">IF('BMP Iloilo 1'!$H$26="n/a","na",IF('BMP Iloilo 1'!$H$26="Active","✓","x"))</f>
        <v>✓</v>
      </c>
      <c r="Y17" s="24" t="str">
        <f ca="1">IF('BMP Iloilo 1'!$H$27="n/a","na",IF('BMP Iloilo 1'!$H$27="Active","✓","x"))</f>
        <v>na</v>
      </c>
      <c r="Z17" s="24" t="str">
        <f ca="1">IF('BMP Iloilo 1'!$H$28="n/a","na",IF('BMP Iloilo 1'!$H$28="Active","✓","x"))</f>
        <v>na</v>
      </c>
      <c r="AA17" s="24" t="str">
        <f ca="1">IF('BMP Iloilo 1'!$H$29="n/a","na",IF('BMP Iloilo 1'!$H$29="Active","✓","x"))</f>
        <v>x</v>
      </c>
      <c r="AB17" s="24" t="str">
        <f ca="1">IF('BMP Iloilo 1'!$H$30="n/a","na",IF('BMP Iloilo 1'!$H$30="Active","✓","x"))</f>
        <v>na</v>
      </c>
      <c r="AC17" s="24" t="str">
        <f ca="1">IF('BMP Iloilo 1'!$H$31="n/a","na",IF('BMP Iloilo 1'!$H$31="Active","✓","x"))</f>
        <v>na</v>
      </c>
      <c r="AD17" s="24" t="str">
        <f ca="1">IF('BMP Iloilo 1'!$H$32="n/a","na",IF('BMP Iloilo 1'!$H$32="Active","✓","x"))</f>
        <v>na</v>
      </c>
      <c r="AE17" s="24" t="str">
        <f ca="1">IF('BMP Iloilo 1'!$H$33="n/a","na",IF('BMP Iloilo 1'!$H$33="Active","✓","x"))</f>
        <v>✓</v>
      </c>
      <c r="AF17" s="24" t="str">
        <f ca="1">IF('BMP Iloilo 1'!$H$34="n/a","na",IF('BMP Iloilo 1'!$H$34="Active","✓","x"))</f>
        <v>✓</v>
      </c>
      <c r="AG17" s="24" t="str">
        <f ca="1">IF('BMP Iloilo 1'!$H$35="n/a","na",IF('BMP Iloilo 1'!$H$35="Active","✓","x"))</f>
        <v>x</v>
      </c>
      <c r="AH17" s="24" t="str">
        <f ca="1">IF('BMP Iloilo 1'!$H$36="n/a","na",IF('BMP Iloilo 1'!$H$36="Active","✓","x"))</f>
        <v>na</v>
      </c>
      <c r="AI17" s="24" t="str">
        <f ca="1">IF('BMP Iloilo 1'!$H$37="n/a","na",IF('BMP Iloilo 1'!$H$37="Active","✓","x"))</f>
        <v>x</v>
      </c>
      <c r="AJ17" s="24" t="str">
        <f ca="1">IF('BMP Iloilo 1'!$H$38="n/a","na",IF('BMP Iloilo 1'!$H$38="Active","✓","x"))</f>
        <v>x</v>
      </c>
      <c r="AK17" s="24" t="str">
        <f ca="1">IF('BMP Iloilo 1'!$H$39="n/a","na",IF('BMP Iloilo 1'!$H$39="Active","✓","x"))</f>
        <v>na</v>
      </c>
      <c r="AL17" s="24" t="str">
        <f ca="1">IF('BMP Iloilo 1'!$H$40="n/a","na",IF('BMP Iloilo 1'!$H$40="Active","✓","x"))</f>
        <v>na</v>
      </c>
      <c r="AM17" s="24" t="str">
        <f ca="1">IF('BMP Iloilo 1'!$H$41="n/a","na",IF('BMP Iloilo 1'!$H$41="Active","✓","x"))</f>
        <v>na</v>
      </c>
      <c r="AN17" s="24" t="str">
        <f ca="1">IF('BMP Iloilo 1'!$H$42="n/a","na",IF('BMP Iloilo 1'!$H$42="Active","✓","x"))</f>
        <v>✓</v>
      </c>
      <c r="AO17" s="24" t="str">
        <f ca="1">IF('BMP Iloilo 1'!$H$43="n/a","na",IF('BMP Iloilo 1'!$H$43="Active","✓","x"))</f>
        <v>na</v>
      </c>
      <c r="AP17" s="24" t="str">
        <f ca="1">IF('BMP Iloilo 1'!$H$44="n/a","na",IF('BMP Iloilo 1'!$H$44="Active","✓","x"))</f>
        <v>na</v>
      </c>
      <c r="AQ17" s="24" t="str">
        <f ca="1">IF('BMP Iloilo 1'!$H$45="n/a","na",IF('BMP Iloilo 1'!$H$45="Active","✓","x"))</f>
        <v>na</v>
      </c>
      <c r="AR17" s="24" t="str">
        <f ca="1">IF('BMP Iloilo 1'!$H$46="n/a","na",IF('BMP Iloilo 1'!$H$46="Active","✓","x"))</f>
        <v>x</v>
      </c>
      <c r="AS17" s="24" t="str">
        <f ca="1">IF('BMP Iloilo 1'!$H$47="n/a","na",IF('BMP Iloilo 1'!$H$47="Active","✓","x"))</f>
        <v>na</v>
      </c>
      <c r="AT17" s="24" t="str">
        <f ca="1">IF('BMP Iloilo 1'!$H$48="n/a","na",IF('BMP Iloilo 1'!$H$48="Active","✓","x"))</f>
        <v>na</v>
      </c>
      <c r="AU17" s="24" t="str">
        <f ca="1">IF('BMP Iloilo 1'!$H$49="n/a","na",IF('BMP Iloilo 1'!$H$49="Active","✓","x"))</f>
        <v>na</v>
      </c>
      <c r="AV17" s="24" t="str">
        <f ca="1">IF('BMP Iloilo 1'!$H$50="n/a","na",IF('BMP Iloilo 1'!$H$50="Active","✓","x"))</f>
        <v>na</v>
      </c>
      <c r="AW17" s="24" t="str">
        <f ca="1">IF('BMP Iloilo 1'!$H$51="n/a","na",IF('BMP Iloilo 1'!$H$51="Active","✓","x"))</f>
        <v>na</v>
      </c>
      <c r="AX17" s="24" t="str">
        <f ca="1">IF('BMP Iloilo 1'!$H$52="n/a","na",IF('BMP Iloilo 1'!$H$52="Active","✓","x"))</f>
        <v>na</v>
      </c>
      <c r="AY17" s="24" t="str">
        <f ca="1">IF('BMP Iloilo 1'!$H$53="n/a","na",IF('BMP Iloilo 1'!$H$53="Active","✓","x"))</f>
        <v>na</v>
      </c>
      <c r="AZ17" s="24" t="str">
        <f ca="1">IF('BMP Iloilo 1'!$H$54="n/a","na",IF('BMP Iloilo 1'!$H$54="Active","✓","x"))</f>
        <v>na</v>
      </c>
      <c r="BA17" s="24" t="str">
        <f ca="1">IF('BMP Iloilo 1'!$H$55="n/a","na",IF('BMP Iloilo 1'!$H$55="Active","✓","x"))</f>
        <v>na</v>
      </c>
      <c r="BB17" s="24" t="str">
        <f ca="1">IF('BMP Iloilo 1'!$H$56="n/a","na",IF('BMP Iloilo 1'!$H$56="Active","✓","x"))</f>
        <v>na</v>
      </c>
      <c r="BC17" s="24" t="str">
        <f ca="1">IF('BMP Iloilo 1'!$H$57="n/a","na",IF('BMP Iloilo 1'!$H$57="Active","✓","x"))</f>
        <v>x</v>
      </c>
      <c r="BD17" s="24" t="str">
        <f ca="1">IF('BMP Iloilo 1'!$H$58="n/a","na",IF('BMP Iloilo 1'!$H$58="Active","✓","x"))</f>
        <v>na</v>
      </c>
      <c r="BE17" s="24" t="str">
        <f ca="1">IF('BMP Iloilo 1'!$H$59="n/a","na",IF('BMP Iloilo 1'!$H$59="Active","✓","x"))</f>
        <v>na</v>
      </c>
      <c r="BF17" s="24" t="str">
        <f ca="1">IF('BMP Iloilo 1'!$H$60="n/a","na",IF('BMP Iloilo 1'!$H$60="Active","✓","x"))</f>
        <v>na</v>
      </c>
      <c r="BG17" s="24" t="str">
        <f ca="1">IF('BMP Iloilo 1'!$H$61="n/a","na",IF('BMP Iloilo 1'!$H$61="Active","✓","x"))</f>
        <v>na</v>
      </c>
      <c r="BH17" s="24" t="str">
        <f ca="1">IF('BMP Iloilo 1'!$H$62="n/a","na",IF('BMP Iloilo 1'!$H$62="Active","✓","x"))</f>
        <v>na</v>
      </c>
      <c r="BI17" s="24" t="str">
        <f ca="1">IF('BMP Iloilo 1'!$H$63="n/a","na",IF('BMP Iloilo 1'!$H$63="Active","✓","x"))</f>
        <v>na</v>
      </c>
      <c r="BJ17" s="24" t="str">
        <f ca="1">IF('BMP Iloilo 1'!$H$64="n/a","na",IF('BMP Iloilo 1'!$H$64="Active","✓","x"))</f>
        <v>na</v>
      </c>
      <c r="BK17" s="24" t="str">
        <f ca="1">IF('BMP Iloilo 1'!$H$65="n/a","na",IF('BMP Iloilo 1'!$H$65="Active","✓","x"))</f>
        <v>x</v>
      </c>
      <c r="BL17" s="24" t="str">
        <f ca="1">IF('BMP Iloilo 1'!$H$66="n/a","na",IF('BMP Iloilo 1'!$H$66="Active","✓","x"))</f>
        <v>x</v>
      </c>
      <c r="BM17" s="24" t="str">
        <f ca="1">IF('BMP Iloilo 1'!$H$67="n/a","na",IF('BMP Iloilo 1'!$H$67="Active","✓","x"))</f>
        <v>x</v>
      </c>
      <c r="BN17" s="24" t="str">
        <f ca="1">IF('BMP Iloilo 1'!$H$68="n/a","na",IF('BMP Iloilo 1'!$H$68="Active","✓","x"))</f>
        <v>✓</v>
      </c>
      <c r="BO17" s="23"/>
      <c r="BP17" s="27">
        <f t="shared" ca="1" si="0"/>
        <v>29</v>
      </c>
      <c r="BQ17" s="27">
        <f t="shared" ca="1" si="1"/>
        <v>18</v>
      </c>
      <c r="BR17" s="42">
        <f t="shared" ca="1" si="2"/>
        <v>0.62068965517241381</v>
      </c>
    </row>
    <row r="18" spans="2:70" x14ac:dyDescent="0.3">
      <c r="B18" s="40" t="s">
        <v>89</v>
      </c>
      <c r="C18" s="26" t="s">
        <v>92</v>
      </c>
      <c r="D18" s="24" t="str">
        <f ca="1">IF('BMP Iloilo 2'!$H$6="n/a","na",IF('BMP Iloilo 2'!$H$6="Active","✓","x"))</f>
        <v>✓</v>
      </c>
      <c r="E18" s="24" t="str">
        <f ca="1">IF('BMP Iloilo 2'!$H$7="n/a","na",IF('BMP Iloilo 2'!$H$7="Active","✓","x"))</f>
        <v>✓</v>
      </c>
      <c r="F18" s="24" t="str">
        <f ca="1">IF('BMP Iloilo 2'!$H$8="n/a","na",IF('BMP Iloilo 2'!$H$8="Active","✓","x"))</f>
        <v>x</v>
      </c>
      <c r="G18" s="24" t="str">
        <f ca="1">IF('BMP Iloilo 2'!$H$9="n/a","na",IF('BMP Iloilo 2'!$H$9="Active","✓","x"))</f>
        <v>na</v>
      </c>
      <c r="H18" s="24" t="str">
        <f ca="1">IF('BMP Iloilo 2'!$H$10="n/a","na",IF('BMP Iloilo 2'!$H$10="Active","✓","x"))</f>
        <v>na</v>
      </c>
      <c r="I18" s="24" t="str">
        <f ca="1">IF('BMP Iloilo 2'!$H$11="n/a","na",IF('BMP Iloilo 2'!$H$11="Active","✓","x"))</f>
        <v>na</v>
      </c>
      <c r="J18" s="24" t="str">
        <f ca="1">IF('BMP Iloilo 2'!$H$12="n/a","na",IF('BMP Iloilo 2'!$H$12="Active","✓","x"))</f>
        <v>✓</v>
      </c>
      <c r="K18" s="24" t="str">
        <f ca="1">IF('BMP Iloilo 2'!$H$13="n/a","na",IF('BMP Iloilo 2'!$H$13="Active","✓","x"))</f>
        <v>x</v>
      </c>
      <c r="L18" s="24" t="str">
        <f ca="1">IF('BMP Iloilo 2'!$H$14="n/a","na",IF('BMP Iloilo 2'!$H$14="Active","✓","x"))</f>
        <v>x</v>
      </c>
      <c r="M18" s="24" t="str">
        <f ca="1">IF('BMP Iloilo 2'!$H$15="n/a","na",IF('BMP Iloilo 2'!$H$15="Active","✓","x"))</f>
        <v>x</v>
      </c>
      <c r="N18" s="24" t="str">
        <f ca="1">IF('BMP Iloilo 2'!$H$16="n/a","na",IF('BMP Iloilo 2'!$H$16="Active","✓","x"))</f>
        <v>x</v>
      </c>
      <c r="O18" s="24" t="str">
        <f ca="1">IF('BMP Iloilo 2'!$H$17="n/a","na",IF('BMP Iloilo 2'!$H$17="Active","✓","x"))</f>
        <v>na</v>
      </c>
      <c r="P18" s="24" t="str">
        <f ca="1">IF('BMP Iloilo 2'!$H$18="n/a","na",IF('BMP Iloilo 2'!$H$18="Active","✓","x"))</f>
        <v>x</v>
      </c>
      <c r="Q18" s="24" t="str">
        <f ca="1">IF('BMP Iloilo 2'!$H$19="n/a","na",IF('BMP Iloilo 2'!$H$19="Active","✓","x"))</f>
        <v>x</v>
      </c>
      <c r="R18" s="24" t="str">
        <f ca="1">IF('BMP Iloilo 2'!$H$20="n/a","na",IF('BMP Iloilo 2'!$H$20="Active","✓","x"))</f>
        <v>x</v>
      </c>
      <c r="S18" s="24" t="str">
        <f ca="1">IF('BMP Iloilo 2'!$H$21="n/a","na",IF('BMP Iloilo 2'!$H$21="Active","✓","x"))</f>
        <v>✓</v>
      </c>
      <c r="T18" s="24" t="str">
        <f ca="1">IF('BMP Iloilo 2'!$H$22="n/a","na",IF('BMP Iloilo 2'!$H$22="Active","✓","x"))</f>
        <v>✓</v>
      </c>
      <c r="U18" s="24" t="str">
        <f ca="1">IF('BMP Iloilo 2'!$H$23="n/a","na",IF('BMP Iloilo 2'!$H$23="Active","✓","x"))</f>
        <v>✓</v>
      </c>
      <c r="V18" s="24" t="str">
        <f ca="1">IF('BMP Iloilo 2'!$H$24="n/a","na",IF('BMP Iloilo 2'!$H$24="Active","✓","x"))</f>
        <v>na</v>
      </c>
      <c r="W18" s="24" t="str">
        <f ca="1">IF('BMP Iloilo 2'!$H$25="n/a","na",IF('BMP Iloilo 2'!$H$25="Active","✓","x"))</f>
        <v>✓</v>
      </c>
      <c r="X18" s="24" t="str">
        <f ca="1">IF('BMP Iloilo 2'!$H$26="n/a","na",IF('BMP Iloilo 2'!$H$26="Active","✓","x"))</f>
        <v>x</v>
      </c>
      <c r="Y18" s="24" t="str">
        <f ca="1">IF('BMP Iloilo 2'!$H$27="n/a","na",IF('BMP Iloilo 2'!$H$27="Active","✓","x"))</f>
        <v>na</v>
      </c>
      <c r="Z18" s="24" t="str">
        <f ca="1">IF('BMP Iloilo 2'!$H$28="n/a","na",IF('BMP Iloilo 2'!$H$28="Active","✓","x"))</f>
        <v>na</v>
      </c>
      <c r="AA18" s="24" t="str">
        <f ca="1">IF('BMP Iloilo 2'!$H$29="n/a","na",IF('BMP Iloilo 2'!$H$29="Active","✓","x"))</f>
        <v>✓</v>
      </c>
      <c r="AB18" s="24" t="str">
        <f ca="1">IF('BMP Iloilo 2'!$H$30="n/a","na",IF('BMP Iloilo 2'!$H$30="Active","✓","x"))</f>
        <v>na</v>
      </c>
      <c r="AC18" s="24" t="str">
        <f ca="1">IF('BMP Iloilo 2'!$H$31="n/a","na",IF('BMP Iloilo 2'!$H$31="Active","✓","x"))</f>
        <v>na</v>
      </c>
      <c r="AD18" s="24" t="str">
        <f ca="1">IF('BMP Iloilo 2'!$H$32="n/a","na",IF('BMP Iloilo 2'!$H$32="Active","✓","x"))</f>
        <v>na</v>
      </c>
      <c r="AE18" s="24" t="str">
        <f ca="1">IF('BMP Iloilo 2'!$H$33="n/a","na",IF('BMP Iloilo 2'!$H$33="Active","✓","x"))</f>
        <v>✓</v>
      </c>
      <c r="AF18" s="24" t="str">
        <f ca="1">IF('BMP Iloilo 2'!$H$34="n/a","na",IF('BMP Iloilo 2'!$H$34="Active","✓","x"))</f>
        <v>✓</v>
      </c>
      <c r="AG18" s="24" t="str">
        <f ca="1">IF('BMP Iloilo 2'!$H$35="n/a","na",IF('BMP Iloilo 2'!$H$35="Active","✓","x"))</f>
        <v>x</v>
      </c>
      <c r="AH18" s="24" t="str">
        <f ca="1">IF('BMP Iloilo 2'!$H$36="n/a","na",IF('BMP Iloilo 2'!$H$36="Active","✓","x"))</f>
        <v>na</v>
      </c>
      <c r="AI18" s="24" t="str">
        <f ca="1">IF('BMP Iloilo 2'!$H$37="n/a","na",IF('BMP Iloilo 2'!$H$37="Active","✓","x"))</f>
        <v>na</v>
      </c>
      <c r="AJ18" s="24" t="str">
        <f ca="1">IF('BMP Iloilo 2'!$H$38="n/a","na",IF('BMP Iloilo 2'!$H$38="Active","✓","x"))</f>
        <v>x</v>
      </c>
      <c r="AK18" s="24" t="str">
        <f ca="1">IF('BMP Iloilo 2'!$H$39="n/a","na",IF('BMP Iloilo 2'!$H$39="Active","✓","x"))</f>
        <v>na</v>
      </c>
      <c r="AL18" s="24" t="str">
        <f ca="1">IF('BMP Iloilo 2'!$H$40="n/a","na",IF('BMP Iloilo 2'!$H$40="Active","✓","x"))</f>
        <v>na</v>
      </c>
      <c r="AM18" s="24" t="str">
        <f ca="1">IF('BMP Iloilo 2'!$H$41="n/a","na",IF('BMP Iloilo 2'!$H$41="Active","✓","x"))</f>
        <v>na</v>
      </c>
      <c r="AN18" s="24" t="str">
        <f ca="1">IF('BMP Iloilo 2'!$H$42="n/a","na",IF('BMP Iloilo 2'!$H$42="Active","✓","x"))</f>
        <v>✓</v>
      </c>
      <c r="AO18" s="24" t="str">
        <f ca="1">IF('BMP Iloilo 2'!$H$43="n/a","na",IF('BMP Iloilo 2'!$H$43="Active","✓","x"))</f>
        <v>na</v>
      </c>
      <c r="AP18" s="24" t="str">
        <f ca="1">IF('BMP Iloilo 2'!$H$44="n/a","na",IF('BMP Iloilo 2'!$H$44="Active","✓","x"))</f>
        <v>na</v>
      </c>
      <c r="AQ18" s="24" t="str">
        <f ca="1">IF('BMP Iloilo 2'!$H$45="n/a","na",IF('BMP Iloilo 2'!$H$45="Active","✓","x"))</f>
        <v>na</v>
      </c>
      <c r="AR18" s="24" t="str">
        <f ca="1">IF('BMP Iloilo 2'!$H$46="n/a","na",IF('BMP Iloilo 2'!$H$46="Active","✓","x"))</f>
        <v>na</v>
      </c>
      <c r="AS18" s="24" t="str">
        <f ca="1">IF('BMP Iloilo 2'!$H$47="n/a","na",IF('BMP Iloilo 2'!$H$47="Active","✓","x"))</f>
        <v>na</v>
      </c>
      <c r="AT18" s="24" t="str">
        <f ca="1">IF('BMP Iloilo 2'!$H$48="n/a","na",IF('BMP Iloilo 2'!$H$48="Active","✓","x"))</f>
        <v>x</v>
      </c>
      <c r="AU18" s="24" t="str">
        <f ca="1">IF('BMP Iloilo 2'!$H$49="n/a","na",IF('BMP Iloilo 2'!$H$49="Active","✓","x"))</f>
        <v>na</v>
      </c>
      <c r="AV18" s="24" t="str">
        <f ca="1">IF('BMP Iloilo 2'!$H$50="n/a","na",IF('BMP Iloilo 2'!$H$50="Active","✓","x"))</f>
        <v>na</v>
      </c>
      <c r="AW18" s="24" t="str">
        <f ca="1">IF('BMP Iloilo 2'!$H$51="n/a","na",IF('BMP Iloilo 2'!$H$51="Active","✓","x"))</f>
        <v>✓</v>
      </c>
      <c r="AX18" s="24" t="str">
        <f ca="1">IF('BMP Iloilo 2'!$H$52="n/a","na",IF('BMP Iloilo 2'!$H$52="Active","✓","x"))</f>
        <v>✓</v>
      </c>
      <c r="AY18" s="24" t="str">
        <f ca="1">IF('BMP Iloilo 2'!$H$53="n/a","na",IF('BMP Iloilo 2'!$H$53="Active","✓","x"))</f>
        <v>✓</v>
      </c>
      <c r="AZ18" s="24" t="str">
        <f ca="1">IF('BMP Iloilo 2'!$H$54="n/a","na",IF('BMP Iloilo 2'!$H$54="Active","✓","x"))</f>
        <v>na</v>
      </c>
      <c r="BA18" s="24" t="str">
        <f ca="1">IF('BMP Iloilo 2'!$H$55="n/a","na",IF('BMP Iloilo 2'!$H$55="Active","✓","x"))</f>
        <v>na</v>
      </c>
      <c r="BB18" s="24" t="str">
        <f ca="1">IF('BMP Iloilo 2'!$H$56="n/a","na",IF('BMP Iloilo 2'!$H$56="Active","✓","x"))</f>
        <v>na</v>
      </c>
      <c r="BC18" s="24" t="str">
        <f ca="1">IF('BMP Iloilo 2'!$H$57="n/a","na",IF('BMP Iloilo 2'!$H$57="Active","✓","x"))</f>
        <v>x</v>
      </c>
      <c r="BD18" s="24" t="str">
        <f ca="1">IF('BMP Iloilo 2'!$H$58="n/a","na",IF('BMP Iloilo 2'!$H$58="Active","✓","x"))</f>
        <v>na</v>
      </c>
      <c r="BE18" s="24" t="str">
        <f ca="1">IF('BMP Iloilo 2'!$H$59="n/a","na",IF('BMP Iloilo 2'!$H$59="Active","✓","x"))</f>
        <v>na</v>
      </c>
      <c r="BF18" s="24" t="str">
        <f ca="1">IF('BMP Iloilo 2'!$H$60="n/a","na",IF('BMP Iloilo 2'!$H$60="Active","✓","x"))</f>
        <v>na</v>
      </c>
      <c r="BG18" s="24" t="str">
        <f ca="1">IF('BMP Iloilo 2'!$H$61="n/a","na",IF('BMP Iloilo 2'!$H$61="Active","✓","x"))</f>
        <v>na</v>
      </c>
      <c r="BH18" s="24" t="str">
        <f ca="1">IF('BMP Iloilo 2'!$H$62="n/a","na",IF('BMP Iloilo 2'!$H$62="Active","✓","x"))</f>
        <v>na</v>
      </c>
      <c r="BI18" s="24" t="str">
        <f ca="1">IF('BMP Iloilo 2'!$H$63="n/a","na",IF('BMP Iloilo 2'!$H$63="Active","✓","x"))</f>
        <v>na</v>
      </c>
      <c r="BJ18" s="24" t="str">
        <f ca="1">IF('BMP Iloilo 2'!$H$64="n/a","na",IF('BMP Iloilo 2'!$H$64="Active","✓","x"))</f>
        <v>na</v>
      </c>
      <c r="BK18" s="24" t="str">
        <f ca="1">IF('BMP Iloilo 2'!$H$65="n/a","na",IF('BMP Iloilo 2'!$H$65="Active","✓","x"))</f>
        <v>x</v>
      </c>
      <c r="BL18" s="24" t="str">
        <f ca="1">IF('BMP Iloilo 2'!$H$66="n/a","na",IF('BMP Iloilo 2'!$H$66="Active","✓","x"))</f>
        <v>✓</v>
      </c>
      <c r="BM18" s="24" t="str">
        <f ca="1">IF('BMP Iloilo 2'!$H$67="n/a","na",IF('BMP Iloilo 2'!$H$67="Active","✓","x"))</f>
        <v>na</v>
      </c>
      <c r="BN18" s="24" t="str">
        <f ca="1">IF('BMP Iloilo 2'!$H$68="n/a","na",IF('BMP Iloilo 2'!$H$68="Active","✓","x"))</f>
        <v>x</v>
      </c>
      <c r="BO18" s="23"/>
      <c r="BP18" s="27">
        <f t="shared" ca="1" si="0"/>
        <v>30</v>
      </c>
      <c r="BQ18" s="27">
        <f t="shared" ca="1" si="1"/>
        <v>15</v>
      </c>
      <c r="BR18" s="42">
        <f t="shared" ca="1" si="2"/>
        <v>0.5</v>
      </c>
    </row>
    <row r="19" spans="2:70" x14ac:dyDescent="0.3">
      <c r="B19" s="40" t="s">
        <v>89</v>
      </c>
      <c r="C19" s="26" t="s">
        <v>93</v>
      </c>
      <c r="D19" s="24" t="str">
        <f ca="1">IF('BMP Leyte'!$H$6="n/a","na",IF('BMP Leyte'!$H$6="Active","✓","x"))</f>
        <v>✓</v>
      </c>
      <c r="E19" s="24" t="str">
        <f ca="1">IF('BMP Leyte'!$H$7="n/a","na",IF('BMP Leyte'!$H$7="Active","✓","x"))</f>
        <v>✓</v>
      </c>
      <c r="F19" s="24" t="str">
        <f ca="1">IF('BMP Leyte'!$H$8="n/a","na",IF('BMP Leyte'!$H$8="Active","✓","x"))</f>
        <v>na</v>
      </c>
      <c r="G19" s="24" t="str">
        <f ca="1">IF('BMP Leyte'!$H$9="n/a","na",IF('BMP Leyte'!$H$9="Active","✓","x"))</f>
        <v>na</v>
      </c>
      <c r="H19" s="24" t="str">
        <f ca="1">IF('BMP Leyte'!$H$10="n/a","na",IF('BMP Leyte'!$H$10="Active","✓","x"))</f>
        <v>na</v>
      </c>
      <c r="I19" s="24" t="str">
        <f ca="1">IF('BMP Leyte'!$H$11="n/a","na",IF('BMP Leyte'!$H$11="Active","✓","x"))</f>
        <v>na</v>
      </c>
      <c r="J19" s="24" t="str">
        <f ca="1">IF('BMP Leyte'!$H$12="n/a","na",IF('BMP Leyte'!$H$12="Active","✓","x"))</f>
        <v>✓</v>
      </c>
      <c r="K19" s="24" t="str">
        <f ca="1">IF('BMP Leyte'!$H$13="n/a","na",IF('BMP Leyte'!$H$13="Active","✓","x"))</f>
        <v>na</v>
      </c>
      <c r="L19" s="24" t="str">
        <f ca="1">IF('BMP Leyte'!$H$14="n/a","na",IF('BMP Leyte'!$H$14="Active","✓","x"))</f>
        <v>x</v>
      </c>
      <c r="M19" s="24" t="str">
        <f ca="1">IF('BMP Leyte'!$H$15="n/a","na",IF('BMP Leyte'!$H$15="Active","✓","x"))</f>
        <v>x</v>
      </c>
      <c r="N19" s="24" t="str">
        <f ca="1">IF('BMP Leyte'!$H$16="n/a","na",IF('BMP Leyte'!$H$16="Active","✓","x"))</f>
        <v>x</v>
      </c>
      <c r="O19" s="24" t="str">
        <f ca="1">IF('BMP Leyte'!$H$17="n/a","na",IF('BMP Leyte'!$H$17="Active","✓","x"))</f>
        <v>x</v>
      </c>
      <c r="P19" s="24" t="str">
        <f ca="1">IF('BMP Leyte'!$H$18="n/a","na",IF('BMP Leyte'!$H$18="Active","✓","x"))</f>
        <v>na</v>
      </c>
      <c r="Q19" s="24" t="str">
        <f ca="1">IF('BMP Leyte'!$H$19="n/a","na",IF('BMP Leyte'!$H$19="Active","✓","x"))</f>
        <v>x</v>
      </c>
      <c r="R19" s="24" t="str">
        <f ca="1">IF('BMP Leyte'!$H$20="n/a","na",IF('BMP Leyte'!$H$20="Active","✓","x"))</f>
        <v>na</v>
      </c>
      <c r="S19" s="24" t="str">
        <f ca="1">IF('BMP Leyte'!$H$21="n/a","na",IF('BMP Leyte'!$H$21="Active","✓","x"))</f>
        <v>x</v>
      </c>
      <c r="T19" s="24" t="str">
        <f ca="1">IF('BMP Leyte'!$H$22="n/a","na",IF('BMP Leyte'!$H$22="Active","✓","x"))</f>
        <v>x</v>
      </c>
      <c r="U19" s="24" t="str">
        <f ca="1">IF('BMP Leyte'!$H$23="n/a","na",IF('BMP Leyte'!$H$23="Active","✓","x"))</f>
        <v>✓</v>
      </c>
      <c r="V19" s="24" t="str">
        <f ca="1">IF('BMP Leyte'!$H$24="n/a","na",IF('BMP Leyte'!$H$24="Active","✓","x"))</f>
        <v>na</v>
      </c>
      <c r="W19" s="24" t="str">
        <f ca="1">IF('BMP Leyte'!$H$25="n/a","na",IF('BMP Leyte'!$H$25="Active","✓","x"))</f>
        <v>✓</v>
      </c>
      <c r="X19" s="24" t="str">
        <f ca="1">IF('BMP Leyte'!$H$26="n/a","na",IF('BMP Leyte'!$H$26="Active","✓","x"))</f>
        <v>✓</v>
      </c>
      <c r="Y19" s="24" t="str">
        <f ca="1">IF('BMP Leyte'!$H$27="n/a","na",IF('BMP Leyte'!$H$27="Active","✓","x"))</f>
        <v>na</v>
      </c>
      <c r="Z19" s="24" t="str">
        <f ca="1">IF('BMP Leyte'!$H$28="n/a","na",IF('BMP Leyte'!$H$28="Active","✓","x"))</f>
        <v>na</v>
      </c>
      <c r="AA19" s="24" t="str">
        <f ca="1">IF('BMP Leyte'!$H$29="n/a","na",IF('BMP Leyte'!$H$29="Active","✓","x"))</f>
        <v>✓</v>
      </c>
      <c r="AB19" s="24" t="str">
        <f ca="1">IF('BMP Leyte'!$H$30="n/a","na",IF('BMP Leyte'!$H$30="Active","✓","x"))</f>
        <v>na</v>
      </c>
      <c r="AC19" s="24" t="str">
        <f ca="1">IF('BMP Leyte'!$H$31="n/a","na",IF('BMP Leyte'!$H$31="Active","✓","x"))</f>
        <v>na</v>
      </c>
      <c r="AD19" s="24" t="str">
        <f ca="1">IF('BMP Leyte'!$H$32="n/a","na",IF('BMP Leyte'!$H$32="Active","✓","x"))</f>
        <v>na</v>
      </c>
      <c r="AE19" s="24" t="str">
        <f ca="1">IF('BMP Leyte'!$H$33="n/a","na",IF('BMP Leyte'!$H$33="Active","✓","x"))</f>
        <v>x</v>
      </c>
      <c r="AF19" s="24" t="str">
        <f ca="1">IF('BMP Leyte'!$H$34="n/a","na",IF('BMP Leyte'!$H$34="Active","✓","x"))</f>
        <v>x</v>
      </c>
      <c r="AG19" s="24" t="str">
        <f ca="1">IF('BMP Leyte'!$H$35="n/a","na",IF('BMP Leyte'!$H$35="Active","✓","x"))</f>
        <v>na</v>
      </c>
      <c r="AH19" s="24" t="str">
        <f ca="1">IF('BMP Leyte'!$H$36="n/a","na",IF('BMP Leyte'!$H$36="Active","✓","x"))</f>
        <v>x</v>
      </c>
      <c r="AI19" s="24" t="str">
        <f ca="1">IF('BMP Leyte'!$H$37="n/a","na",IF('BMP Leyte'!$H$37="Active","✓","x"))</f>
        <v>na</v>
      </c>
      <c r="AJ19" s="24" t="str">
        <f ca="1">IF('BMP Leyte'!$H$38="n/a","na",IF('BMP Leyte'!$H$38="Active","✓","x"))</f>
        <v>x</v>
      </c>
      <c r="AK19" s="24" t="str">
        <f ca="1">IF('BMP Leyte'!$H$39="n/a","na",IF('BMP Leyte'!$H$39="Active","✓","x"))</f>
        <v>na</v>
      </c>
      <c r="AL19" s="24" t="str">
        <f ca="1">IF('BMP Leyte'!$H$40="n/a","na",IF('BMP Leyte'!$H$40="Active","✓","x"))</f>
        <v>na</v>
      </c>
      <c r="AM19" s="24" t="str">
        <f ca="1">IF('BMP Leyte'!$H$41="n/a","na",IF('BMP Leyte'!$H$41="Active","✓","x"))</f>
        <v>na</v>
      </c>
      <c r="AN19" s="24" t="str">
        <f ca="1">IF('BMP Leyte'!$H$42="n/a","na",IF('BMP Leyte'!$H$42="Active","✓","x"))</f>
        <v>✓</v>
      </c>
      <c r="AO19" s="24" t="str">
        <f ca="1">IF('BMP Leyte'!$H$43="n/a","na",IF('BMP Leyte'!$H$43="Active","✓","x"))</f>
        <v>na</v>
      </c>
      <c r="AP19" s="24" t="str">
        <f ca="1">IF('BMP Leyte'!$H$44="n/a","na",IF('BMP Leyte'!$H$44="Active","✓","x"))</f>
        <v>na</v>
      </c>
      <c r="AQ19" s="24" t="str">
        <f ca="1">IF('BMP Leyte'!$H$45="n/a","na",IF('BMP Leyte'!$H$45="Active","✓","x"))</f>
        <v>na</v>
      </c>
      <c r="AR19" s="24" t="str">
        <f ca="1">IF('BMP Leyte'!$H$46="n/a","na",IF('BMP Leyte'!$H$46="Active","✓","x"))</f>
        <v>na</v>
      </c>
      <c r="AS19" s="24" t="str">
        <f ca="1">IF('BMP Leyte'!$H$47="n/a","na",IF('BMP Leyte'!$H$47="Active","✓","x"))</f>
        <v>na</v>
      </c>
      <c r="AT19" s="24" t="str">
        <f ca="1">IF('BMP Leyte'!$H$48="n/a","na",IF('BMP Leyte'!$H$48="Active","✓","x"))</f>
        <v>x</v>
      </c>
      <c r="AU19" s="24" t="str">
        <f ca="1">IF('BMP Leyte'!$H$49="n/a","na",IF('BMP Leyte'!$H$49="Active","✓","x"))</f>
        <v>na</v>
      </c>
      <c r="AV19" s="24" t="str">
        <f ca="1">IF('BMP Leyte'!$H$50="n/a","na",IF('BMP Leyte'!$H$50="Active","✓","x"))</f>
        <v>na</v>
      </c>
      <c r="AW19" s="24" t="str">
        <f ca="1">IF('BMP Leyte'!$H$51="n/a","na",IF('BMP Leyte'!$H$51="Active","✓","x"))</f>
        <v>na</v>
      </c>
      <c r="AX19" s="24" t="str">
        <f ca="1">IF('BMP Leyte'!$H$52="n/a","na",IF('BMP Leyte'!$H$52="Active","✓","x"))</f>
        <v>na</v>
      </c>
      <c r="AY19" s="24" t="str">
        <f ca="1">IF('BMP Leyte'!$H$53="n/a","na",IF('BMP Leyte'!$H$53="Active","✓","x"))</f>
        <v>na</v>
      </c>
      <c r="AZ19" s="24" t="str">
        <f ca="1">IF('BMP Leyte'!$H$54="n/a","na",IF('BMP Leyte'!$H$54="Active","✓","x"))</f>
        <v>na</v>
      </c>
      <c r="BA19" s="24" t="str">
        <f ca="1">IF('BMP Leyte'!$H$55="n/a","na",IF('BMP Leyte'!$H$55="Active","✓","x"))</f>
        <v>na</v>
      </c>
      <c r="BB19" s="24" t="str">
        <f ca="1">IF('BMP Leyte'!$H$56="n/a","na",IF('BMP Leyte'!$H$56="Active","✓","x"))</f>
        <v>na</v>
      </c>
      <c r="BC19" s="24" t="str">
        <f ca="1">IF('BMP Leyte'!$H$57="n/a","na",IF('BMP Leyte'!$H$57="Active","✓","x"))</f>
        <v>x</v>
      </c>
      <c r="BD19" s="24" t="str">
        <f ca="1">IF('BMP Leyte'!$H$58="n/a","na",IF('BMP Leyte'!$H$58="Active","✓","x"))</f>
        <v>na</v>
      </c>
      <c r="BE19" s="24" t="str">
        <f ca="1">IF('BMP Leyte'!$H$59="n/a","na",IF('BMP Leyte'!$H$59="Active","✓","x"))</f>
        <v>na</v>
      </c>
      <c r="BF19" s="24" t="str">
        <f ca="1">IF('BMP Leyte'!$H$60="n/a","na",IF('BMP Leyte'!$H$60="Active","✓","x"))</f>
        <v>na</v>
      </c>
      <c r="BG19" s="24" t="str">
        <f ca="1">IF('BMP Leyte'!$H$61="n/a","na",IF('BMP Leyte'!$H$61="Active","✓","x"))</f>
        <v>na</v>
      </c>
      <c r="BH19" s="24" t="str">
        <f ca="1">IF('BMP Leyte'!$H$62="n/a","na",IF('BMP Leyte'!$H$62="Active","✓","x"))</f>
        <v>na</v>
      </c>
      <c r="BI19" s="24" t="str">
        <f ca="1">IF('BMP Leyte'!$H$63="n/a","na",IF('BMP Leyte'!$H$63="Active","✓","x"))</f>
        <v>na</v>
      </c>
      <c r="BJ19" s="24" t="str">
        <f ca="1">IF('BMP Leyte'!$H$64="n/a","na",IF('BMP Leyte'!$H$64="Active","✓","x"))</f>
        <v>na</v>
      </c>
      <c r="BK19" s="24" t="str">
        <f ca="1">IF('BMP Leyte'!$H$65="n/a","na",IF('BMP Leyte'!$H$65="Active","✓","x"))</f>
        <v>x</v>
      </c>
      <c r="BL19" s="24" t="str">
        <f ca="1">IF('BMP Leyte'!$H$66="n/a","na",IF('BMP Leyte'!$H$66="Active","✓","x"))</f>
        <v>x</v>
      </c>
      <c r="BM19" s="24" t="str">
        <f ca="1">IF('BMP Leyte'!$H$67="n/a","na",IF('BMP Leyte'!$H$67="Active","✓","x"))</f>
        <v>na</v>
      </c>
      <c r="BN19" s="24" t="str">
        <f ca="1">IF('BMP Leyte'!$H$68="n/a","na",IF('BMP Leyte'!$H$68="Active","✓","x"))</f>
        <v>x</v>
      </c>
      <c r="BO19" s="23"/>
      <c r="BP19" s="27">
        <f t="shared" ca="1" si="0"/>
        <v>24</v>
      </c>
      <c r="BQ19" s="27">
        <f t="shared" ca="1" si="1"/>
        <v>8</v>
      </c>
      <c r="BR19" s="42">
        <f t="shared" ca="1" si="2"/>
        <v>0.33333333333333331</v>
      </c>
    </row>
    <row r="20" spans="2:70" x14ac:dyDescent="0.3">
      <c r="B20" s="40" t="s">
        <v>89</v>
      </c>
      <c r="C20" s="26" t="s">
        <v>94</v>
      </c>
      <c r="D20" s="24" t="str">
        <f ca="1">IF('MPPP Cebu'!$H$6="n/a","na",IF('MPPP Cebu'!$H$6="Active","✓","x"))</f>
        <v>✓</v>
      </c>
      <c r="E20" s="24" t="str">
        <f ca="1">IF('MPPP Cebu'!$H$7="n/a","na",IF('MPPP Cebu'!$H$7="Active","✓","x"))</f>
        <v>✓</v>
      </c>
      <c r="F20" s="24" t="str">
        <f ca="1">IF('MPPP Cebu'!$H$8="n/a","na",IF('MPPP Cebu'!$H$8="Active","✓","x"))</f>
        <v>✓</v>
      </c>
      <c r="G20" s="24" t="str">
        <f ca="1">IF('MPPP Cebu'!$H$9="n/a","na",IF('MPPP Cebu'!$H$9="Active","✓","x"))</f>
        <v>na</v>
      </c>
      <c r="H20" s="24" t="str">
        <f ca="1">IF('MPPP Cebu'!$H$10="n/a","na",IF('MPPP Cebu'!$H$10="Active","✓","x"))</f>
        <v>na</v>
      </c>
      <c r="I20" s="24" t="str">
        <f ca="1">IF('MPPP Cebu'!$H$11="n/a","na",IF('MPPP Cebu'!$H$11="Active","✓","x"))</f>
        <v>✓</v>
      </c>
      <c r="J20" s="24" t="str">
        <f ca="1">IF('MPPP Cebu'!$H$12="n/a","na",IF('MPPP Cebu'!$H$12="Active","✓","x"))</f>
        <v>✓</v>
      </c>
      <c r="K20" s="24" t="str">
        <f ca="1">IF('MPPP Cebu'!$H$13="n/a","na",IF('MPPP Cebu'!$H$13="Active","✓","x"))</f>
        <v>✓</v>
      </c>
      <c r="L20" s="24" t="str">
        <f ca="1">IF('MPPP Cebu'!$H$14="n/a","na",IF('MPPP Cebu'!$H$14="Active","✓","x"))</f>
        <v>✓</v>
      </c>
      <c r="M20" s="24" t="str">
        <f ca="1">IF('MPPP Cebu'!$H$15="n/a","na",IF('MPPP Cebu'!$H$15="Active","✓","x"))</f>
        <v>✓</v>
      </c>
      <c r="N20" s="24" t="str">
        <f ca="1">IF('MPPP Cebu'!$H$16="n/a","na",IF('MPPP Cebu'!$H$16="Active","✓","x"))</f>
        <v>✓</v>
      </c>
      <c r="O20" s="24" t="str">
        <f ca="1">IF('MPPP Cebu'!$H$17="n/a","na",IF('MPPP Cebu'!$H$17="Active","✓","x"))</f>
        <v>na</v>
      </c>
      <c r="P20" s="24" t="str">
        <f ca="1">IF('MPPP Cebu'!$H$18="n/a","na",IF('MPPP Cebu'!$H$18="Active","✓","x"))</f>
        <v>na</v>
      </c>
      <c r="Q20" s="24" t="str">
        <f ca="1">IF('MPPP Cebu'!$H$19="n/a","na",IF('MPPP Cebu'!$H$19="Active","✓","x"))</f>
        <v>na</v>
      </c>
      <c r="R20" s="24" t="str">
        <f ca="1">IF('MPPP Cebu'!$H$20="n/a","na",IF('MPPP Cebu'!$H$20="Active","✓","x"))</f>
        <v>✓</v>
      </c>
      <c r="S20" s="24" t="str">
        <f ca="1">IF('MPPP Cebu'!$H$21="n/a","na",IF('MPPP Cebu'!$H$21="Active","✓","x"))</f>
        <v>✓</v>
      </c>
      <c r="T20" s="24" t="str">
        <f ca="1">IF('MPPP Cebu'!$H$22="n/a","na",IF('MPPP Cebu'!$H$22="Active","✓","x"))</f>
        <v>✓</v>
      </c>
      <c r="U20" s="24" t="str">
        <f ca="1">IF('MPPP Cebu'!$H$23="n/a","na",IF('MPPP Cebu'!$H$23="Active","✓","x"))</f>
        <v>✓</v>
      </c>
      <c r="V20" s="24" t="str">
        <f ca="1">IF('MPPP Cebu'!$H$24="n/a","na",IF('MPPP Cebu'!$H$24="Active","✓","x"))</f>
        <v>na</v>
      </c>
      <c r="W20" s="24" t="str">
        <f ca="1">IF('MPPP Cebu'!$H$25="n/a","na",IF('MPPP Cebu'!$H$25="Active","✓","x"))</f>
        <v>✓</v>
      </c>
      <c r="X20" s="24" t="str">
        <f ca="1">IF('MPPP Cebu'!$H$26="n/a","na",IF('MPPP Cebu'!$H$26="Active","✓","x"))</f>
        <v>✓</v>
      </c>
      <c r="Y20" s="24" t="str">
        <f ca="1">IF('MPPP Cebu'!$H$27="n/a","na",IF('MPPP Cebu'!$H$27="Active","✓","x"))</f>
        <v>✓</v>
      </c>
      <c r="Z20" s="24" t="str">
        <f ca="1">IF('MPPP Cebu'!$H$28="n/a","na",IF('MPPP Cebu'!$H$28="Active","✓","x"))</f>
        <v>na</v>
      </c>
      <c r="AA20" s="24" t="str">
        <f ca="1">IF('MPPP Cebu'!$H$29="n/a","na",IF('MPPP Cebu'!$H$29="Active","✓","x"))</f>
        <v>✓</v>
      </c>
      <c r="AB20" s="24" t="str">
        <f ca="1">IF('MPPP Cebu'!$H$30="n/a","na",IF('MPPP Cebu'!$H$30="Active","✓","x"))</f>
        <v>na</v>
      </c>
      <c r="AC20" s="24" t="str">
        <f ca="1">IF('MPPP Cebu'!$H$31="n/a","na",IF('MPPP Cebu'!$H$31="Active","✓","x"))</f>
        <v>na</v>
      </c>
      <c r="AD20" s="24" t="str">
        <f ca="1">IF('MPPP Cebu'!$H$32="n/a","na",IF('MPPP Cebu'!$H$32="Active","✓","x"))</f>
        <v>na</v>
      </c>
      <c r="AE20" s="24" t="str">
        <f ca="1">IF('MPPP Cebu'!$H$33="n/a","na",IF('MPPP Cebu'!$H$33="Active","✓","x"))</f>
        <v>✓</v>
      </c>
      <c r="AF20" s="24" t="str">
        <f ca="1">IF('MPPP Cebu'!$H$34="n/a","na",IF('MPPP Cebu'!$H$34="Active","✓","x"))</f>
        <v>✓</v>
      </c>
      <c r="AG20" s="24" t="str">
        <f ca="1">IF('MPPP Cebu'!$H$35="n/a","na",IF('MPPP Cebu'!$H$35="Active","✓","x"))</f>
        <v>na</v>
      </c>
      <c r="AH20" s="24" t="str">
        <f ca="1">IF('MPPP Cebu'!$H$36="n/a","na",IF('MPPP Cebu'!$H$36="Active","✓","x"))</f>
        <v>na</v>
      </c>
      <c r="AI20" s="24" t="str">
        <f ca="1">IF('MPPP Cebu'!$H$37="n/a","na",IF('MPPP Cebu'!$H$37="Active","✓","x"))</f>
        <v>na</v>
      </c>
      <c r="AJ20" s="24" t="str">
        <f ca="1">IF('MPPP Cebu'!$H$38="n/a","na",IF('MPPP Cebu'!$H$38="Active","✓","x"))</f>
        <v>na</v>
      </c>
      <c r="AK20" s="24" t="str">
        <f ca="1">IF('MPPP Cebu'!$H$39="n/a","na",IF('MPPP Cebu'!$H$39="Active","✓","x"))</f>
        <v>na</v>
      </c>
      <c r="AL20" s="24" t="str">
        <f ca="1">IF('MPPP Cebu'!$H$40="n/a","na",IF('MPPP Cebu'!$H$40="Active","✓","x"))</f>
        <v>na</v>
      </c>
      <c r="AM20" s="24" t="str">
        <f ca="1">IF('MPPP Cebu'!$H$41="n/a","na",IF('MPPP Cebu'!$H$41="Active","✓","x"))</f>
        <v>na</v>
      </c>
      <c r="AN20" s="24" t="str">
        <f ca="1">IF('MPPP Cebu'!$H$42="n/a","na",IF('MPPP Cebu'!$H$42="Active","✓","x"))</f>
        <v>na</v>
      </c>
      <c r="AO20" s="24" t="str">
        <f ca="1">IF('MPPP Cebu'!$H$43="n/a","na",IF('MPPP Cebu'!$H$43="Active","✓","x"))</f>
        <v>na</v>
      </c>
      <c r="AP20" s="24" t="str">
        <f ca="1">IF('MPPP Cebu'!$H$44="n/a","na",IF('MPPP Cebu'!$H$44="Active","✓","x"))</f>
        <v>na</v>
      </c>
      <c r="AQ20" s="24" t="str">
        <f ca="1">IF('MPPP Cebu'!$H$45="n/a","na",IF('MPPP Cebu'!$H$45="Active","✓","x"))</f>
        <v>na</v>
      </c>
      <c r="AR20" s="24" t="str">
        <f ca="1">IF('MPPP Cebu'!$H$46="n/a","na",IF('MPPP Cebu'!$H$46="Active","✓","x"))</f>
        <v>na</v>
      </c>
      <c r="AS20" s="24" t="str">
        <f ca="1">IF('MPPP Cebu'!$H$47="n/a","na",IF('MPPP Cebu'!$H$47="Active","✓","x"))</f>
        <v>na</v>
      </c>
      <c r="AT20" s="24" t="str">
        <f ca="1">IF('MPPP Cebu'!$H$48="n/a","na",IF('MPPP Cebu'!$H$48="Active","✓","x"))</f>
        <v>na</v>
      </c>
      <c r="AU20" s="24" t="str">
        <f ca="1">IF('MPPP Cebu'!$H$49="n/a","na",IF('MPPP Cebu'!$H$49="Active","✓","x"))</f>
        <v>na</v>
      </c>
      <c r="AV20" s="24" t="str">
        <f ca="1">IF('MPPP Cebu'!$H$50="n/a","na",IF('MPPP Cebu'!$H$50="Active","✓","x"))</f>
        <v>na</v>
      </c>
      <c r="AW20" s="24" t="str">
        <f ca="1">IF('MPPP Cebu'!$H$51="n/a","na",IF('MPPP Cebu'!$H$51="Active","✓","x"))</f>
        <v>✓</v>
      </c>
      <c r="AX20" s="24" t="str">
        <f ca="1">IF('MPPP Cebu'!$H$52="n/a","na",IF('MPPP Cebu'!$H$52="Active","✓","x"))</f>
        <v>na</v>
      </c>
      <c r="AY20" s="24" t="str">
        <f ca="1">IF('MPPP Cebu'!$H$53="n/a","na",IF('MPPP Cebu'!$H$53="Active","✓","x"))</f>
        <v>na</v>
      </c>
      <c r="AZ20" s="24" t="str">
        <f ca="1">IF('MPPP Cebu'!$H$54="n/a","na",IF('MPPP Cebu'!$H$54="Active","✓","x"))</f>
        <v>na</v>
      </c>
      <c r="BA20" s="24" t="str">
        <f ca="1">IF('MPPP Cebu'!$H$55="n/a","na",IF('MPPP Cebu'!$H$55="Active","✓","x"))</f>
        <v>na</v>
      </c>
      <c r="BB20" s="24" t="str">
        <f ca="1">IF('MPPP Cebu'!$H$56="n/a","na",IF('MPPP Cebu'!$H$56="Active","✓","x"))</f>
        <v>na</v>
      </c>
      <c r="BC20" s="24" t="str">
        <f ca="1">IF('MPPP Cebu'!$H$57="n/a","na",IF('MPPP Cebu'!$H$57="Active","✓","x"))</f>
        <v>na</v>
      </c>
      <c r="BD20" s="24" t="str">
        <f ca="1">IF('MPPP Cebu'!$H$58="n/a","na",IF('MPPP Cebu'!$H$58="Active","✓","x"))</f>
        <v>✓</v>
      </c>
      <c r="BE20" s="24" t="str">
        <f ca="1">IF('MPPP Cebu'!$H$59="n/a","na",IF('MPPP Cebu'!$H$59="Active","✓","x"))</f>
        <v>na</v>
      </c>
      <c r="BF20" s="24" t="str">
        <f ca="1">IF('MPPP Cebu'!$H$60="n/a","na",IF('MPPP Cebu'!$H$60="Active","✓","x"))</f>
        <v>na</v>
      </c>
      <c r="BG20" s="24" t="str">
        <f ca="1">IF('MPPP Cebu'!$H$61="n/a","na",IF('MPPP Cebu'!$H$61="Active","✓","x"))</f>
        <v>na</v>
      </c>
      <c r="BH20" s="24" t="str">
        <f ca="1">IF('MPPP Cebu'!$H$62="n/a","na",IF('MPPP Cebu'!$H$62="Active","✓","x"))</f>
        <v>na</v>
      </c>
      <c r="BI20" s="24" t="str">
        <f ca="1">IF('MPPP Cebu'!$H$63="n/a","na",IF('MPPP Cebu'!$H$63="Active","✓","x"))</f>
        <v>na</v>
      </c>
      <c r="BJ20" s="24" t="str">
        <f ca="1">IF('MPPP Cebu'!$H$64="n/a","na",IF('MPPP Cebu'!$H$64="Active","✓","x"))</f>
        <v>na</v>
      </c>
      <c r="BK20" s="24" t="str">
        <f ca="1">IF('MPPP Cebu'!$H$65="n/a","na",IF('MPPP Cebu'!$H$65="Active","✓","x"))</f>
        <v>✓</v>
      </c>
      <c r="BL20" s="24" t="str">
        <f ca="1">IF('MPPP Cebu'!$H$66="n/a","na",IF('MPPP Cebu'!$H$66="Active","✓","x"))</f>
        <v>na</v>
      </c>
      <c r="BM20" s="24" t="str">
        <f ca="1">IF('MPPP Cebu'!$H$67="n/a","na",IF('MPPP Cebu'!$H$67="Active","✓","x"))</f>
        <v>na</v>
      </c>
      <c r="BN20" s="24" t="str">
        <f ca="1">IF('MPPP Cebu'!$H$68="n/a","na",IF('MPPP Cebu'!$H$68="Active","✓","x"))</f>
        <v>na</v>
      </c>
      <c r="BO20" s="23"/>
      <c r="BP20" s="27">
        <f t="shared" ca="1" si="0"/>
        <v>22</v>
      </c>
      <c r="BQ20" s="27">
        <f t="shared" ca="1" si="1"/>
        <v>22</v>
      </c>
      <c r="BR20" s="42">
        <f t="shared" ca="1" si="2"/>
        <v>1</v>
      </c>
    </row>
    <row r="21" spans="2:70" x14ac:dyDescent="0.3">
      <c r="B21" s="40" t="s">
        <v>89</v>
      </c>
      <c r="C21" s="26" t="s">
        <v>95</v>
      </c>
      <c r="D21" s="24" t="str">
        <f ca="1">IF('MPPP Leyte'!$H$6="n/a","na",IF('MPPP Leyte'!$H$6="Active","✓","x"))</f>
        <v>✓</v>
      </c>
      <c r="E21" s="24" t="str">
        <f ca="1">IF('MPPP Leyte'!$H$7="n/a","na",IF('MPPP Leyte'!$H$7="Active","✓","x"))</f>
        <v>✓</v>
      </c>
      <c r="F21" s="24" t="str">
        <f ca="1">IF('MPPP Leyte'!$H$8="n/a","na",IF('MPPP Leyte'!$H$8="Active","✓","x"))</f>
        <v>x</v>
      </c>
      <c r="G21" s="24" t="str">
        <f ca="1">IF('MPPP Leyte'!$H$9="n/a","na",IF('MPPP Leyte'!$H$9="Active","✓","x"))</f>
        <v>x</v>
      </c>
      <c r="H21" s="24" t="str">
        <f ca="1">IF('MPPP Leyte'!$H$10="n/a","na",IF('MPPP Leyte'!$H$10="Active","✓","x"))</f>
        <v>x</v>
      </c>
      <c r="I21" s="24" t="str">
        <f ca="1">IF('MPPP Leyte'!$H$11="n/a","na",IF('MPPP Leyte'!$H$11="Active","✓","x"))</f>
        <v>x</v>
      </c>
      <c r="J21" s="24" t="str">
        <f ca="1">IF('MPPP Leyte'!$H$12="n/a","na",IF('MPPP Leyte'!$H$12="Active","✓","x"))</f>
        <v>✓</v>
      </c>
      <c r="K21" s="24" t="str">
        <f ca="1">IF('MPPP Leyte'!$H$13="n/a","na",IF('MPPP Leyte'!$H$13="Active","✓","x"))</f>
        <v>x</v>
      </c>
      <c r="L21" s="24" t="str">
        <f ca="1">IF('MPPP Leyte'!$H$14="n/a","na",IF('MPPP Leyte'!$H$14="Active","✓","x"))</f>
        <v>✓</v>
      </c>
      <c r="M21" s="24" t="str">
        <f ca="1">IF('MPPP Leyte'!$H$15="n/a","na",IF('MPPP Leyte'!$H$15="Active","✓","x"))</f>
        <v>✓</v>
      </c>
      <c r="N21" s="24" t="str">
        <f ca="1">IF('MPPP Leyte'!$H$16="n/a","na",IF('MPPP Leyte'!$H$16="Active","✓","x"))</f>
        <v>x</v>
      </c>
      <c r="O21" s="24" t="str">
        <f ca="1">IF('MPPP Leyte'!$H$17="n/a","na",IF('MPPP Leyte'!$H$17="Active","✓","x"))</f>
        <v>✓</v>
      </c>
      <c r="P21" s="24" t="str">
        <f ca="1">IF('MPPP Leyte'!$H$18="n/a","na",IF('MPPP Leyte'!$H$18="Active","✓","x"))</f>
        <v>na</v>
      </c>
      <c r="Q21" s="24" t="str">
        <f ca="1">IF('MPPP Leyte'!$H$19="n/a","na",IF('MPPP Leyte'!$H$19="Active","✓","x"))</f>
        <v>✓</v>
      </c>
      <c r="R21" s="24" t="str">
        <f ca="1">IF('MPPP Leyte'!$H$20="n/a","na",IF('MPPP Leyte'!$H$20="Active","✓","x"))</f>
        <v>✓</v>
      </c>
      <c r="S21" s="24" t="str">
        <f ca="1">IF('MPPP Leyte'!$H$21="n/a","na",IF('MPPP Leyte'!$H$21="Active","✓","x"))</f>
        <v>✓</v>
      </c>
      <c r="T21" s="24" t="str">
        <f ca="1">IF('MPPP Leyte'!$H$22="n/a","na",IF('MPPP Leyte'!$H$22="Active","✓","x"))</f>
        <v>x</v>
      </c>
      <c r="U21" s="24" t="str">
        <f ca="1">IF('MPPP Leyte'!$H$23="n/a","na",IF('MPPP Leyte'!$H$23="Active","✓","x"))</f>
        <v>✓</v>
      </c>
      <c r="V21" s="24" t="str">
        <f ca="1">IF('MPPP Leyte'!$H$24="n/a","na",IF('MPPP Leyte'!$H$24="Active","✓","x"))</f>
        <v>na</v>
      </c>
      <c r="W21" s="24" t="str">
        <f ca="1">IF('MPPP Leyte'!$H$25="n/a","na",IF('MPPP Leyte'!$H$25="Active","✓","x"))</f>
        <v>✓</v>
      </c>
      <c r="X21" s="24" t="str">
        <f ca="1">IF('MPPP Leyte'!$H$26="n/a","na",IF('MPPP Leyte'!$H$26="Active","✓","x"))</f>
        <v>✓</v>
      </c>
      <c r="Y21" s="24" t="str">
        <f ca="1">IF('MPPP Leyte'!$H$27="n/a","na",IF('MPPP Leyte'!$H$27="Active","✓","x"))</f>
        <v>na</v>
      </c>
      <c r="Z21" s="24" t="str">
        <f ca="1">IF('MPPP Leyte'!$H$28="n/a","na",IF('MPPP Leyte'!$H$28="Active","✓","x"))</f>
        <v>na</v>
      </c>
      <c r="AA21" s="24" t="str">
        <f ca="1">IF('MPPP Leyte'!$H$29="n/a","na",IF('MPPP Leyte'!$H$29="Active","✓","x"))</f>
        <v>x</v>
      </c>
      <c r="AB21" s="24" t="str">
        <f ca="1">IF('MPPP Leyte'!$H$30="n/a","na",IF('MPPP Leyte'!$H$30="Active","✓","x"))</f>
        <v>na</v>
      </c>
      <c r="AC21" s="24" t="str">
        <f ca="1">IF('MPPP Leyte'!$H$31="n/a","na",IF('MPPP Leyte'!$H$31="Active","✓","x"))</f>
        <v>na</v>
      </c>
      <c r="AD21" s="24" t="str">
        <f ca="1">IF('MPPP Leyte'!$H$32="n/a","na",IF('MPPP Leyte'!$H$32="Active","✓","x"))</f>
        <v>x</v>
      </c>
      <c r="AE21" s="24" t="str">
        <f ca="1">IF('MPPP Leyte'!$H$33="n/a","na",IF('MPPP Leyte'!$H$33="Active","✓","x"))</f>
        <v>✓</v>
      </c>
      <c r="AF21" s="24" t="str">
        <f ca="1">IF('MPPP Leyte'!$H$34="n/a","na",IF('MPPP Leyte'!$H$34="Active","✓","x"))</f>
        <v>✓</v>
      </c>
      <c r="AG21" s="24" t="str">
        <f ca="1">IF('MPPP Leyte'!$H$35="n/a","na",IF('MPPP Leyte'!$H$35="Active","✓","x"))</f>
        <v>na</v>
      </c>
      <c r="AH21" s="24" t="str">
        <f ca="1">IF('MPPP Leyte'!$H$36="n/a","na",IF('MPPP Leyte'!$H$36="Active","✓","x"))</f>
        <v>na</v>
      </c>
      <c r="AI21" s="24" t="str">
        <f ca="1">IF('MPPP Leyte'!$H$37="n/a","na",IF('MPPP Leyte'!$H$37="Active","✓","x"))</f>
        <v>na</v>
      </c>
      <c r="AJ21" s="24" t="str">
        <f ca="1">IF('MPPP Leyte'!$H$38="n/a","na",IF('MPPP Leyte'!$H$38="Active","✓","x"))</f>
        <v>na</v>
      </c>
      <c r="AK21" s="24" t="str">
        <f ca="1">IF('MPPP Leyte'!$H$39="n/a","na",IF('MPPP Leyte'!$H$39="Active","✓","x"))</f>
        <v>na</v>
      </c>
      <c r="AL21" s="24" t="str">
        <f ca="1">IF('MPPP Leyte'!$H$40="n/a","na",IF('MPPP Leyte'!$H$40="Active","✓","x"))</f>
        <v>na</v>
      </c>
      <c r="AM21" s="24" t="str">
        <f ca="1">IF('MPPP Leyte'!$H$41="n/a","na",IF('MPPP Leyte'!$H$41="Active","✓","x"))</f>
        <v>na</v>
      </c>
      <c r="AN21" s="24" t="str">
        <f ca="1">IF('MPPP Leyte'!$H$42="n/a","na",IF('MPPP Leyte'!$H$42="Active","✓","x"))</f>
        <v>na</v>
      </c>
      <c r="AO21" s="24" t="str">
        <f ca="1">IF('MPPP Leyte'!$H$43="n/a","na",IF('MPPP Leyte'!$H$43="Active","✓","x"))</f>
        <v>na</v>
      </c>
      <c r="AP21" s="24" t="str">
        <f ca="1">IF('MPPP Leyte'!$H$44="n/a","na",IF('MPPP Leyte'!$H$44="Active","✓","x"))</f>
        <v>na</v>
      </c>
      <c r="AQ21" s="24" t="str">
        <f ca="1">IF('MPPP Leyte'!$H$45="n/a","na",IF('MPPP Leyte'!$H$45="Active","✓","x"))</f>
        <v>na</v>
      </c>
      <c r="AR21" s="24" t="str">
        <f ca="1">IF('MPPP Leyte'!$H$46="n/a","na",IF('MPPP Leyte'!$H$46="Active","✓","x"))</f>
        <v>na</v>
      </c>
      <c r="AS21" s="24" t="str">
        <f ca="1">IF('MPPP Leyte'!$H$47="n/a","na",IF('MPPP Leyte'!$H$47="Active","✓","x"))</f>
        <v>na</v>
      </c>
      <c r="AT21" s="24" t="str">
        <f ca="1">IF('MPPP Leyte'!$H$48="n/a","na",IF('MPPP Leyte'!$H$48="Active","✓","x"))</f>
        <v>na</v>
      </c>
      <c r="AU21" s="24" t="str">
        <f ca="1">IF('MPPP Leyte'!$H$49="n/a","na",IF('MPPP Leyte'!$H$49="Active","✓","x"))</f>
        <v>na</v>
      </c>
      <c r="AV21" s="24" t="str">
        <f ca="1">IF('MPPP Leyte'!$H$50="n/a","na",IF('MPPP Leyte'!$H$50="Active","✓","x"))</f>
        <v>x</v>
      </c>
      <c r="AW21" s="24" t="str">
        <f ca="1">IF('MPPP Leyte'!$H$51="n/a","na",IF('MPPP Leyte'!$H$51="Active","✓","x"))</f>
        <v>x</v>
      </c>
      <c r="AX21" s="24" t="str">
        <f ca="1">IF('MPPP Leyte'!$H$52="n/a","na",IF('MPPP Leyte'!$H$52="Active","✓","x"))</f>
        <v>x</v>
      </c>
      <c r="AY21" s="24" t="str">
        <f ca="1">IF('MPPP Leyte'!$H$53="n/a","na",IF('MPPP Leyte'!$H$53="Active","✓","x"))</f>
        <v>x</v>
      </c>
      <c r="AZ21" s="24" t="str">
        <f ca="1">IF('MPPP Leyte'!$H$54="n/a","na",IF('MPPP Leyte'!$H$54="Active","✓","x"))</f>
        <v>x</v>
      </c>
      <c r="BA21" s="24" t="str">
        <f ca="1">IF('MPPP Leyte'!$H$55="n/a","na",IF('MPPP Leyte'!$H$55="Active","✓","x"))</f>
        <v>na</v>
      </c>
      <c r="BB21" s="24" t="str">
        <f ca="1">IF('MPPP Leyte'!$H$56="n/a","na",IF('MPPP Leyte'!$H$56="Active","✓","x"))</f>
        <v>na</v>
      </c>
      <c r="BC21" s="24" t="str">
        <f ca="1">IF('MPPP Leyte'!$H$57="n/a","na",IF('MPPP Leyte'!$H$57="Active","✓","x"))</f>
        <v>✓</v>
      </c>
      <c r="BD21" s="24" t="str">
        <f ca="1">IF('MPPP Leyte'!$H$58="n/a","na",IF('MPPP Leyte'!$H$58="Active","✓","x"))</f>
        <v>x</v>
      </c>
      <c r="BE21" s="24" t="str">
        <f ca="1">IF('MPPP Leyte'!$H$59="n/a","na",IF('MPPP Leyte'!$H$59="Active","✓","x"))</f>
        <v>x</v>
      </c>
      <c r="BF21" s="24" t="str">
        <f ca="1">IF('MPPP Leyte'!$H$60="n/a","na",IF('MPPP Leyte'!$H$60="Active","✓","x"))</f>
        <v>x</v>
      </c>
      <c r="BG21" s="24" t="str">
        <f ca="1">IF('MPPP Leyte'!$H$61="n/a","na",IF('MPPP Leyte'!$H$61="Active","✓","x"))</f>
        <v>x</v>
      </c>
      <c r="BH21" s="24" t="str">
        <f ca="1">IF('MPPP Leyte'!$H$62="n/a","na",IF('MPPP Leyte'!$H$62="Active","✓","x"))</f>
        <v>x</v>
      </c>
      <c r="BI21" s="24" t="str">
        <f ca="1">IF('MPPP Leyte'!$H$63="n/a","na",IF('MPPP Leyte'!$H$63="Active","✓","x"))</f>
        <v>x</v>
      </c>
      <c r="BJ21" s="24" t="str">
        <f ca="1">IF('MPPP Leyte'!$H$64="n/a","na",IF('MPPP Leyte'!$H$64="Active","✓","x"))</f>
        <v>na</v>
      </c>
      <c r="BK21" s="24" t="str">
        <f ca="1">IF('MPPP Leyte'!$H$65="n/a","na",IF('MPPP Leyte'!$H$65="Active","✓","x"))</f>
        <v>x</v>
      </c>
      <c r="BL21" s="24" t="str">
        <f ca="1">IF('MPPP Leyte'!$H$66="n/a","na",IF('MPPP Leyte'!$H$66="Active","✓","x"))</f>
        <v>x</v>
      </c>
      <c r="BM21" s="24" t="str">
        <f ca="1">IF('MPPP Leyte'!$H$67="n/a","na",IF('MPPP Leyte'!$H$67="Active","✓","x"))</f>
        <v>na</v>
      </c>
      <c r="BN21" s="24" t="str">
        <f ca="1">IF('MPPP Leyte'!$H$68="n/a","na",IF('MPPP Leyte'!$H$68="Active","✓","x"))</f>
        <v>na</v>
      </c>
      <c r="BO21" s="23"/>
      <c r="BP21" s="27">
        <f t="shared" ca="1" si="0"/>
        <v>37</v>
      </c>
      <c r="BQ21" s="27">
        <f t="shared" ca="1" si="1"/>
        <v>15</v>
      </c>
      <c r="BR21" s="42">
        <f t="shared" ca="1" si="2"/>
        <v>0.40540540540540543</v>
      </c>
    </row>
    <row r="22" spans="2:70" x14ac:dyDescent="0.3">
      <c r="B22" s="40" t="s">
        <v>96</v>
      </c>
      <c r="C22" s="26" t="s">
        <v>97</v>
      </c>
      <c r="D22" s="24" t="str">
        <f ca="1">IF('BMP DavSur'!$H$6="n/a","na",IF('BMP DavSur'!$H$6="Active","✓","x"))</f>
        <v>✓</v>
      </c>
      <c r="E22" s="24" t="str">
        <f ca="1">IF('BMP DavSur'!$H$7="n/a","na",IF('BMP DavSur'!$H$7="Active","✓","x"))</f>
        <v>✓</v>
      </c>
      <c r="F22" s="24" t="str">
        <f ca="1">IF('BMP DavSur'!$H$8="n/a","na",IF('BMP DavSur'!$H$8="Active","✓","x"))</f>
        <v>✓</v>
      </c>
      <c r="G22" s="24" t="str">
        <f ca="1">IF('BMP DavSur'!$H$9="n/a","na",IF('BMP DavSur'!$H$9="Active","✓","x"))</f>
        <v>na</v>
      </c>
      <c r="H22" s="24" t="str">
        <f ca="1">IF('BMP DavSur'!$H$10="n/a","na",IF('BMP DavSur'!$H$10="Active","✓","x"))</f>
        <v>na</v>
      </c>
      <c r="I22" s="24" t="str">
        <f ca="1">IF('BMP DavSur'!$H$11="n/a","na",IF('BMP DavSur'!$H$11="Active","✓","x"))</f>
        <v>x</v>
      </c>
      <c r="J22" s="24" t="str">
        <f ca="1">IF('BMP DavSur'!$H$12="n/a","na",IF('BMP DavSur'!$H$12="Active","✓","x"))</f>
        <v>✓</v>
      </c>
      <c r="K22" s="24" t="str">
        <f ca="1">IF('BMP DavSur'!$H$13="n/a","na",IF('BMP DavSur'!$H$13="Active","✓","x"))</f>
        <v>✓</v>
      </c>
      <c r="L22" s="24" t="str">
        <f ca="1">IF('BMP DavSur'!$H$14="n/a","na",IF('BMP DavSur'!$H$14="Active","✓","x"))</f>
        <v>✓</v>
      </c>
      <c r="M22" s="24" t="str">
        <f ca="1">IF('BMP DavSur'!$H$15="n/a","na",IF('BMP DavSur'!$H$15="Active","✓","x"))</f>
        <v>✓</v>
      </c>
      <c r="N22" s="24" t="str">
        <f ca="1">IF('BMP DavSur'!$H$16="n/a","na",IF('BMP DavSur'!$H$16="Active","✓","x"))</f>
        <v>✓</v>
      </c>
      <c r="O22" s="24" t="str">
        <f ca="1">IF('BMP DavSur'!$H$17="n/a","na",IF('BMP DavSur'!$H$17="Active","✓","x"))</f>
        <v>na</v>
      </c>
      <c r="P22" s="24" t="str">
        <f ca="1">IF('BMP DavSur'!$H$18="n/a","na",IF('BMP DavSur'!$H$18="Active","✓","x"))</f>
        <v>✓</v>
      </c>
      <c r="Q22" s="24" t="str">
        <f ca="1">IF('BMP DavSur'!$H$19="n/a","na",IF('BMP DavSur'!$H$19="Active","✓","x"))</f>
        <v>✓</v>
      </c>
      <c r="R22" s="24" t="str">
        <f ca="1">IF('BMP DavSur'!$H$20="n/a","na",IF('BMP DavSur'!$H$20="Active","✓","x"))</f>
        <v>✓</v>
      </c>
      <c r="S22" s="24" t="str">
        <f ca="1">IF('BMP DavSur'!$H$21="n/a","na",IF('BMP DavSur'!$H$21="Active","✓","x"))</f>
        <v>✓</v>
      </c>
      <c r="T22" s="24" t="str">
        <f ca="1">IF('BMP DavSur'!$H$22="n/a","na",IF('BMP DavSur'!$H$22="Active","✓","x"))</f>
        <v>✓</v>
      </c>
      <c r="U22" s="24" t="str">
        <f ca="1">IF('BMP DavSur'!$H$23="n/a","na",IF('BMP DavSur'!$H$23="Active","✓","x"))</f>
        <v>✓</v>
      </c>
      <c r="V22" s="24" t="str">
        <f ca="1">IF('BMP DavSur'!$H$24="n/a","na",IF('BMP DavSur'!$H$24="Active","✓","x"))</f>
        <v>na</v>
      </c>
      <c r="W22" s="24" t="str">
        <f ca="1">IF('BMP DavSur'!$H$25="n/a","na",IF('BMP DavSur'!$H$25="Active","✓","x"))</f>
        <v>✓</v>
      </c>
      <c r="X22" s="24" t="str">
        <f ca="1">IF('BMP DavSur'!$H$26="n/a","na",IF('BMP DavSur'!$H$26="Active","✓","x"))</f>
        <v>✓</v>
      </c>
      <c r="Y22" s="24" t="str">
        <f ca="1">IF('BMP DavSur'!$H$27="n/a","na",IF('BMP DavSur'!$H$27="Active","✓","x"))</f>
        <v>na</v>
      </c>
      <c r="Z22" s="24" t="str">
        <f ca="1">IF('BMP DavSur'!$H$28="n/a","na",IF('BMP DavSur'!$H$28="Active","✓","x"))</f>
        <v>na</v>
      </c>
      <c r="AA22" s="24" t="str">
        <f ca="1">IF('BMP DavSur'!$H$29="n/a","na",IF('BMP DavSur'!$H$29="Active","✓","x"))</f>
        <v>✓</v>
      </c>
      <c r="AB22" s="24" t="str">
        <f ca="1">IF('BMP DavSur'!$H$30="n/a","na",IF('BMP DavSur'!$H$30="Active","✓","x"))</f>
        <v>na</v>
      </c>
      <c r="AC22" s="24" t="str">
        <f ca="1">IF('BMP DavSur'!$H$31="n/a","na",IF('BMP DavSur'!$H$31="Active","✓","x"))</f>
        <v>na</v>
      </c>
      <c r="AD22" s="24" t="str">
        <f ca="1">IF('BMP DavSur'!$H$32="n/a","na",IF('BMP DavSur'!$H$32="Active","✓","x"))</f>
        <v>na</v>
      </c>
      <c r="AE22" s="24" t="str">
        <f ca="1">IF('BMP DavSur'!$H$33="n/a","na",IF('BMP DavSur'!$H$33="Active","✓","x"))</f>
        <v>x</v>
      </c>
      <c r="AF22" s="24" t="str">
        <f ca="1">IF('BMP DavSur'!$H$34="n/a","na",IF('BMP DavSur'!$H$34="Active","✓","x"))</f>
        <v>✓</v>
      </c>
      <c r="AG22" s="24" t="str">
        <f ca="1">IF('BMP DavSur'!$H$35="n/a","na",IF('BMP DavSur'!$H$35="Active","✓","x"))</f>
        <v>na</v>
      </c>
      <c r="AH22" s="24" t="str">
        <f ca="1">IF('BMP DavSur'!$H$36="n/a","na",IF('BMP DavSur'!$H$36="Active","✓","x"))</f>
        <v>na</v>
      </c>
      <c r="AI22" s="24" t="str">
        <f ca="1">IF('BMP DavSur'!$H$37="n/a","na",IF('BMP DavSur'!$H$37="Active","✓","x"))</f>
        <v>na</v>
      </c>
      <c r="AJ22" s="24" t="str">
        <f ca="1">IF('BMP DavSur'!$H$38="n/a","na",IF('BMP DavSur'!$H$38="Active","✓","x"))</f>
        <v>na</v>
      </c>
      <c r="AK22" s="24" t="str">
        <f ca="1">IF('BMP DavSur'!$H$39="n/a","na",IF('BMP DavSur'!$H$39="Active","✓","x"))</f>
        <v>na</v>
      </c>
      <c r="AL22" s="24" t="str">
        <f ca="1">IF('BMP DavSur'!$H$40="n/a","na",IF('BMP DavSur'!$H$40="Active","✓","x"))</f>
        <v>na</v>
      </c>
      <c r="AM22" s="24" t="str">
        <f ca="1">IF('BMP DavSur'!$H$41="n/a","na",IF('BMP DavSur'!$H$41="Active","✓","x"))</f>
        <v>na</v>
      </c>
      <c r="AN22" s="24" t="str">
        <f ca="1">IF('BMP DavSur'!$H$42="n/a","na",IF('BMP DavSur'!$H$42="Active","✓","x"))</f>
        <v>✓</v>
      </c>
      <c r="AO22" s="24" t="str">
        <f ca="1">IF('BMP DavSur'!$H$43="n/a","na",IF('BMP DavSur'!$H$43="Active","✓","x"))</f>
        <v>na</v>
      </c>
      <c r="AP22" s="24" t="str">
        <f ca="1">IF('BMP DavSur'!$H$44="n/a","na",IF('BMP DavSur'!$H$44="Active","✓","x"))</f>
        <v>na</v>
      </c>
      <c r="AQ22" s="24" t="str">
        <f ca="1">IF('BMP DavSur'!$H$45="n/a","na",IF('BMP DavSur'!$H$45="Active","✓","x"))</f>
        <v>na</v>
      </c>
      <c r="AR22" s="24" t="str">
        <f ca="1">IF('BMP DavSur'!$H$46="n/a","na",IF('BMP DavSur'!$H$46="Active","✓","x"))</f>
        <v>✓</v>
      </c>
      <c r="AS22" s="24" t="str">
        <f ca="1">IF('BMP DavSur'!$H$47="n/a","na",IF('BMP DavSur'!$H$47="Active","✓","x"))</f>
        <v>na</v>
      </c>
      <c r="AT22" s="24" t="str">
        <f ca="1">IF('BMP DavSur'!$H$48="n/a","na",IF('BMP DavSur'!$H$48="Active","✓","x"))</f>
        <v>✓</v>
      </c>
      <c r="AU22" s="24" t="str">
        <f ca="1">IF('BMP DavSur'!$H$49="n/a","na",IF('BMP DavSur'!$H$49="Active","✓","x"))</f>
        <v>na</v>
      </c>
      <c r="AV22" s="24" t="str">
        <f ca="1">IF('BMP DavSur'!$H$50="n/a","na",IF('BMP DavSur'!$H$50="Active","✓","x"))</f>
        <v>na</v>
      </c>
      <c r="AW22" s="24" t="str">
        <f ca="1">IF('BMP DavSur'!$H$51="n/a","na",IF('BMP DavSur'!$H$51="Active","✓","x"))</f>
        <v>✓</v>
      </c>
      <c r="AX22" s="24" t="str">
        <f ca="1">IF('BMP DavSur'!$H$52="n/a","na",IF('BMP DavSur'!$H$52="Active","✓","x"))</f>
        <v>na</v>
      </c>
      <c r="AY22" s="24" t="str">
        <f ca="1">IF('BMP DavSur'!$H$53="n/a","na",IF('BMP DavSur'!$H$53="Active","✓","x"))</f>
        <v>na</v>
      </c>
      <c r="AZ22" s="24" t="str">
        <f ca="1">IF('BMP DavSur'!$H$54="n/a","na",IF('BMP DavSur'!$H$54="Active","✓","x"))</f>
        <v>na</v>
      </c>
      <c r="BA22" s="24" t="str">
        <f ca="1">IF('BMP DavSur'!$H$55="n/a","na",IF('BMP DavSur'!$H$55="Active","✓","x"))</f>
        <v>na</v>
      </c>
      <c r="BB22" s="24" t="str">
        <f ca="1">IF('BMP DavSur'!$H$56="n/a","na",IF('BMP DavSur'!$H$56="Active","✓","x"))</f>
        <v>na</v>
      </c>
      <c r="BC22" s="24" t="str">
        <f ca="1">IF('BMP DavSur'!$H$57="n/a","na",IF('BMP DavSur'!$H$57="Active","✓","x"))</f>
        <v>✓</v>
      </c>
      <c r="BD22" s="24" t="str">
        <f ca="1">IF('BMP DavSur'!$H$58="n/a","na",IF('BMP DavSur'!$H$58="Active","✓","x"))</f>
        <v>na</v>
      </c>
      <c r="BE22" s="24" t="str">
        <f ca="1">IF('BMP DavSur'!$H$59="n/a","na",IF('BMP DavSur'!$H$59="Active","✓","x"))</f>
        <v>na</v>
      </c>
      <c r="BF22" s="24" t="str">
        <f ca="1">IF('BMP DavSur'!$H$60="n/a","na",IF('BMP DavSur'!$H$60="Active","✓","x"))</f>
        <v>na</v>
      </c>
      <c r="BG22" s="24" t="str">
        <f ca="1">IF('BMP DavSur'!$H$61="n/a","na",IF('BMP DavSur'!$H$61="Active","✓","x"))</f>
        <v>na</v>
      </c>
      <c r="BH22" s="24" t="str">
        <f ca="1">IF('BMP DavSur'!$H$62="n/a","na",IF('BMP DavSur'!$H$62="Active","✓","x"))</f>
        <v>na</v>
      </c>
      <c r="BI22" s="24" t="str">
        <f ca="1">IF('BMP DavSur'!$H$63="n/a","na",IF('BMP DavSur'!$H$63="Active","✓","x"))</f>
        <v>na</v>
      </c>
      <c r="BJ22" s="24" t="str">
        <f ca="1">IF('BMP DavSur'!$H$64="n/a","na",IF('BMP DavSur'!$H$64="Active","✓","x"))</f>
        <v>✓</v>
      </c>
      <c r="BK22" s="24" t="str">
        <f ca="1">IF('BMP DavSur'!$H$65="n/a","na",IF('BMP DavSur'!$H$65="Active","✓","x"))</f>
        <v>x</v>
      </c>
      <c r="BL22" s="24" t="str">
        <f ca="1">IF('BMP DavSur'!$H$66="n/a","na",IF('BMP DavSur'!$H$66="Active","✓","x"))</f>
        <v>✓</v>
      </c>
      <c r="BM22" s="24" t="str">
        <f ca="1">IF('BMP DavSur'!$H$67="n/a","na",IF('BMP DavSur'!$H$67="Active","✓","x"))</f>
        <v>na</v>
      </c>
      <c r="BN22" s="24" t="str">
        <f ca="1">IF('BMP DavSur'!$H$68="n/a","na",IF('BMP DavSur'!$H$68="Active","✓","x"))</f>
        <v>✓</v>
      </c>
      <c r="BO22" s="23"/>
      <c r="BP22" s="27">
        <f t="shared" ca="1" si="0"/>
        <v>29</v>
      </c>
      <c r="BQ22" s="27">
        <f t="shared" ca="1" si="1"/>
        <v>26</v>
      </c>
      <c r="BR22" s="42">
        <f t="shared" ca="1" si="2"/>
        <v>0.89655172413793105</v>
      </c>
    </row>
    <row r="23" spans="2:70" x14ac:dyDescent="0.3">
      <c r="B23" s="40" t="s">
        <v>96</v>
      </c>
      <c r="C23" s="26" t="s">
        <v>98</v>
      </c>
      <c r="D23" s="24" t="str">
        <f ca="1">IF('BMP MisOr'!$H$6="n/a","na",IF('BMP MisOr'!$H$6="Active","✓","x"))</f>
        <v>✓</v>
      </c>
      <c r="E23" s="24" t="str">
        <f ca="1">IF('BMP MisOr'!$H$7="n/a","na",IF('BMP MisOr'!$H$7="Active","✓","x"))</f>
        <v>✓</v>
      </c>
      <c r="F23" s="24" t="str">
        <f ca="1">IF('BMP MisOr'!$H$8="n/a","na",IF('BMP MisOr'!$H$8="Active","✓","x"))</f>
        <v>✓</v>
      </c>
      <c r="G23" s="24" t="str">
        <f ca="1">IF('BMP MisOr'!$H$9="n/a","na",IF('BMP MisOr'!$H$9="Active","✓","x"))</f>
        <v>na</v>
      </c>
      <c r="H23" s="24" t="str">
        <f ca="1">IF('BMP MisOr'!$H$10="n/a","na",IF('BMP MisOr'!$H$10="Active","✓","x"))</f>
        <v>na</v>
      </c>
      <c r="I23" s="24" t="str">
        <f ca="1">IF('BMP MisOr'!$H$11="n/a","na",IF('BMP MisOr'!$H$11="Active","✓","x"))</f>
        <v>na</v>
      </c>
      <c r="J23" s="24" t="str">
        <f ca="1">IF('BMP MisOr'!$H$12="n/a","na",IF('BMP MisOr'!$H$12="Active","✓","x"))</f>
        <v>✓</v>
      </c>
      <c r="K23" s="24" t="str">
        <f ca="1">IF('BMP MisOr'!$H$13="n/a","na",IF('BMP MisOr'!$H$13="Active","✓","x"))</f>
        <v>na</v>
      </c>
      <c r="L23" s="24" t="str">
        <f ca="1">IF('BMP MisOr'!$H$14="n/a","na",IF('BMP MisOr'!$H$14="Active","✓","x"))</f>
        <v>✓</v>
      </c>
      <c r="M23" s="24" t="str">
        <f ca="1">IF('BMP MisOr'!$H$15="n/a","na",IF('BMP MisOr'!$H$15="Active","✓","x"))</f>
        <v>✓</v>
      </c>
      <c r="N23" s="24" t="str">
        <f ca="1">IF('BMP MisOr'!$H$16="n/a","na",IF('BMP MisOr'!$H$16="Active","✓","x"))</f>
        <v>✓</v>
      </c>
      <c r="O23" s="24" t="str">
        <f ca="1">IF('BMP MisOr'!$H$17="n/a","na",IF('BMP MisOr'!$H$17="Active","✓","x"))</f>
        <v>✓</v>
      </c>
      <c r="P23" s="24" t="str">
        <f ca="1">IF('BMP MisOr'!$H$18="n/a","na",IF('BMP MisOr'!$H$18="Active","✓","x"))</f>
        <v>✓</v>
      </c>
      <c r="Q23" s="24" t="str">
        <f ca="1">IF('BMP MisOr'!$H$19="n/a","na",IF('BMP MisOr'!$H$19="Active","✓","x"))</f>
        <v>x</v>
      </c>
      <c r="R23" s="24" t="str">
        <f ca="1">IF('BMP MisOr'!$H$20="n/a","na",IF('BMP MisOr'!$H$20="Active","✓","x"))</f>
        <v>✓</v>
      </c>
      <c r="S23" s="24" t="str">
        <f ca="1">IF('BMP MisOr'!$H$21="n/a","na",IF('BMP MisOr'!$H$21="Active","✓","x"))</f>
        <v>x</v>
      </c>
      <c r="T23" s="24" t="str">
        <f ca="1">IF('BMP MisOr'!$H$22="n/a","na",IF('BMP MisOr'!$H$22="Active","✓","x"))</f>
        <v>✓</v>
      </c>
      <c r="U23" s="24" t="str">
        <f ca="1">IF('BMP MisOr'!$H$23="n/a","na",IF('BMP MisOr'!$H$23="Active","✓","x"))</f>
        <v>✓</v>
      </c>
      <c r="V23" s="24" t="str">
        <f ca="1">IF('BMP MisOr'!$H$24="n/a","na",IF('BMP MisOr'!$H$24="Active","✓","x"))</f>
        <v>na</v>
      </c>
      <c r="W23" s="24" t="str">
        <f ca="1">IF('BMP MisOr'!$H$25="n/a","na",IF('BMP MisOr'!$H$25="Active","✓","x"))</f>
        <v>✓</v>
      </c>
      <c r="X23" s="24" t="str">
        <f ca="1">IF('BMP MisOr'!$H$26="n/a","na",IF('BMP MisOr'!$H$26="Active","✓","x"))</f>
        <v>x</v>
      </c>
      <c r="Y23" s="24" t="str">
        <f ca="1">IF('BMP MisOr'!$H$27="n/a","na",IF('BMP MisOr'!$H$27="Active","✓","x"))</f>
        <v>✓</v>
      </c>
      <c r="Z23" s="24" t="str">
        <f ca="1">IF('BMP MisOr'!$H$28="n/a","na",IF('BMP MisOr'!$H$28="Active","✓","x"))</f>
        <v>na</v>
      </c>
      <c r="AA23" s="24" t="str">
        <f ca="1">IF('BMP MisOr'!$H$29="n/a","na",IF('BMP MisOr'!$H$29="Active","✓","x"))</f>
        <v>✓</v>
      </c>
      <c r="AB23" s="24" t="str">
        <f ca="1">IF('BMP MisOr'!$H$30="n/a","na",IF('BMP MisOr'!$H$30="Active","✓","x"))</f>
        <v>na</v>
      </c>
      <c r="AC23" s="24" t="str">
        <f ca="1">IF('BMP MisOr'!$H$31="n/a","na",IF('BMP MisOr'!$H$31="Active","✓","x"))</f>
        <v>na</v>
      </c>
      <c r="AD23" s="24" t="str">
        <f ca="1">IF('BMP MisOr'!$H$32="n/a","na",IF('BMP MisOr'!$H$32="Active","✓","x"))</f>
        <v>na</v>
      </c>
      <c r="AE23" s="24" t="str">
        <f ca="1">IF('BMP MisOr'!$H$33="n/a","na",IF('BMP MisOr'!$H$33="Active","✓","x"))</f>
        <v>✓</v>
      </c>
      <c r="AF23" s="24" t="str">
        <f ca="1">IF('BMP MisOr'!$H$34="n/a","na",IF('BMP MisOr'!$H$34="Active","✓","x"))</f>
        <v>✓</v>
      </c>
      <c r="AG23" s="24" t="str">
        <f ca="1">IF('BMP MisOr'!$H$35="n/a","na",IF('BMP MisOr'!$H$35="Active","✓","x"))</f>
        <v>✓</v>
      </c>
      <c r="AH23" s="24" t="str">
        <f ca="1">IF('BMP MisOr'!$H$36="n/a","na",IF('BMP MisOr'!$H$36="Active","✓","x"))</f>
        <v>na</v>
      </c>
      <c r="AI23" s="24" t="str">
        <f ca="1">IF('BMP MisOr'!$H$37="n/a","na",IF('BMP MisOr'!$H$37="Active","✓","x"))</f>
        <v>na</v>
      </c>
      <c r="AJ23" s="24" t="str">
        <f ca="1">IF('BMP MisOr'!$H$38="n/a","na",IF('BMP MisOr'!$H$38="Active","✓","x"))</f>
        <v>na</v>
      </c>
      <c r="AK23" s="24" t="str">
        <f ca="1">IF('BMP MisOr'!$H$39="n/a","na",IF('BMP MisOr'!$H$39="Active","✓","x"))</f>
        <v>na</v>
      </c>
      <c r="AL23" s="24" t="str">
        <f ca="1">IF('BMP MisOr'!$H$40="n/a","na",IF('BMP MisOr'!$H$40="Active","✓","x"))</f>
        <v>na</v>
      </c>
      <c r="AM23" s="24" t="str">
        <f ca="1">IF('BMP MisOr'!$H$41="n/a","na",IF('BMP MisOr'!$H$41="Active","✓","x"))</f>
        <v>na</v>
      </c>
      <c r="AN23" s="24" t="str">
        <f ca="1">IF('BMP MisOr'!$H$42="n/a","na",IF('BMP MisOr'!$H$42="Active","✓","x"))</f>
        <v>✓</v>
      </c>
      <c r="AO23" s="24" t="str">
        <f ca="1">IF('BMP MisOr'!$H$43="n/a","na",IF('BMP MisOr'!$H$43="Active","✓","x"))</f>
        <v>na</v>
      </c>
      <c r="AP23" s="24" t="str">
        <f ca="1">IF('BMP MisOr'!$H$44="n/a","na",IF('BMP MisOr'!$H$44="Active","✓","x"))</f>
        <v>na</v>
      </c>
      <c r="AQ23" s="24" t="str">
        <f ca="1">IF('BMP MisOr'!$H$45="n/a","na",IF('BMP MisOr'!$H$45="Active","✓","x"))</f>
        <v>na</v>
      </c>
      <c r="AR23" s="24" t="str">
        <f ca="1">IF('BMP MisOr'!$H$46="n/a","na",IF('BMP MisOr'!$H$46="Active","✓","x"))</f>
        <v>na</v>
      </c>
      <c r="AS23" s="24" t="str">
        <f ca="1">IF('BMP MisOr'!$H$47="n/a","na",IF('BMP MisOr'!$H$47="Active","✓","x"))</f>
        <v>na</v>
      </c>
      <c r="AT23" s="24" t="str">
        <f ca="1">IF('BMP MisOr'!$H$48="n/a","na",IF('BMP MisOr'!$H$48="Active","✓","x"))</f>
        <v>✓</v>
      </c>
      <c r="AU23" s="24" t="str">
        <f ca="1">IF('BMP MisOr'!$H$49="n/a","na",IF('BMP MisOr'!$H$49="Active","✓","x"))</f>
        <v>na</v>
      </c>
      <c r="AV23" s="24" t="str">
        <f ca="1">IF('BMP MisOr'!$H$50="n/a","na",IF('BMP MisOr'!$H$50="Active","✓","x"))</f>
        <v>na</v>
      </c>
      <c r="AW23" s="24" t="str">
        <f ca="1">IF('BMP MisOr'!$H$51="n/a","na",IF('BMP MisOr'!$H$51="Active","✓","x"))</f>
        <v>na</v>
      </c>
      <c r="AX23" s="24" t="str">
        <f ca="1">IF('BMP MisOr'!$H$52="n/a","na",IF('BMP MisOr'!$H$52="Active","✓","x"))</f>
        <v>na</v>
      </c>
      <c r="AY23" s="24" t="str">
        <f ca="1">IF('BMP MisOr'!$H$53="n/a","na",IF('BMP MisOr'!$H$53="Active","✓","x"))</f>
        <v>na</v>
      </c>
      <c r="AZ23" s="24" t="str">
        <f ca="1">IF('BMP MisOr'!$H$54="n/a","na",IF('BMP MisOr'!$H$54="Active","✓","x"))</f>
        <v>na</v>
      </c>
      <c r="BA23" s="24" t="str">
        <f ca="1">IF('BMP MisOr'!$H$55="n/a","na",IF('BMP MisOr'!$H$55="Active","✓","x"))</f>
        <v>na</v>
      </c>
      <c r="BB23" s="24" t="str">
        <f ca="1">IF('BMP MisOr'!$H$56="n/a","na",IF('BMP MisOr'!$H$56="Active","✓","x"))</f>
        <v>na</v>
      </c>
      <c r="BC23" s="24" t="str">
        <f ca="1">IF('BMP MisOr'!$H$57="n/a","na",IF('BMP MisOr'!$H$57="Active","✓","x"))</f>
        <v>na</v>
      </c>
      <c r="BD23" s="24" t="str">
        <f ca="1">IF('BMP MisOr'!$H$58="n/a","na",IF('BMP MisOr'!$H$58="Active","✓","x"))</f>
        <v>na</v>
      </c>
      <c r="BE23" s="24" t="str">
        <f ca="1">IF('BMP MisOr'!$H$59="n/a","na",IF('BMP MisOr'!$H$59="Active","✓","x"))</f>
        <v>na</v>
      </c>
      <c r="BF23" s="24" t="str">
        <f ca="1">IF('BMP MisOr'!$H$60="n/a","na",IF('BMP MisOr'!$H$60="Active","✓","x"))</f>
        <v>na</v>
      </c>
      <c r="BG23" s="24" t="str">
        <f ca="1">IF('BMP MisOr'!$H$61="n/a","na",IF('BMP MisOr'!$H$61="Active","✓","x"))</f>
        <v>na</v>
      </c>
      <c r="BH23" s="24" t="str">
        <f ca="1">IF('BMP MisOr'!$H$62="n/a","na",IF('BMP MisOr'!$H$62="Active","✓","x"))</f>
        <v>na</v>
      </c>
      <c r="BI23" s="24" t="str">
        <f ca="1">IF('BMP MisOr'!$H$63="n/a","na",IF('BMP MisOr'!$H$63="Active","✓","x"))</f>
        <v>na</v>
      </c>
      <c r="BJ23" s="24" t="str">
        <f ca="1">IF('BMP MisOr'!$H$64="n/a","na",IF('BMP MisOr'!$H$64="Active","✓","x"))</f>
        <v>✓</v>
      </c>
      <c r="BK23" s="24" t="str">
        <f ca="1">IF('BMP MisOr'!$H$65="n/a","na",IF('BMP MisOr'!$H$65="Active","✓","x"))</f>
        <v>x</v>
      </c>
      <c r="BL23" s="24" t="str">
        <f ca="1">IF('BMP MisOr'!$H$66="n/a","na",IF('BMP MisOr'!$H$66="Active","✓","x"))</f>
        <v>✓</v>
      </c>
      <c r="BM23" s="24" t="str">
        <f ca="1">IF('BMP MisOr'!$H$67="n/a","na",IF('BMP MisOr'!$H$67="Active","✓","x"))</f>
        <v>na</v>
      </c>
      <c r="BN23" s="24" t="str">
        <f ca="1">IF('BMP MisOr'!$H$68="n/a","na",IF('BMP MisOr'!$H$68="Active","✓","x"))</f>
        <v>✓</v>
      </c>
      <c r="BO23" s="23"/>
      <c r="BP23" s="27">
        <f t="shared" ca="1" si="0"/>
        <v>27</v>
      </c>
      <c r="BQ23" s="27">
        <f t="shared" ca="1" si="1"/>
        <v>23</v>
      </c>
      <c r="BR23" s="42">
        <f t="shared" ca="1" si="2"/>
        <v>0.85185185185185186</v>
      </c>
    </row>
    <row r="24" spans="2:70" x14ac:dyDescent="0.3">
      <c r="B24" s="40" t="s">
        <v>96</v>
      </c>
      <c r="C24" s="26" t="s">
        <v>99</v>
      </c>
      <c r="D24" s="24" t="str">
        <f ca="1">IF('MPPP DavSur'!$H$6="n/a","na",IF('MPPP DavSur'!$H$6="Active","✓","x"))</f>
        <v>✓</v>
      </c>
      <c r="E24" s="24" t="str">
        <f ca="1">IF('MPPP DavSur'!$H$7="n/a","na",IF('MPPP DavSur'!$H$7="Active","✓","x"))</f>
        <v>✓</v>
      </c>
      <c r="F24" s="24" t="str">
        <f ca="1">IF('MPPP DavSur'!$H$8="n/a","na",IF('MPPP DavSur'!$H$8="Active","✓","x"))</f>
        <v>✓</v>
      </c>
      <c r="G24" s="24" t="str">
        <f ca="1">IF('MPPP DavSur'!$H$9="n/a","na",IF('MPPP DavSur'!$H$9="Active","✓","x"))</f>
        <v>na</v>
      </c>
      <c r="H24" s="24" t="str">
        <f ca="1">IF('MPPP DavSur'!$H$10="n/a","na",IF('MPPP DavSur'!$H$10="Active","✓","x"))</f>
        <v>na</v>
      </c>
      <c r="I24" s="24" t="str">
        <f ca="1">IF('MPPP DavSur'!$H$11="n/a","na",IF('MPPP DavSur'!$H$11="Active","✓","x"))</f>
        <v>✓</v>
      </c>
      <c r="J24" s="24" t="str">
        <f ca="1">IF('MPPP DavSur'!$H$12="n/a","na",IF('MPPP DavSur'!$H$12="Active","✓","x"))</f>
        <v>✓</v>
      </c>
      <c r="K24" s="24" t="str">
        <f ca="1">IF('MPPP DavSur'!$H$13="n/a","na",IF('MPPP DavSur'!$H$13="Active","✓","x"))</f>
        <v>na</v>
      </c>
      <c r="L24" s="24" t="str">
        <f ca="1">IF('MPPP DavSur'!$H$14="n/a","na",IF('MPPP DavSur'!$H$14="Active","✓","x"))</f>
        <v>x</v>
      </c>
      <c r="M24" s="24" t="str">
        <f ca="1">IF('MPPP DavSur'!$H$15="n/a","na",IF('MPPP DavSur'!$H$15="Active","✓","x"))</f>
        <v>x</v>
      </c>
      <c r="N24" s="24" t="str">
        <f ca="1">IF('MPPP DavSur'!$H$16="n/a","na",IF('MPPP DavSur'!$H$16="Active","✓","x"))</f>
        <v>x</v>
      </c>
      <c r="O24" s="24" t="str">
        <f ca="1">IF('MPPP DavSur'!$H$17="n/a","na",IF('MPPP DavSur'!$H$17="Active","✓","x"))</f>
        <v>x</v>
      </c>
      <c r="P24" s="24" t="str">
        <f ca="1">IF('MPPP DavSur'!$H$18="n/a","na",IF('MPPP DavSur'!$H$18="Active","✓","x"))</f>
        <v>na</v>
      </c>
      <c r="Q24" s="24" t="str">
        <f ca="1">IF('MPPP DavSur'!$H$19="n/a","na",IF('MPPP DavSur'!$H$19="Active","✓","x"))</f>
        <v>na</v>
      </c>
      <c r="R24" s="24" t="str">
        <f ca="1">IF('MPPP DavSur'!$H$20="n/a","na",IF('MPPP DavSur'!$H$20="Active","✓","x"))</f>
        <v>x</v>
      </c>
      <c r="S24" s="24" t="str">
        <f ca="1">IF('MPPP DavSur'!$H$21="n/a","na",IF('MPPP DavSur'!$H$21="Active","✓","x"))</f>
        <v>✓</v>
      </c>
      <c r="T24" s="24" t="str">
        <f ca="1">IF('MPPP DavSur'!$H$22="n/a","na",IF('MPPP DavSur'!$H$22="Active","✓","x"))</f>
        <v>✓</v>
      </c>
      <c r="U24" s="24" t="str">
        <f ca="1">IF('MPPP DavSur'!$H$23="n/a","na",IF('MPPP DavSur'!$H$23="Active","✓","x"))</f>
        <v>✓</v>
      </c>
      <c r="V24" s="24" t="str">
        <f ca="1">IF('MPPP DavSur'!$H$24="n/a","na",IF('MPPP DavSur'!$H$24="Active","✓","x"))</f>
        <v>na</v>
      </c>
      <c r="W24" s="24" t="str">
        <f ca="1">IF('MPPP DavSur'!$H$25="n/a","na",IF('MPPP DavSur'!$H$25="Active","✓","x"))</f>
        <v>✓</v>
      </c>
      <c r="X24" s="24" t="str">
        <f ca="1">IF('MPPP DavSur'!$H$26="n/a","na",IF('MPPP DavSur'!$H$26="Active","✓","x"))</f>
        <v>✓</v>
      </c>
      <c r="Y24" s="24" t="str">
        <f ca="1">IF('MPPP DavSur'!$H$27="n/a","na",IF('MPPP DavSur'!$H$27="Active","✓","x"))</f>
        <v>na</v>
      </c>
      <c r="Z24" s="24" t="str">
        <f ca="1">IF('MPPP DavSur'!$H$28="n/a","na",IF('MPPP DavSur'!$H$28="Active","✓","x"))</f>
        <v>na</v>
      </c>
      <c r="AA24" s="24" t="str">
        <f ca="1">IF('MPPP DavSur'!$H$29="n/a","na",IF('MPPP DavSur'!$H$29="Active","✓","x"))</f>
        <v>✓</v>
      </c>
      <c r="AB24" s="24" t="str">
        <f ca="1">IF('MPPP DavSur'!$H$30="n/a","na",IF('MPPP DavSur'!$H$30="Active","✓","x"))</f>
        <v>na</v>
      </c>
      <c r="AC24" s="24" t="str">
        <f ca="1">IF('MPPP DavSur'!$H$31="n/a","na",IF('MPPP DavSur'!$H$31="Active","✓","x"))</f>
        <v>na</v>
      </c>
      <c r="AD24" s="24" t="str">
        <f ca="1">IF('MPPP DavSur'!$H$32="n/a","na",IF('MPPP DavSur'!$H$32="Active","✓","x"))</f>
        <v>na</v>
      </c>
      <c r="AE24" s="24" t="str">
        <f ca="1">IF('MPPP DavSur'!$H$33="n/a","na",IF('MPPP DavSur'!$H$33="Active","✓","x"))</f>
        <v>✓</v>
      </c>
      <c r="AF24" s="24" t="str">
        <f ca="1">IF('MPPP DavSur'!$H$34="n/a","na",IF('MPPP DavSur'!$H$34="Active","✓","x"))</f>
        <v>✓</v>
      </c>
      <c r="AG24" s="24" t="str">
        <f ca="1">IF('MPPP DavSur'!$H$35="n/a","na",IF('MPPP DavSur'!$H$35="Active","✓","x"))</f>
        <v>na</v>
      </c>
      <c r="AH24" s="24" t="str">
        <f ca="1">IF('MPPP DavSur'!$H$36="n/a","na",IF('MPPP DavSur'!$H$36="Active","✓","x"))</f>
        <v>na</v>
      </c>
      <c r="AI24" s="24" t="str">
        <f ca="1">IF('MPPP DavSur'!$H$37="n/a","na",IF('MPPP DavSur'!$H$37="Active","✓","x"))</f>
        <v>na</v>
      </c>
      <c r="AJ24" s="24" t="str">
        <f ca="1">IF('MPPP DavSur'!$H$38="n/a","na",IF('MPPP DavSur'!$H$38="Active","✓","x"))</f>
        <v>na</v>
      </c>
      <c r="AK24" s="24" t="str">
        <f ca="1">IF('MPPP DavSur'!$H$39="n/a","na",IF('MPPP DavSur'!$H$39="Active","✓","x"))</f>
        <v>na</v>
      </c>
      <c r="AL24" s="24" t="str">
        <f ca="1">IF('MPPP DavSur'!$H$40="n/a","na",IF('MPPP DavSur'!$H$40="Active","✓","x"))</f>
        <v>na</v>
      </c>
      <c r="AM24" s="24" t="str">
        <f ca="1">IF('MPPP DavSur'!$H$41="n/a","na",IF('MPPP DavSur'!$H$41="Active","✓","x"))</f>
        <v>na</v>
      </c>
      <c r="AN24" s="24" t="str">
        <f ca="1">IF('MPPP DavSur'!$H$42="n/a","na",IF('MPPP DavSur'!$H$42="Active","✓","x"))</f>
        <v>na</v>
      </c>
      <c r="AO24" s="24" t="str">
        <f ca="1">IF('MPPP DavSur'!$H$43="n/a","na",IF('MPPP DavSur'!$H$43="Active","✓","x"))</f>
        <v>na</v>
      </c>
      <c r="AP24" s="24" t="str">
        <f ca="1">IF('MPPP DavSur'!$H$44="n/a","na",IF('MPPP DavSur'!$H$44="Active","✓","x"))</f>
        <v>na</v>
      </c>
      <c r="AQ24" s="24" t="str">
        <f ca="1">IF('MPPP DavSur'!$H$45="n/a","na",IF('MPPP DavSur'!$H$45="Active","✓","x"))</f>
        <v>na</v>
      </c>
      <c r="AR24" s="24" t="str">
        <f ca="1">IF('MPPP DavSur'!$H$46="n/a","na",IF('MPPP DavSur'!$H$46="Active","✓","x"))</f>
        <v>na</v>
      </c>
      <c r="AS24" s="24" t="str">
        <f ca="1">IF('MPPP DavSur'!$H$47="n/a","na",IF('MPPP DavSur'!$H$47="Active","✓","x"))</f>
        <v>na</v>
      </c>
      <c r="AT24" s="24" t="str">
        <f ca="1">IF('MPPP DavSur'!$H$48="n/a","na",IF('MPPP DavSur'!$H$48="Active","✓","x"))</f>
        <v>na</v>
      </c>
      <c r="AU24" s="24" t="str">
        <f ca="1">IF('MPPP DavSur'!$H$49="n/a","na",IF('MPPP DavSur'!$H$49="Active","✓","x"))</f>
        <v>na</v>
      </c>
      <c r="AV24" s="24" t="str">
        <f ca="1">IF('MPPP DavSur'!$H$50="n/a","na",IF('MPPP DavSur'!$H$50="Active","✓","x"))</f>
        <v>na</v>
      </c>
      <c r="AW24" s="24" t="str">
        <f ca="1">IF('MPPP DavSur'!$H$51="n/a","na",IF('MPPP DavSur'!$H$51="Active","✓","x"))</f>
        <v>✓</v>
      </c>
      <c r="AX24" s="24" t="str">
        <f ca="1">IF('MPPP DavSur'!$H$52="n/a","na",IF('MPPP DavSur'!$H$52="Active","✓","x"))</f>
        <v>✓</v>
      </c>
      <c r="AY24" s="24" t="str">
        <f ca="1">IF('MPPP DavSur'!$H$53="n/a","na",IF('MPPP DavSur'!$H$53="Active","✓","x"))</f>
        <v>✓</v>
      </c>
      <c r="AZ24" s="24" t="str">
        <f ca="1">IF('MPPP DavSur'!$H$54="n/a","na",IF('MPPP DavSur'!$H$54="Active","✓","x"))</f>
        <v>na</v>
      </c>
      <c r="BA24" s="24" t="str">
        <f ca="1">IF('MPPP DavSur'!$H$55="n/a","na",IF('MPPP DavSur'!$H$55="Active","✓","x"))</f>
        <v>na</v>
      </c>
      <c r="BB24" s="24" t="str">
        <f ca="1">IF('MPPP DavSur'!$H$56="n/a","na",IF('MPPP DavSur'!$H$56="Active","✓","x"))</f>
        <v>na</v>
      </c>
      <c r="BC24" s="24" t="str">
        <f ca="1">IF('MPPP DavSur'!$H$57="n/a","na",IF('MPPP DavSur'!$H$57="Active","✓","x"))</f>
        <v>✓</v>
      </c>
      <c r="BD24" s="24" t="str">
        <f ca="1">IF('MPPP DavSur'!$H$58="n/a","na",IF('MPPP DavSur'!$H$58="Active","✓","x"))</f>
        <v>✓</v>
      </c>
      <c r="BE24" s="24" t="str">
        <f ca="1">IF('MPPP DavSur'!$H$59="n/a","na",IF('MPPP DavSur'!$H$59="Active","✓","x"))</f>
        <v>✓</v>
      </c>
      <c r="BF24" s="24" t="str">
        <f ca="1">IF('MPPP DavSur'!$H$60="n/a","na",IF('MPPP DavSur'!$H$60="Active","✓","x"))</f>
        <v>✓</v>
      </c>
      <c r="BG24" s="24" t="str">
        <f ca="1">IF('MPPP DavSur'!$H$61="n/a","na",IF('MPPP DavSur'!$H$61="Active","✓","x"))</f>
        <v>✓</v>
      </c>
      <c r="BH24" s="24" t="str">
        <f ca="1">IF('MPPP DavSur'!$H$62="n/a","na",IF('MPPP DavSur'!$H$62="Active","✓","x"))</f>
        <v>✓</v>
      </c>
      <c r="BI24" s="24" t="str">
        <f ca="1">IF('MPPP DavSur'!$H$63="n/a","na",IF('MPPP DavSur'!$H$63="Active","✓","x"))</f>
        <v>✓</v>
      </c>
      <c r="BJ24" s="24" t="str">
        <f ca="1">IF('MPPP DavSur'!$H$64="n/a","na",IF('MPPP DavSur'!$H$64="Active","✓","x"))</f>
        <v>✓</v>
      </c>
      <c r="BK24" s="24" t="str">
        <f ca="1">IF('MPPP DavSur'!$H$65="n/a","na",IF('MPPP DavSur'!$H$65="Active","✓","x"))</f>
        <v>x</v>
      </c>
      <c r="BL24" s="24" t="str">
        <f ca="1">IF('MPPP DavSur'!$H$66="n/a","na",IF('MPPP DavSur'!$H$66="Active","✓","x"))</f>
        <v>na</v>
      </c>
      <c r="BM24" s="24" t="str">
        <f ca="1">IF('MPPP DavSur'!$H$67="n/a","na",IF('MPPP DavSur'!$H$67="Active","✓","x"))</f>
        <v>na</v>
      </c>
      <c r="BN24" s="24" t="str">
        <f ca="1">IF('MPPP DavSur'!$H$68="n/a","na",IF('MPPP DavSur'!$H$68="Active","✓","x"))</f>
        <v>na</v>
      </c>
      <c r="BO24" s="23"/>
      <c r="BP24" s="27">
        <f t="shared" ca="1" si="0"/>
        <v>30</v>
      </c>
      <c r="BQ24" s="27">
        <f t="shared" ca="1" si="1"/>
        <v>24</v>
      </c>
      <c r="BR24" s="42">
        <f t="shared" ca="1" si="2"/>
        <v>0.8</v>
      </c>
    </row>
    <row r="25" spans="2:70" x14ac:dyDescent="0.3">
      <c r="B25" s="40" t="s">
        <v>96</v>
      </c>
      <c r="C25" s="26" t="s">
        <v>100</v>
      </c>
      <c r="D25" s="24" t="str">
        <f ca="1">IF('MPF DavSur'!$H$6="n/a","na",IF('MPF DavSur'!$H$6="Active","✓","x"))</f>
        <v>✓</v>
      </c>
      <c r="E25" s="24" t="str">
        <f ca="1">IF('MPF DavSur'!$H$7="n/a","na",IF('MPF DavSur'!$H$7="Active","✓","x"))</f>
        <v>✓</v>
      </c>
      <c r="F25" s="24" t="str">
        <f ca="1">IF('MPF DavSur'!$H$8="n/a","na",IF('MPF DavSur'!$H$8="Active","✓","x"))</f>
        <v>✓</v>
      </c>
      <c r="G25" s="24" t="str">
        <f ca="1">IF('MPF DavSur'!$H$9="n/a","na",IF('MPF DavSur'!$H$9="Active","✓","x"))</f>
        <v>na</v>
      </c>
      <c r="H25" s="24" t="str">
        <f ca="1">IF('MPF DavSur'!$H$10="n/a","na",IF('MPF DavSur'!$H$10="Active","✓","x"))</f>
        <v>na</v>
      </c>
      <c r="I25" s="24" t="str">
        <f ca="1">IF('MPF DavSur'!$H$11="n/a","na",IF('MPF DavSur'!$H$11="Active","✓","x"))</f>
        <v>na</v>
      </c>
      <c r="J25" s="24" t="str">
        <f ca="1">IF('MPF DavSur'!$H$12="n/a","na",IF('MPF DavSur'!$H$12="Active","✓","x"))</f>
        <v>✓</v>
      </c>
      <c r="K25" s="24" t="str">
        <f ca="1">IF('MPF DavSur'!$H$13="n/a","na",IF('MPF DavSur'!$H$13="Active","✓","x"))</f>
        <v>x</v>
      </c>
      <c r="L25" s="24" t="str">
        <f ca="1">IF('MPF DavSur'!$H$14="n/a","na",IF('MPF DavSur'!$H$14="Active","✓","x"))</f>
        <v>na</v>
      </c>
      <c r="M25" s="24" t="str">
        <f ca="1">IF('MPF DavSur'!$H$15="n/a","na",IF('MPF DavSur'!$H$15="Active","✓","x"))</f>
        <v>✓</v>
      </c>
      <c r="N25" s="24" t="str">
        <f ca="1">IF('MPF DavSur'!$H$16="n/a","na",IF('MPF DavSur'!$H$16="Active","✓","x"))</f>
        <v>✓</v>
      </c>
      <c r="O25" s="24" t="str">
        <f ca="1">IF('MPF DavSur'!$H$17="n/a","na",IF('MPF DavSur'!$H$17="Active","✓","x"))</f>
        <v>x</v>
      </c>
      <c r="P25" s="24" t="str">
        <f ca="1">IF('MPF DavSur'!$H$18="n/a","na",IF('MPF DavSur'!$H$18="Active","✓","x"))</f>
        <v>na</v>
      </c>
      <c r="Q25" s="24" t="str">
        <f ca="1">IF('MPF DavSur'!$H$19="n/a","na",IF('MPF DavSur'!$H$19="Active","✓","x"))</f>
        <v>na</v>
      </c>
      <c r="R25" s="24" t="str">
        <f ca="1">IF('MPF DavSur'!$H$20="n/a","na",IF('MPF DavSur'!$H$20="Active","✓","x"))</f>
        <v>na</v>
      </c>
      <c r="S25" s="24" t="str">
        <f ca="1">IF('MPF DavSur'!$H$21="n/a","na",IF('MPF DavSur'!$H$21="Active","✓","x"))</f>
        <v>x</v>
      </c>
      <c r="T25" s="24" t="str">
        <f>IF('MPF DavSur'!$H$22="n/a","na",IF('MPF DavSur'!$H$22="Active","✓","x"))</f>
        <v>✓</v>
      </c>
      <c r="U25" s="24" t="str">
        <f ca="1">IF('MPF DavSur'!$H$23="n/a","na",IF('MPF DavSur'!$H$23="Active","✓","x"))</f>
        <v>✓</v>
      </c>
      <c r="V25" s="24" t="str">
        <f ca="1">IF('MPF DavSur'!$H$24="n/a","na",IF('MPF DavSur'!$H$24="Active","✓","x"))</f>
        <v>na</v>
      </c>
      <c r="W25" s="24" t="str">
        <f ca="1">IF('MPF DavSur'!$H$25="n/a","na",IF('MPF DavSur'!$H$25="Active","✓","x"))</f>
        <v>✓</v>
      </c>
      <c r="X25" s="24" t="str">
        <f ca="1">IF('MPF DavSur'!$H$26="n/a","na",IF('MPF DavSur'!$H$26="Active","✓","x"))</f>
        <v>✓</v>
      </c>
      <c r="Y25" s="24" t="str">
        <f ca="1">IF('MPF DavSur'!$H$27="n/a","na",IF('MPF DavSur'!$H$27="Active","✓","x"))</f>
        <v>✓</v>
      </c>
      <c r="Z25" s="24" t="str">
        <f ca="1">IF('MPF DavSur'!$H$28="n/a","na",IF('MPF DavSur'!$H$28="Active","✓","x"))</f>
        <v>✓</v>
      </c>
      <c r="AA25" s="24" t="str">
        <f ca="1">IF('MPF DavSur'!$H$29="n/a","na",IF('MPF DavSur'!$H$29="Active","✓","x"))</f>
        <v>✓</v>
      </c>
      <c r="AB25" s="24" t="str">
        <f ca="1">IF('MPF DavSur'!$H$30="n/a","na",IF('MPF DavSur'!$H$30="Active","✓","x"))</f>
        <v>✓</v>
      </c>
      <c r="AC25" s="24" t="str">
        <f ca="1">IF('MPF DavSur'!$H$31="n/a","na",IF('MPF DavSur'!$H$31="Active","✓","x"))</f>
        <v>na</v>
      </c>
      <c r="AD25" s="24" t="str">
        <f ca="1">IF('MPF DavSur'!$H$32="n/a","na",IF('MPF DavSur'!$H$32="Active","✓","x"))</f>
        <v>na</v>
      </c>
      <c r="AE25" s="24" t="str">
        <f ca="1">IF('MPF DavSur'!$H$33="n/a","na",IF('MPF DavSur'!$H$33="Active","✓","x"))</f>
        <v>✓</v>
      </c>
      <c r="AF25" s="24" t="str">
        <f ca="1">IF('MPF DavSur'!$H$34="n/a","na",IF('MPF DavSur'!$H$34="Active","✓","x"))</f>
        <v>✓</v>
      </c>
      <c r="AG25" s="24" t="str">
        <f ca="1">IF('MPF DavSur'!$H$35="n/a","na",IF('MPF DavSur'!$H$35="Active","✓","x"))</f>
        <v>na</v>
      </c>
      <c r="AH25" s="24" t="str">
        <f ca="1">IF('MPF DavSur'!$H$36="n/a","na",IF('MPF DavSur'!$H$36="Active","✓","x"))</f>
        <v>na</v>
      </c>
      <c r="AI25" s="24" t="str">
        <f ca="1">IF('MPF DavSur'!$H$37="n/a","na",IF('MPF DavSur'!$H$37="Active","✓","x"))</f>
        <v>na</v>
      </c>
      <c r="AJ25" s="24" t="str">
        <f ca="1">IF('MPF DavSur'!$H$38="n/a","na",IF('MPF DavSur'!$H$38="Active","✓","x"))</f>
        <v>na</v>
      </c>
      <c r="AK25" s="24" t="str">
        <f ca="1">IF('MPF DavSur'!$H$39="n/a","na",IF('MPF DavSur'!$H$39="Active","✓","x"))</f>
        <v>na</v>
      </c>
      <c r="AL25" s="24" t="str">
        <f ca="1">IF('MPF DavSur'!$H$40="n/a","na",IF('MPF DavSur'!$H$40="Active","✓","x"))</f>
        <v>na</v>
      </c>
      <c r="AM25" s="24" t="str">
        <f ca="1">IF('MPF DavSur'!$H$41="n/a","na",IF('MPF DavSur'!$H$41="Active","✓","x"))</f>
        <v>na</v>
      </c>
      <c r="AN25" s="24" t="str">
        <f ca="1">IF('MPF DavSur'!$H$42="n/a","na",IF('MPF DavSur'!$H$42="Active","✓","x"))</f>
        <v>na</v>
      </c>
      <c r="AO25" s="24" t="str">
        <f ca="1">IF('MPF DavSur'!$H$43="n/a","na",IF('MPF DavSur'!$H$43="Active","✓","x"))</f>
        <v>na</v>
      </c>
      <c r="AP25" s="24" t="str">
        <f ca="1">IF('MPF DavSur'!$H$44="n/a","na",IF('MPF DavSur'!$H$44="Active","✓","x"))</f>
        <v>na</v>
      </c>
      <c r="AQ25" s="24" t="str">
        <f ca="1">IF('MPF DavSur'!$H$45="n/a","na",IF('MPF DavSur'!$H$45="Active","✓","x"))</f>
        <v>na</v>
      </c>
      <c r="AR25" s="24" t="str">
        <f ca="1">IF('MPF DavSur'!$H$46="n/a","na",IF('MPF DavSur'!$H$46="Active","✓","x"))</f>
        <v>na</v>
      </c>
      <c r="AS25" s="24" t="str">
        <f ca="1">IF('MPF DavSur'!$H$47="n/a","na",IF('MPF DavSur'!$H$47="Active","✓","x"))</f>
        <v>na</v>
      </c>
      <c r="AT25" s="24" t="str">
        <f ca="1">IF('MPF DavSur'!$H$48="n/a","na",IF('MPF DavSur'!$H$48="Active","✓","x"))</f>
        <v>na</v>
      </c>
      <c r="AU25" s="24" t="str">
        <f ca="1">IF('MPF DavSur'!$H$49="n/a","na",IF('MPF DavSur'!$H$49="Active","✓","x"))</f>
        <v>na</v>
      </c>
      <c r="AV25" s="24" t="str">
        <f ca="1">IF('MPF DavSur'!$H$50="n/a","na",IF('MPF DavSur'!$H$50="Active","✓","x"))</f>
        <v>x</v>
      </c>
      <c r="AW25" s="24" t="str">
        <f ca="1">IF('MPF DavSur'!$H$51="n/a","na",IF('MPF DavSur'!$H$51="Active","✓","x"))</f>
        <v>x</v>
      </c>
      <c r="AX25" s="24" t="str">
        <f ca="1">IF('MPF DavSur'!$H$52="n/a","na",IF('MPF DavSur'!$H$52="Active","✓","x"))</f>
        <v>x</v>
      </c>
      <c r="AY25" s="24" t="str">
        <f ca="1">IF('MPF DavSur'!$H$53="n/a","na",IF('MPF DavSur'!$H$53="Active","✓","x"))</f>
        <v>x</v>
      </c>
      <c r="AZ25" s="24" t="str">
        <f ca="1">IF('MPF DavSur'!$H$54="n/a","na",IF('MPF DavSur'!$H$54="Active","✓","x"))</f>
        <v>x</v>
      </c>
      <c r="BA25" s="24" t="str">
        <f ca="1">IF('MPF DavSur'!$H$55="n/a","na",IF('MPF DavSur'!$H$55="Active","✓","x"))</f>
        <v>x</v>
      </c>
      <c r="BB25" s="24" t="str">
        <f ca="1">IF('MPF DavSur'!$H$56="n/a","na",IF('MPF DavSur'!$H$56="Active","✓","x"))</f>
        <v>x</v>
      </c>
      <c r="BC25" s="24" t="str">
        <f ca="1">IF('MPF DavSur'!$H$57="n/a","na",IF('MPF DavSur'!$H$57="Active","✓","x"))</f>
        <v>na</v>
      </c>
      <c r="BD25" s="24" t="str">
        <f ca="1">IF('MPF DavSur'!$H$58="n/a","na",IF('MPF DavSur'!$H$58="Active","✓","x"))</f>
        <v>na</v>
      </c>
      <c r="BE25" s="24" t="str">
        <f ca="1">IF('MPF DavSur'!$H$59="n/a","na",IF('MPF DavSur'!$H$59="Active","✓","x"))</f>
        <v>na</v>
      </c>
      <c r="BF25" s="24" t="str">
        <f ca="1">IF('MPF DavSur'!$H$60="n/a","na",IF('MPF DavSur'!$H$60="Active","✓","x"))</f>
        <v>na</v>
      </c>
      <c r="BG25" s="24" t="str">
        <f ca="1">IF('MPF DavSur'!$H$61="n/a","na",IF('MPF DavSur'!$H$61="Active","✓","x"))</f>
        <v>na</v>
      </c>
      <c r="BH25" s="24" t="str">
        <f ca="1">IF('MPF DavSur'!$H$62="n/a","na",IF('MPF DavSur'!$H$62="Active","✓","x"))</f>
        <v>na</v>
      </c>
      <c r="BI25" s="24" t="str">
        <f ca="1">IF('MPF DavSur'!$H$63="n/a","na",IF('MPF DavSur'!$H$63="Active","✓","x"))</f>
        <v>na</v>
      </c>
      <c r="BJ25" s="24" t="str">
        <f ca="1">IF('MPF DavSur'!$H$64="n/a","na",IF('MPF DavSur'!$H$64="Active","✓","x"))</f>
        <v>na</v>
      </c>
      <c r="BK25" s="24" t="str">
        <f ca="1">IF('MPF DavSur'!$H$65="n/a","na",IF('MPF DavSur'!$H$65="Active","✓","x"))</f>
        <v>x</v>
      </c>
      <c r="BL25" s="24" t="str">
        <f ca="1">IF('MPF DavSur'!$H$66="n/a","na",IF('MPF DavSur'!$H$66="Active","✓","x"))</f>
        <v>na</v>
      </c>
      <c r="BM25" s="24" t="str">
        <f ca="1">IF('MPF DavSur'!$H$67="n/a","na",IF('MPF DavSur'!$H$67="Active","✓","x"))</f>
        <v>na</v>
      </c>
      <c r="BN25" s="24" t="str">
        <f ca="1">IF('MPF DavSur'!$H$68="n/a","na",IF('MPF DavSur'!$H$68="Active","✓","x"))</f>
        <v>na</v>
      </c>
      <c r="BO25" s="23"/>
      <c r="BP25" s="27">
        <f t="shared" ca="1" si="0"/>
        <v>27</v>
      </c>
      <c r="BQ25" s="27">
        <f t="shared" ca="1" si="1"/>
        <v>16</v>
      </c>
      <c r="BR25" s="42">
        <f t="shared" ca="1" si="2"/>
        <v>0.59259259259259256</v>
      </c>
    </row>
    <row r="26" spans="2:70" ht="29.25" customHeight="1" x14ac:dyDescent="0.3">
      <c r="B26" s="85" t="s">
        <v>71</v>
      </c>
      <c r="C26" s="86"/>
      <c r="D26" s="31">
        <f ca="1">COUNTIF(D3:D25,"*")-COUNTIF(D3:D25,"NA")</f>
        <v>23</v>
      </c>
      <c r="E26" s="31">
        <f t="shared" ref="E26:AB26" ca="1" si="3">COUNTIF(E3:E25,"*")-COUNTIF(E3:E25,"NA")</f>
        <v>23</v>
      </c>
      <c r="F26" s="31">
        <f t="shared" ca="1" si="3"/>
        <v>17</v>
      </c>
      <c r="G26" s="31">
        <f t="shared" ca="1" si="3"/>
        <v>2</v>
      </c>
      <c r="H26" s="31">
        <f t="shared" ca="1" si="3"/>
        <v>3</v>
      </c>
      <c r="I26" s="31">
        <f t="shared" ca="1" si="3"/>
        <v>11</v>
      </c>
      <c r="J26" s="31">
        <f t="shared" ca="1" si="3"/>
        <v>23</v>
      </c>
      <c r="K26" s="31">
        <f t="shared" ca="1" si="3"/>
        <v>18</v>
      </c>
      <c r="L26" s="31">
        <f t="shared" ca="1" si="3"/>
        <v>20</v>
      </c>
      <c r="M26" s="31">
        <f t="shared" ca="1" si="3"/>
        <v>22</v>
      </c>
      <c r="N26" s="31">
        <f t="shared" ca="1" si="3"/>
        <v>23</v>
      </c>
      <c r="O26" s="31">
        <f t="shared" ca="1" si="3"/>
        <v>12</v>
      </c>
      <c r="P26" s="31">
        <f t="shared" ca="1" si="3"/>
        <v>12</v>
      </c>
      <c r="Q26" s="31">
        <f t="shared" ca="1" si="3"/>
        <v>14</v>
      </c>
      <c r="R26" s="31">
        <f t="shared" ca="1" si="3"/>
        <v>17</v>
      </c>
      <c r="S26" s="31">
        <f t="shared" ca="1" si="3"/>
        <v>23</v>
      </c>
      <c r="T26" s="31">
        <f t="shared" ca="1" si="3"/>
        <v>22</v>
      </c>
      <c r="U26" s="31">
        <f t="shared" ca="1" si="3"/>
        <v>23</v>
      </c>
      <c r="V26" s="31">
        <f t="shared" ca="1" si="3"/>
        <v>1</v>
      </c>
      <c r="W26" s="31">
        <f t="shared" ca="1" si="3"/>
        <v>23</v>
      </c>
      <c r="X26" s="31">
        <f t="shared" ca="1" si="3"/>
        <v>23</v>
      </c>
      <c r="Y26" s="31">
        <f t="shared" ca="1" si="3"/>
        <v>7</v>
      </c>
      <c r="Z26" s="31">
        <f t="shared" ca="1" si="3"/>
        <v>4</v>
      </c>
      <c r="AA26" s="31">
        <f t="shared" ca="1" si="3"/>
        <v>21</v>
      </c>
      <c r="AB26" s="31">
        <f t="shared" ca="1" si="3"/>
        <v>1</v>
      </c>
      <c r="AC26" s="31">
        <f t="shared" ref="AC26:BN26" ca="1" si="4">COUNTIF(AC3:AC25,"*")-COUNTIF(AC3:AC25,"NA")</f>
        <v>0</v>
      </c>
      <c r="AD26" s="31">
        <f t="shared" ca="1" si="4"/>
        <v>3</v>
      </c>
      <c r="AE26" s="31">
        <f t="shared" ca="1" si="4"/>
        <v>23</v>
      </c>
      <c r="AF26" s="31">
        <f t="shared" ca="1" si="4"/>
        <v>23</v>
      </c>
      <c r="AG26" s="31">
        <f t="shared" ca="1" si="4"/>
        <v>6</v>
      </c>
      <c r="AH26" s="31">
        <f t="shared" ca="1" si="4"/>
        <v>1</v>
      </c>
      <c r="AI26" s="31">
        <f t="shared" ca="1" si="4"/>
        <v>1</v>
      </c>
      <c r="AJ26" s="31">
        <f t="shared" ca="1" si="4"/>
        <v>9</v>
      </c>
      <c r="AK26" s="31">
        <f t="shared" ca="1" si="4"/>
        <v>0</v>
      </c>
      <c r="AL26" s="31">
        <f t="shared" ca="1" si="4"/>
        <v>0</v>
      </c>
      <c r="AM26" s="31">
        <f t="shared" ca="1" si="4"/>
        <v>0</v>
      </c>
      <c r="AN26" s="31">
        <f t="shared" ca="1" si="4"/>
        <v>14</v>
      </c>
      <c r="AO26" s="31">
        <f t="shared" ca="1" si="4"/>
        <v>1</v>
      </c>
      <c r="AP26" s="31">
        <f t="shared" ca="1" si="4"/>
        <v>1</v>
      </c>
      <c r="AQ26" s="31">
        <f t="shared" ca="1" si="4"/>
        <v>1</v>
      </c>
      <c r="AR26" s="31">
        <f ca="1">COUNTIF(AR3:AR25,"*")-COUNTIF(AR3:AR25,"NA")</f>
        <v>2</v>
      </c>
      <c r="AS26" s="31">
        <f t="shared" ref="AS26:BM26" ca="1" si="5">COUNTIF(AS3:AS25,"*")-COUNTIF(AS3:AS25,"NA")</f>
        <v>2</v>
      </c>
      <c r="AT26" s="31">
        <f t="shared" ca="1" si="5"/>
        <v>9</v>
      </c>
      <c r="AU26" s="31">
        <f t="shared" ca="1" si="5"/>
        <v>4</v>
      </c>
      <c r="AV26" s="31">
        <f t="shared" ca="1" si="5"/>
        <v>8</v>
      </c>
      <c r="AW26" s="31">
        <f t="shared" ca="1" si="5"/>
        <v>14</v>
      </c>
      <c r="AX26" s="31">
        <f t="shared" ca="1" si="5"/>
        <v>8</v>
      </c>
      <c r="AY26" s="31">
        <f t="shared" ca="1" si="5"/>
        <v>7</v>
      </c>
      <c r="AZ26" s="31">
        <f t="shared" ca="1" si="5"/>
        <v>5</v>
      </c>
      <c r="BA26" s="31">
        <f t="shared" ca="1" si="5"/>
        <v>4</v>
      </c>
      <c r="BB26" s="31">
        <f t="shared" ca="1" si="5"/>
        <v>4</v>
      </c>
      <c r="BC26" s="31">
        <f t="shared" ca="1" si="5"/>
        <v>12</v>
      </c>
      <c r="BD26" s="31">
        <f t="shared" ca="1" si="5"/>
        <v>5</v>
      </c>
      <c r="BE26" s="31">
        <f t="shared" ca="1" si="5"/>
        <v>4</v>
      </c>
      <c r="BF26" s="31">
        <f t="shared" ca="1" si="5"/>
        <v>4</v>
      </c>
      <c r="BG26" s="31">
        <f t="shared" ca="1" si="5"/>
        <v>4</v>
      </c>
      <c r="BH26" s="31">
        <f t="shared" ca="1" si="5"/>
        <v>4</v>
      </c>
      <c r="BI26" s="31">
        <f t="shared" ca="1" si="5"/>
        <v>4</v>
      </c>
      <c r="BJ26" s="31">
        <f t="shared" ca="1" si="5"/>
        <v>9</v>
      </c>
      <c r="BK26" s="31">
        <f t="shared" ca="1" si="5"/>
        <v>16</v>
      </c>
      <c r="BL26" s="31">
        <f t="shared" ca="1" si="5"/>
        <v>14</v>
      </c>
      <c r="BM26" s="31">
        <f t="shared" ca="1" si="5"/>
        <v>4</v>
      </c>
      <c r="BN26" s="31">
        <f t="shared" ca="1" si="4"/>
        <v>14</v>
      </c>
      <c r="BP26" s="87">
        <f ca="1">SUM(BP3:BP25)</f>
        <v>632</v>
      </c>
      <c r="BQ26" s="87">
        <f ca="1">SUM(BQ3:BQ25)</f>
        <v>436</v>
      </c>
      <c r="BR26" s="84">
        <f t="shared" ca="1" si="2"/>
        <v>0.689873417721519</v>
      </c>
    </row>
    <row r="27" spans="2:70" ht="27.75" customHeight="1" x14ac:dyDescent="0.3">
      <c r="B27" s="85" t="s">
        <v>72</v>
      </c>
      <c r="C27" s="86"/>
      <c r="D27" s="31">
        <f ca="1">COUNTIF(D3:D25,"✓")</f>
        <v>23</v>
      </c>
      <c r="E27" s="31">
        <f t="shared" ref="E27:AB27" ca="1" si="6">COUNTIF(E3:E25,"✓")</f>
        <v>23</v>
      </c>
      <c r="F27" s="31">
        <f t="shared" ca="1" si="6"/>
        <v>12</v>
      </c>
      <c r="G27" s="31">
        <f t="shared" ca="1" si="6"/>
        <v>0</v>
      </c>
      <c r="H27" s="31">
        <f t="shared" ca="1" si="6"/>
        <v>0</v>
      </c>
      <c r="I27" s="31">
        <f t="shared" ca="1" si="6"/>
        <v>2</v>
      </c>
      <c r="J27" s="31">
        <f t="shared" ca="1" si="6"/>
        <v>22</v>
      </c>
      <c r="K27" s="31">
        <f t="shared" ca="1" si="6"/>
        <v>10</v>
      </c>
      <c r="L27" s="31">
        <f t="shared" ca="1" si="6"/>
        <v>14</v>
      </c>
      <c r="M27" s="31">
        <f t="shared" ca="1" si="6"/>
        <v>17</v>
      </c>
      <c r="N27" s="31">
        <f t="shared" ca="1" si="6"/>
        <v>17</v>
      </c>
      <c r="O27" s="31">
        <f t="shared" ca="1" si="6"/>
        <v>7</v>
      </c>
      <c r="P27" s="31">
        <f t="shared" ca="1" si="6"/>
        <v>8</v>
      </c>
      <c r="Q27" s="31">
        <f t="shared" ca="1" si="6"/>
        <v>8</v>
      </c>
      <c r="R27" s="31">
        <f t="shared" ca="1" si="6"/>
        <v>13</v>
      </c>
      <c r="S27" s="31">
        <f t="shared" ca="1" si="6"/>
        <v>15</v>
      </c>
      <c r="T27" s="31">
        <f t="shared" ca="1" si="6"/>
        <v>14</v>
      </c>
      <c r="U27" s="31">
        <f t="shared" ca="1" si="6"/>
        <v>23</v>
      </c>
      <c r="V27" s="31">
        <f t="shared" ca="1" si="6"/>
        <v>1</v>
      </c>
      <c r="W27" s="31">
        <f t="shared" ca="1" si="6"/>
        <v>23</v>
      </c>
      <c r="X27" s="31">
        <f t="shared" ca="1" si="6"/>
        <v>21</v>
      </c>
      <c r="Y27" s="31">
        <f t="shared" ca="1" si="6"/>
        <v>6</v>
      </c>
      <c r="Z27" s="31">
        <f t="shared" ca="1" si="6"/>
        <v>3</v>
      </c>
      <c r="AA27" s="31">
        <f t="shared" ca="1" si="6"/>
        <v>17</v>
      </c>
      <c r="AB27" s="31">
        <f t="shared" ca="1" si="6"/>
        <v>1</v>
      </c>
      <c r="AC27" s="31">
        <f t="shared" ref="AC27:BN27" ca="1" si="7">COUNTIF(AC3:AC25,"✓")</f>
        <v>0</v>
      </c>
      <c r="AD27" s="31">
        <f t="shared" ca="1" si="7"/>
        <v>2</v>
      </c>
      <c r="AE27" s="31">
        <f t="shared" ca="1" si="7"/>
        <v>19</v>
      </c>
      <c r="AF27" s="31">
        <f t="shared" ca="1" si="7"/>
        <v>19</v>
      </c>
      <c r="AG27" s="31">
        <f t="shared" ca="1" si="7"/>
        <v>4</v>
      </c>
      <c r="AH27" s="31">
        <f t="shared" ca="1" si="7"/>
        <v>0</v>
      </c>
      <c r="AI27" s="31">
        <f t="shared" ca="1" si="7"/>
        <v>0</v>
      </c>
      <c r="AJ27" s="31">
        <f t="shared" ca="1" si="7"/>
        <v>6</v>
      </c>
      <c r="AK27" s="31">
        <f t="shared" ca="1" si="7"/>
        <v>0</v>
      </c>
      <c r="AL27" s="31">
        <f t="shared" ca="1" si="7"/>
        <v>0</v>
      </c>
      <c r="AM27" s="31">
        <f t="shared" ca="1" si="7"/>
        <v>0</v>
      </c>
      <c r="AN27" s="31">
        <f t="shared" ca="1" si="7"/>
        <v>13</v>
      </c>
      <c r="AO27" s="31">
        <f t="shared" ca="1" si="7"/>
        <v>1</v>
      </c>
      <c r="AP27" s="31">
        <f t="shared" ca="1" si="7"/>
        <v>1</v>
      </c>
      <c r="AQ27" s="31">
        <f t="shared" ca="1" si="7"/>
        <v>1</v>
      </c>
      <c r="AR27" s="31">
        <f ca="1">COUNTIF(AR3:AR25,"✓")</f>
        <v>1</v>
      </c>
      <c r="AS27" s="31">
        <f t="shared" ref="AS27:BM27" ca="1" si="8">COUNTIF(AS3:AS25,"✓")</f>
        <v>1</v>
      </c>
      <c r="AT27" s="31">
        <f t="shared" ca="1" si="8"/>
        <v>3</v>
      </c>
      <c r="AU27" s="31">
        <f t="shared" ca="1" si="8"/>
        <v>2</v>
      </c>
      <c r="AV27" s="31">
        <f t="shared" ca="1" si="8"/>
        <v>3</v>
      </c>
      <c r="AW27" s="31">
        <f t="shared" ca="1" si="8"/>
        <v>9</v>
      </c>
      <c r="AX27" s="31">
        <f t="shared" ca="1" si="8"/>
        <v>3</v>
      </c>
      <c r="AY27" s="31">
        <f t="shared" ca="1" si="8"/>
        <v>2</v>
      </c>
      <c r="AZ27" s="31">
        <f t="shared" ca="1" si="8"/>
        <v>0</v>
      </c>
      <c r="BA27" s="31">
        <f t="shared" ca="1" si="8"/>
        <v>0</v>
      </c>
      <c r="BB27" s="31">
        <f t="shared" ca="1" si="8"/>
        <v>0</v>
      </c>
      <c r="BC27" s="31">
        <f t="shared" ca="1" si="8"/>
        <v>5</v>
      </c>
      <c r="BD27" s="31">
        <f t="shared" ca="1" si="8"/>
        <v>3</v>
      </c>
      <c r="BE27" s="31">
        <f t="shared" ca="1" si="8"/>
        <v>1</v>
      </c>
      <c r="BF27" s="31">
        <f t="shared" ca="1" si="8"/>
        <v>1</v>
      </c>
      <c r="BG27" s="31">
        <f t="shared" ca="1" si="8"/>
        <v>1</v>
      </c>
      <c r="BH27" s="31">
        <f t="shared" ca="1" si="8"/>
        <v>1</v>
      </c>
      <c r="BI27" s="31">
        <f t="shared" ca="1" si="8"/>
        <v>1</v>
      </c>
      <c r="BJ27" s="31">
        <f t="shared" ca="1" si="8"/>
        <v>9</v>
      </c>
      <c r="BK27" s="31">
        <f t="shared" ca="1" si="8"/>
        <v>3</v>
      </c>
      <c r="BL27" s="31">
        <f t="shared" ca="1" si="8"/>
        <v>9</v>
      </c>
      <c r="BM27" s="31">
        <f t="shared" ca="1" si="8"/>
        <v>3</v>
      </c>
      <c r="BN27" s="31">
        <f t="shared" ca="1" si="7"/>
        <v>9</v>
      </c>
      <c r="BP27" s="87"/>
      <c r="BQ27" s="87"/>
      <c r="BR27" s="84"/>
    </row>
    <row r="28" spans="2:70" ht="24" customHeight="1" x14ac:dyDescent="0.3">
      <c r="B28" s="85" t="s">
        <v>73</v>
      </c>
      <c r="C28" s="86"/>
      <c r="D28" s="32">
        <f ca="1">IFERROR(D27/D26,0)</f>
        <v>1</v>
      </c>
      <c r="E28" s="32">
        <f t="shared" ref="E28:AB28" ca="1" si="9">IFERROR(E27/E26,0)</f>
        <v>1</v>
      </c>
      <c r="F28" s="32">
        <f t="shared" ca="1" si="9"/>
        <v>0.70588235294117652</v>
      </c>
      <c r="G28" s="32">
        <f t="shared" ca="1" si="9"/>
        <v>0</v>
      </c>
      <c r="H28" s="32">
        <f t="shared" ca="1" si="9"/>
        <v>0</v>
      </c>
      <c r="I28" s="32">
        <f t="shared" ca="1" si="9"/>
        <v>0.18181818181818182</v>
      </c>
      <c r="J28" s="32">
        <f t="shared" ca="1" si="9"/>
        <v>0.95652173913043481</v>
      </c>
      <c r="K28" s="32">
        <f t="shared" ca="1" si="9"/>
        <v>0.55555555555555558</v>
      </c>
      <c r="L28" s="32">
        <f t="shared" ca="1" si="9"/>
        <v>0.7</v>
      </c>
      <c r="M28" s="32">
        <f t="shared" ca="1" si="9"/>
        <v>0.77272727272727271</v>
      </c>
      <c r="N28" s="32">
        <f t="shared" ca="1" si="9"/>
        <v>0.73913043478260865</v>
      </c>
      <c r="O28" s="32">
        <f t="shared" ca="1" si="9"/>
        <v>0.58333333333333337</v>
      </c>
      <c r="P28" s="32">
        <f t="shared" ca="1" si="9"/>
        <v>0.66666666666666663</v>
      </c>
      <c r="Q28" s="32">
        <f t="shared" ca="1" si="9"/>
        <v>0.5714285714285714</v>
      </c>
      <c r="R28" s="32">
        <f t="shared" ca="1" si="9"/>
        <v>0.76470588235294112</v>
      </c>
      <c r="S28" s="32">
        <f t="shared" ca="1" si="9"/>
        <v>0.65217391304347827</v>
      </c>
      <c r="T28" s="32">
        <f t="shared" ca="1" si="9"/>
        <v>0.63636363636363635</v>
      </c>
      <c r="U28" s="32">
        <f t="shared" ca="1" si="9"/>
        <v>1</v>
      </c>
      <c r="V28" s="32">
        <f t="shared" ca="1" si="9"/>
        <v>1</v>
      </c>
      <c r="W28" s="32">
        <f t="shared" ca="1" si="9"/>
        <v>1</v>
      </c>
      <c r="X28" s="32">
        <f t="shared" ca="1" si="9"/>
        <v>0.91304347826086951</v>
      </c>
      <c r="Y28" s="32">
        <f t="shared" ca="1" si="9"/>
        <v>0.8571428571428571</v>
      </c>
      <c r="Z28" s="32">
        <f t="shared" ca="1" si="9"/>
        <v>0.75</v>
      </c>
      <c r="AA28" s="32">
        <f t="shared" ca="1" si="9"/>
        <v>0.80952380952380953</v>
      </c>
      <c r="AB28" s="32">
        <f t="shared" ca="1" si="9"/>
        <v>1</v>
      </c>
      <c r="AC28" s="32">
        <f t="shared" ref="AC28:BN28" ca="1" si="10">IFERROR(AC27/AC26,0)</f>
        <v>0</v>
      </c>
      <c r="AD28" s="32">
        <f t="shared" ca="1" si="10"/>
        <v>0.66666666666666663</v>
      </c>
      <c r="AE28" s="32">
        <f t="shared" ca="1" si="10"/>
        <v>0.82608695652173914</v>
      </c>
      <c r="AF28" s="32">
        <f t="shared" ca="1" si="10"/>
        <v>0.82608695652173914</v>
      </c>
      <c r="AG28" s="32">
        <f t="shared" ca="1" si="10"/>
        <v>0.66666666666666663</v>
      </c>
      <c r="AH28" s="32">
        <f t="shared" ca="1" si="10"/>
        <v>0</v>
      </c>
      <c r="AI28" s="32">
        <f t="shared" ca="1" si="10"/>
        <v>0</v>
      </c>
      <c r="AJ28" s="32">
        <f t="shared" ca="1" si="10"/>
        <v>0.66666666666666663</v>
      </c>
      <c r="AK28" s="32">
        <f t="shared" ca="1" si="10"/>
        <v>0</v>
      </c>
      <c r="AL28" s="32">
        <f t="shared" ca="1" si="10"/>
        <v>0</v>
      </c>
      <c r="AM28" s="32">
        <f t="shared" ca="1" si="10"/>
        <v>0</v>
      </c>
      <c r="AN28" s="32">
        <f t="shared" ca="1" si="10"/>
        <v>0.9285714285714286</v>
      </c>
      <c r="AO28" s="32">
        <f t="shared" ca="1" si="10"/>
        <v>1</v>
      </c>
      <c r="AP28" s="32">
        <f t="shared" ca="1" si="10"/>
        <v>1</v>
      </c>
      <c r="AQ28" s="32">
        <f t="shared" ca="1" si="10"/>
        <v>1</v>
      </c>
      <c r="AR28" s="32">
        <f ca="1">IFERROR(AR27/AR26,0)</f>
        <v>0.5</v>
      </c>
      <c r="AS28" s="32">
        <f t="shared" ref="AS28:BM28" ca="1" si="11">IFERROR(AS27/AS26,0)</f>
        <v>0.5</v>
      </c>
      <c r="AT28" s="32">
        <f t="shared" ca="1" si="11"/>
        <v>0.33333333333333331</v>
      </c>
      <c r="AU28" s="32">
        <f t="shared" ca="1" si="11"/>
        <v>0.5</v>
      </c>
      <c r="AV28" s="32">
        <f t="shared" ca="1" si="11"/>
        <v>0.375</v>
      </c>
      <c r="AW28" s="32">
        <f t="shared" ca="1" si="11"/>
        <v>0.6428571428571429</v>
      </c>
      <c r="AX28" s="32">
        <f t="shared" ca="1" si="11"/>
        <v>0.375</v>
      </c>
      <c r="AY28" s="32">
        <f t="shared" ca="1" si="11"/>
        <v>0.2857142857142857</v>
      </c>
      <c r="AZ28" s="32">
        <f t="shared" ca="1" si="11"/>
        <v>0</v>
      </c>
      <c r="BA28" s="32">
        <f t="shared" ca="1" si="11"/>
        <v>0</v>
      </c>
      <c r="BB28" s="32">
        <f t="shared" ca="1" si="11"/>
        <v>0</v>
      </c>
      <c r="BC28" s="32">
        <f t="shared" ca="1" si="11"/>
        <v>0.41666666666666669</v>
      </c>
      <c r="BD28" s="32">
        <f t="shared" ca="1" si="11"/>
        <v>0.6</v>
      </c>
      <c r="BE28" s="32">
        <f t="shared" ca="1" si="11"/>
        <v>0.25</v>
      </c>
      <c r="BF28" s="32">
        <f t="shared" ca="1" si="11"/>
        <v>0.25</v>
      </c>
      <c r="BG28" s="32">
        <f t="shared" ca="1" si="11"/>
        <v>0.25</v>
      </c>
      <c r="BH28" s="32">
        <f t="shared" ca="1" si="11"/>
        <v>0.25</v>
      </c>
      <c r="BI28" s="32">
        <f t="shared" ca="1" si="11"/>
        <v>0.25</v>
      </c>
      <c r="BJ28" s="32">
        <f t="shared" ca="1" si="11"/>
        <v>1</v>
      </c>
      <c r="BK28" s="32">
        <f t="shared" ca="1" si="11"/>
        <v>0.1875</v>
      </c>
      <c r="BL28" s="32">
        <f t="shared" ca="1" si="11"/>
        <v>0.6428571428571429</v>
      </c>
      <c r="BM28" s="32">
        <f t="shared" ca="1" si="11"/>
        <v>0.75</v>
      </c>
      <c r="BN28" s="32">
        <f t="shared" ca="1" si="10"/>
        <v>0.6428571428571429</v>
      </c>
      <c r="BP28" s="87"/>
      <c r="BQ28" s="87"/>
      <c r="BR28" s="84"/>
    </row>
  </sheetData>
  <sheetProtection algorithmName="SHA-512" hashValue="BbMeVutnvsp5MH5fhWeJs3EWsIpJAhUK9lHiecsXnQo9VeUihhj60ejINiyEE1c5ExbPfdNgcxqEisBBsi0EpA==" saltValue="HjqwOiUnCa3G7uzyg3FxEg==" spinCount="100000" sheet="1" objects="1" scenarios="1"/>
  <mergeCells count="6">
    <mergeCell ref="BR26:BR28"/>
    <mergeCell ref="B26:C26"/>
    <mergeCell ref="B27:C27"/>
    <mergeCell ref="B28:C28"/>
    <mergeCell ref="BP26:BP28"/>
    <mergeCell ref="BQ26:BQ28"/>
  </mergeCells>
  <phoneticPr fontId="2" type="noConversion"/>
  <conditionalFormatting sqref="D3:BN25">
    <cfRule type="containsText" dxfId="212" priority="1" operator="containsText" text="x">
      <formula>NOT(ISERROR(SEARCH("x",D3)))</formula>
    </cfRule>
    <cfRule type="containsText" dxfId="211" priority="2" operator="containsText" text="✓">
      <formula>NOT(ISERROR(SEARCH("✓",D3)))</formula>
    </cfRule>
    <cfRule type="containsText" dxfId="210" priority="3" operator="containsText" text="na">
      <formula>NOT(ISERROR(SEARCH("na",D3)))</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06353-5C96-4272-9AD6-6D10002C70A9}">
  <sheetPr>
    <tabColor theme="9" tint="-0.249977111117893"/>
  </sheetPr>
  <dimension ref="B1:BC53"/>
  <sheetViews>
    <sheetView showGridLines="0" topLeftCell="A15" zoomScale="70" zoomScaleNormal="70" workbookViewId="0">
      <selection activeCell="E15" sqref="E15"/>
    </sheetView>
  </sheetViews>
  <sheetFormatPr defaultRowHeight="14.4" x14ac:dyDescent="0.3"/>
  <cols>
    <col min="1" max="1" width="1.33203125" customWidth="1"/>
    <col min="2" max="2" width="12.6640625" customWidth="1"/>
    <col min="3" max="3" width="16" bestFit="1" customWidth="1"/>
    <col min="4" max="50" width="5.5546875" style="21" customWidth="1"/>
    <col min="51" max="51" width="0.88671875" customWidth="1"/>
    <col min="52" max="54" width="11.88671875" customWidth="1"/>
  </cols>
  <sheetData>
    <row r="1" spans="2:55" ht="7.5" customHeight="1" x14ac:dyDescent="0.3"/>
    <row r="2" spans="2:55" ht="195.75" customHeight="1" x14ac:dyDescent="0.3">
      <c r="B2" s="43" t="s">
        <v>5</v>
      </c>
      <c r="C2" s="29" t="s">
        <v>6</v>
      </c>
      <c r="D2" s="30" t="s">
        <v>101</v>
      </c>
      <c r="E2" s="30" t="s">
        <v>102</v>
      </c>
      <c r="F2" s="30" t="s">
        <v>103</v>
      </c>
      <c r="G2" s="30" t="s">
        <v>104</v>
      </c>
      <c r="H2" s="30" t="s">
        <v>105</v>
      </c>
      <c r="I2" s="30" t="s">
        <v>106</v>
      </c>
      <c r="J2" s="30" t="s">
        <v>107</v>
      </c>
      <c r="K2" s="30" t="s">
        <v>108</v>
      </c>
      <c r="L2" s="30" t="s">
        <v>109</v>
      </c>
      <c r="M2" s="30" t="s">
        <v>110</v>
      </c>
      <c r="N2" s="30" t="s">
        <v>111</v>
      </c>
      <c r="O2" s="30" t="s">
        <v>112</v>
      </c>
      <c r="P2" s="30" t="s">
        <v>113</v>
      </c>
      <c r="Q2" s="30" t="s">
        <v>114</v>
      </c>
      <c r="R2" s="30" t="s">
        <v>115</v>
      </c>
      <c r="S2" s="30" t="s">
        <v>116</v>
      </c>
      <c r="T2" s="30" t="s">
        <v>117</v>
      </c>
      <c r="U2" s="30" t="s">
        <v>118</v>
      </c>
      <c r="V2" s="30" t="s">
        <v>119</v>
      </c>
      <c r="W2" s="30" t="s">
        <v>120</v>
      </c>
      <c r="X2" s="30" t="s">
        <v>121</v>
      </c>
      <c r="Y2" s="30" t="s">
        <v>122</v>
      </c>
      <c r="Z2" s="30" t="s">
        <v>123</v>
      </c>
      <c r="AA2" s="30" t="s">
        <v>124</v>
      </c>
      <c r="AB2" s="30" t="s">
        <v>125</v>
      </c>
      <c r="AC2" s="30" t="s">
        <v>126</v>
      </c>
      <c r="AD2" s="30" t="s">
        <v>127</v>
      </c>
      <c r="AE2" s="30" t="s">
        <v>128</v>
      </c>
      <c r="AF2" s="30" t="s">
        <v>129</v>
      </c>
      <c r="AG2" s="30" t="s">
        <v>130</v>
      </c>
      <c r="AH2" s="30" t="s">
        <v>131</v>
      </c>
      <c r="AI2" s="30" t="s">
        <v>132</v>
      </c>
      <c r="AJ2" s="30" t="s">
        <v>133</v>
      </c>
      <c r="AK2" s="30" t="s">
        <v>134</v>
      </c>
      <c r="AL2" s="30" t="s">
        <v>135</v>
      </c>
      <c r="AM2" s="30" t="s">
        <v>136</v>
      </c>
      <c r="AN2" s="30" t="s">
        <v>137</v>
      </c>
      <c r="AO2" s="30" t="s">
        <v>138</v>
      </c>
      <c r="AP2" s="30" t="s">
        <v>139</v>
      </c>
      <c r="AQ2" s="30" t="s">
        <v>140</v>
      </c>
      <c r="AR2" s="30" t="s">
        <v>141</v>
      </c>
      <c r="AS2" s="30" t="s">
        <v>142</v>
      </c>
      <c r="AT2" s="30" t="s">
        <v>143</v>
      </c>
      <c r="AU2" s="30" t="s">
        <v>144</v>
      </c>
      <c r="AV2" s="30" t="s">
        <v>145</v>
      </c>
      <c r="AW2" s="30" t="s">
        <v>146</v>
      </c>
      <c r="AX2" s="30" t="s">
        <v>147</v>
      </c>
      <c r="AY2" s="22" t="s">
        <v>148</v>
      </c>
      <c r="AZ2" s="33" t="s">
        <v>149</v>
      </c>
      <c r="BA2" s="33" t="s">
        <v>150</v>
      </c>
      <c r="BB2" s="45" t="s">
        <v>151</v>
      </c>
    </row>
    <row r="3" spans="2:55" x14ac:dyDescent="0.3">
      <c r="B3" s="44" t="s">
        <v>74</v>
      </c>
      <c r="C3" s="37" t="s">
        <v>75</v>
      </c>
      <c r="D3" s="38" t="str">
        <f>IF('BMP Pangasinan'!$H$75="n/a","na",IF('BMP Pangasinan'!$H$75="Submitted On-time","✓","x"))</f>
        <v>✓</v>
      </c>
      <c r="E3" s="38" t="str">
        <f>IF('BMP Pangasinan'!$H$76="n/a","na",IF('BMP Pangasinan'!$H$76="Submitted On-time","✓","x"))</f>
        <v>✓</v>
      </c>
      <c r="F3" s="38" t="str">
        <f>IF('BMP Pangasinan'!$H$77="n/a","na",IF('BMP Pangasinan'!$H$77="Submitted On-time","✓","x"))</f>
        <v>✓</v>
      </c>
      <c r="G3" s="38" t="str">
        <f>IF('BMP Pangasinan'!$H$78="n/a","na",IF('BMP Pangasinan'!$H$78="Submitted On-time","✓","x"))</f>
        <v>✓</v>
      </c>
      <c r="H3" s="38" t="str">
        <f>IF('BMP Pangasinan'!$H$79="n/a","na",IF('BMP Pangasinan'!$H$79="Submitted On-time","✓","x"))</f>
        <v>✓</v>
      </c>
      <c r="I3" s="38" t="str">
        <f>IF('BMP Pangasinan'!$H$80="n/a","na",IF('BMP Pangasinan'!$H$80="Submitted On-time","✓","x"))</f>
        <v>✓</v>
      </c>
      <c r="J3" s="38" t="str">
        <f>IF('BMP Pangasinan'!$H$81="n/a","na",IF('BMP Pangasinan'!$H$81="Submitted On-time","✓","x"))</f>
        <v>✓</v>
      </c>
      <c r="K3" s="38" t="str">
        <f>IF('BMP Pangasinan'!$H$82="n/a","na",IF('BMP Pangasinan'!$H$82="Submitted On-time","✓","x"))</f>
        <v>x</v>
      </c>
      <c r="L3" s="38" t="str">
        <f>IF('BMP Pangasinan'!$H$83="n/a","na",IF('BMP Pangasinan'!$H$83="Submitted On-time","✓","x"))</f>
        <v>✓</v>
      </c>
      <c r="M3" s="38" t="str">
        <f>IF('BMP Pangasinan'!$H$84="n/a","na",IF('BMP Pangasinan'!$H$84="Submitted On-time","✓","x"))</f>
        <v>x</v>
      </c>
      <c r="N3" s="38" t="str">
        <f>IF('BMP Pangasinan'!$H$85="n/a","na",IF('BMP Pangasinan'!$H$85="Submitted On-time","✓","x"))</f>
        <v>✓</v>
      </c>
      <c r="O3" s="38" t="str">
        <f>IF('BMP Pangasinan'!$H$86="n/a","na",IF('BMP Pangasinan'!$H$86="Submitted On-time","✓","x"))</f>
        <v>x</v>
      </c>
      <c r="P3" s="38" t="str">
        <f>IF('BMP Pangasinan'!$H$87="n/a","na",IF('BMP Pangasinan'!$H$87="Submitted On-time","✓","x"))</f>
        <v>x</v>
      </c>
      <c r="Q3" s="38" t="str">
        <f>IF('BMP Pangasinan'!$H$88="n/a","na",IF('BMP Pangasinan'!$H$88="Submitted On-time","✓","x"))</f>
        <v>x</v>
      </c>
      <c r="R3" s="38" t="str">
        <f>IF('BMP Pangasinan'!$H$89="n/a","na",IF('BMP Pangasinan'!$H$89="Submitted On-time","✓","x"))</f>
        <v>x</v>
      </c>
      <c r="S3" s="38" t="str">
        <f>IF('BMP Pangasinan'!$H$90="n/a","na",IF('BMP Pangasinan'!$H$90="Submitted On-time","✓","x"))</f>
        <v>x</v>
      </c>
      <c r="T3" s="38" t="str">
        <f>IF('BMP Pangasinan'!$H$91="n/a","na",IF('BMP Pangasinan'!$H$91="Submitted On-time","✓","x"))</f>
        <v>✓</v>
      </c>
      <c r="U3" s="38" t="str">
        <f>IF('BMP Pangasinan'!$H$92="n/a","na",IF('BMP Pangasinan'!$H$92="Submitted On-time","✓","x"))</f>
        <v>x</v>
      </c>
      <c r="V3" s="38" t="str">
        <f>IF('BMP Pangasinan'!$H$93="n/a","na",IF('BMP Pangasinan'!$H$93="Submitted On-time","✓","x"))</f>
        <v>✓</v>
      </c>
      <c r="W3" s="38" t="str">
        <f>IF('BMP Pangasinan'!$H$94="n/a","na",IF('BMP Pangasinan'!$H$94="Submitted On-time","✓","x"))</f>
        <v>✓</v>
      </c>
      <c r="X3" s="38" t="str">
        <f>IF('BMP Pangasinan'!$H$95="n/a","na",IF('BMP Pangasinan'!$H$95="Submitted On-time","✓","x"))</f>
        <v>x</v>
      </c>
      <c r="Y3" s="38" t="str">
        <f>IF('BMP Pangasinan'!$H$96="n/a","na",IF('BMP Pangasinan'!$H$96="Submitted On-time","✓","x"))</f>
        <v>x</v>
      </c>
      <c r="Z3" s="38" t="str">
        <f>IF('BMP Pangasinan'!$H$97="n/a","na",IF('BMP Pangasinan'!$H$97="Submitted On-time","✓","x"))</f>
        <v>x</v>
      </c>
      <c r="AA3" s="38" t="str">
        <f>IF('BMP Pangasinan'!$H$98="n/a","na",IF('BMP Pangasinan'!$H$98="Submitted On-time","✓","x"))</f>
        <v>✓</v>
      </c>
      <c r="AB3" s="38" t="str">
        <f>IF('BMP Pangasinan'!$H$99="n/a","na",IF('BMP Pangasinan'!$H$99="Submitted On-time","✓","x"))</f>
        <v>x</v>
      </c>
      <c r="AC3" s="38" t="str">
        <f>IF('BMP Pangasinan'!$H$100="n/a","na",IF('BMP Pangasinan'!$H$100="Submitted On-time","✓","x"))</f>
        <v>✓</v>
      </c>
      <c r="AD3" s="38" t="str">
        <f>IF('BMP Pangasinan'!$H$101="n/a","na",IF('BMP Pangasinan'!$H$101="Submitted On-time","✓","x"))</f>
        <v>x</v>
      </c>
      <c r="AE3" s="38" t="str">
        <f>IF('BMP Pangasinan'!$H$102="n/a","na",IF('BMP Pangasinan'!$H$102="Submitted On-time","✓","x"))</f>
        <v>x</v>
      </c>
      <c r="AF3" s="38" t="str">
        <f>IF('BMP Pangasinan'!$H$103="n/a","na",IF('BMP Pangasinan'!$H$103="Submitted On-time","✓","x"))</f>
        <v>✓</v>
      </c>
      <c r="AG3" s="38" t="str">
        <f>IF('BMP Pangasinan'!$H$104="n/a","na",IF('BMP Pangasinan'!$H$104="Submitted On-time","✓","x"))</f>
        <v>✓</v>
      </c>
      <c r="AH3" s="38" t="str">
        <f>IF('BMP Pangasinan'!$H$105="n/a","na",IF('BMP Pangasinan'!$H$105="Submitted On-time","✓","x"))</f>
        <v>✓</v>
      </c>
      <c r="AI3" s="38" t="str">
        <f>IF('BMP Pangasinan'!$H$106="n/a","na",IF('BMP Pangasinan'!$H$106="Submitted On-time","✓","x"))</f>
        <v>x</v>
      </c>
      <c r="AJ3" s="38" t="str">
        <f>IF('BMP Pangasinan'!$H$107="n/a","na",IF('BMP Pangasinan'!$H$107="Submitted On-time","✓","x"))</f>
        <v>x</v>
      </c>
      <c r="AK3" s="38" t="str">
        <f>IF('BMP Pangasinan'!$H$108="n/a","na",IF('BMP Pangasinan'!$H$108="Submitted On-time","✓","x"))</f>
        <v>x</v>
      </c>
      <c r="AL3" s="38" t="str">
        <f>IF('BMP Pangasinan'!$H$109="n/a","na",IF('BMP Pangasinan'!$H$109="Submitted On-time","✓","x"))</f>
        <v>x</v>
      </c>
      <c r="AM3" s="38" t="str">
        <f>IF('BMP Pangasinan'!$H$110="n/a","na",IF('BMP Pangasinan'!$H$110="Submitted On-time","✓","x"))</f>
        <v>x</v>
      </c>
      <c r="AN3" s="38" t="str">
        <f>IF('BMP Pangasinan'!$H$111="n/a","na",IF('BMP Pangasinan'!$H$111="Submitted On-time","✓","x"))</f>
        <v>✓</v>
      </c>
      <c r="AO3" s="38" t="str">
        <f>IF('BMP Pangasinan'!$H$112="n/a","na",IF('BMP Pangasinan'!$H$112="Submitted On-time","✓","x"))</f>
        <v>x</v>
      </c>
      <c r="AP3" s="38" t="str">
        <f>IF('BMP Pangasinan'!$H$113="n/a","na",IF('BMP Pangasinan'!$H$113="Submitted On-time","✓","x"))</f>
        <v>x</v>
      </c>
      <c r="AQ3" s="38" t="str">
        <f>IF('BMP Pangasinan'!$H$114="n/a","na",IF('BMP Pangasinan'!$H$114="Submitted On-time","✓","x"))</f>
        <v>x</v>
      </c>
      <c r="AR3" s="38" t="str">
        <f>IF('BMP Pangasinan'!$H$115="n/a","na",IF('BMP Pangasinan'!$H$115="Submitted On-time","✓","x"))</f>
        <v>x</v>
      </c>
      <c r="AS3" s="38" t="str">
        <f>IF('BMP Pangasinan'!$H$116="n/a","na",IF('BMP Pangasinan'!$H$116="Submitted On-time","✓","x"))</f>
        <v>x</v>
      </c>
      <c r="AT3" s="38" t="str">
        <f>IF('BMP Pangasinan'!$H$117="n/a","na",IF('BMP Pangasinan'!$H$117="Submitted On-time","✓","x"))</f>
        <v>na</v>
      </c>
      <c r="AU3" s="38" t="str">
        <f>IF('BMP Pangasinan'!$H$118="n/a","na",IF('BMP Pangasinan'!$H$118="Submitted On-time","✓","x"))</f>
        <v>na</v>
      </c>
      <c r="AV3" s="38" t="str">
        <f>IF('BMP Pangasinan'!$H$119="n/a","na",IF('BMP Pangasinan'!$H$119="Submitted On-time","✓","x"))</f>
        <v>na</v>
      </c>
      <c r="AW3" s="38" t="str">
        <f>IF('BMP Pangasinan'!$H$120="n/a","na",IF('BMP Pangasinan'!$H$120="Submitted On-time","✓","x"))</f>
        <v>na</v>
      </c>
      <c r="AX3" s="38" t="str">
        <f>IF('BMP Pangasinan'!$H$121="n/a","na",IF('BMP Pangasinan'!$H$121="Submitted On-time","✓","x"))</f>
        <v>x</v>
      </c>
      <c r="AY3" s="23"/>
      <c r="AZ3" s="34">
        <f t="shared" ref="AZ3:AZ25" si="0">COUNTIF(D3:AX3,"*")-COUNTIF(D3:AX3,"NA")</f>
        <v>43</v>
      </c>
      <c r="BA3" s="34">
        <f t="shared" ref="BA3:BA25" si="1">COUNTIF(D3:AX3,"✓")</f>
        <v>18</v>
      </c>
      <c r="BB3" s="46">
        <f>IFERROR(BA3/AZ3,0)</f>
        <v>0.41860465116279072</v>
      </c>
      <c r="BC3" t="s">
        <v>152</v>
      </c>
    </row>
    <row r="4" spans="2:55" x14ac:dyDescent="0.3">
      <c r="B4" s="44" t="s">
        <v>74</v>
      </c>
      <c r="C4" s="37" t="s">
        <v>76</v>
      </c>
      <c r="D4" s="38" t="str">
        <f>IF('BMP Isabela'!$H$74="n/a","na",IF('BMP Isabela'!$H$74="Submitted On-time","✓","x"))</f>
        <v>x</v>
      </c>
      <c r="E4" s="38" t="str">
        <f>IF('BMP Isabela'!$H$75="n/a","na",IF('BMP Isabela'!$H$75="Submitted On-time","✓","x"))</f>
        <v>x</v>
      </c>
      <c r="F4" s="38" t="str">
        <f>IF('BMP Isabela'!$H$76="n/a","na",IF('BMP Isabela'!$H$76="Submitted On-time","✓","x"))</f>
        <v>x</v>
      </c>
      <c r="G4" s="38" t="str">
        <f>IF('BMP Isabela'!$H$77="n/a","na",IF('BMP Isabela'!$H$77="Submitted On-time","✓","x"))</f>
        <v>x</v>
      </c>
      <c r="H4" s="38" t="str">
        <f>IF('BMP Isabela'!$H$78="n/a","na",IF('BMP Isabela'!$H$78="Submitted On-time","✓","x"))</f>
        <v>x</v>
      </c>
      <c r="I4" s="38" t="str">
        <f>IF('BMP Isabela'!$H$79="n/a","na",IF('BMP Isabela'!$H$79="Submitted On-time","✓","x"))</f>
        <v>x</v>
      </c>
      <c r="J4" s="38" t="str">
        <f>IF('BMP Isabela'!$H$80="n/a","na",IF('BMP Isabela'!$H$80="Submitted On-time","✓","x"))</f>
        <v>x</v>
      </c>
      <c r="K4" s="38" t="str">
        <f>IF('BMP Isabela'!$H$81="n/a","na",IF('BMP Isabela'!$H$81="Submitted On-time","✓","x"))</f>
        <v>x</v>
      </c>
      <c r="L4" s="38" t="str">
        <f>IF('BMP Isabela'!$H$82="n/a","na",IF('BMP Isabela'!$H$82="Submitted On-time","✓","x"))</f>
        <v>x</v>
      </c>
      <c r="M4" s="38" t="str">
        <f>IF('BMP Isabela'!$H$83="n/a","na",IF('BMP Isabela'!$H$83="Submitted On-time","✓","x"))</f>
        <v>x</v>
      </c>
      <c r="N4" s="38" t="str">
        <f>IF('BMP Isabela'!$H$84="n/a","na",IF('BMP Isabela'!$H$84="Submitted On-time","✓","x"))</f>
        <v>x</v>
      </c>
      <c r="O4" s="38" t="str">
        <f>IF('BMP Isabela'!$H$85="n/a","na",IF('BMP Isabela'!$H$85="Submitted On-time","✓","x"))</f>
        <v>x</v>
      </c>
      <c r="P4" s="38" t="str">
        <f>IF('BMP Isabela'!$H$86="n/a","na",IF('BMP Isabela'!$H$86="Submitted On-time","✓","x"))</f>
        <v>x</v>
      </c>
      <c r="Q4" s="38" t="str">
        <f>IF('BMP Isabela'!$H$87="n/a","na",IF('BMP Isabela'!$H$87="Submitted On-time","✓","x"))</f>
        <v>x</v>
      </c>
      <c r="R4" s="38" t="str">
        <f>IF('BMP Isabela'!$H$88="n/a","na",IF('BMP Isabela'!$H$88="Submitted On-time","✓","x"))</f>
        <v>x</v>
      </c>
      <c r="S4" s="38" t="str">
        <f>IF('BMP Isabela'!$H$89="n/a","na",IF('BMP Isabela'!$H$89="Submitted On-time","✓","x"))</f>
        <v>x</v>
      </c>
      <c r="T4" s="38" t="str">
        <f>IF('BMP Isabela'!$H$90="n/a","na",IF('BMP Isabela'!$H$90="Submitted On-time","✓","x"))</f>
        <v>x</v>
      </c>
      <c r="U4" s="38" t="str">
        <f>IF('BMP Isabela'!$H$91="n/a","na",IF('BMP Isabela'!$H$91="Submitted On-time","✓","x"))</f>
        <v>x</v>
      </c>
      <c r="V4" s="38" t="str">
        <f>IF('BMP Isabela'!$H$92="n/a","na",IF('BMP Isabela'!$H$92="Submitted On-time","✓","x"))</f>
        <v>x</v>
      </c>
      <c r="W4" s="38" t="str">
        <f>IF('BMP Isabela'!$H$93="n/a","na",IF('BMP Isabela'!$H$93="Submitted On-time","✓","x"))</f>
        <v>x</v>
      </c>
      <c r="X4" s="38" t="str">
        <f>IF('BMP Isabela'!$H$94="n/a","na",IF('BMP Isabela'!$H$94="Submitted On-time","✓","x"))</f>
        <v>x</v>
      </c>
      <c r="Y4" s="38" t="str">
        <f>IF('BMP Isabela'!$H$95="n/a","na",IF('BMP Isabela'!$H$95="Submitted On-time","✓","x"))</f>
        <v>x</v>
      </c>
      <c r="Z4" s="38" t="str">
        <f>IF('BMP Isabela'!$H$96="n/a","na",IF('BMP Isabela'!$H$96="Submitted On-time","✓","x"))</f>
        <v>x</v>
      </c>
      <c r="AA4" s="38" t="str">
        <f>IF('BMP Isabela'!$H$97="n/a","na",IF('BMP Isabela'!$H$97="Submitted On-time","✓","x"))</f>
        <v>x</v>
      </c>
      <c r="AB4" s="38" t="str">
        <f>IF('BMP Isabela'!$H$98="n/a","na",IF('BMP Isabela'!$H$98="Submitted On-time","✓","x"))</f>
        <v>x</v>
      </c>
      <c r="AC4" s="38" t="str">
        <f>IF('BMP Isabela'!$H$99="n/a","na",IF('BMP Isabela'!$H$99="Submitted On-time","✓","x"))</f>
        <v>x</v>
      </c>
      <c r="AD4" s="38" t="str">
        <f>IF('BMP Isabela'!$H$100="n/a","na",IF('BMP Isabela'!$H$100="Submitted On-time","✓","x"))</f>
        <v>x</v>
      </c>
      <c r="AE4" s="38" t="str">
        <f>IF('BMP Isabela'!$H$101="n/a","na",IF('BMP Isabela'!$H$101="Submitted On-time","✓","x"))</f>
        <v>x</v>
      </c>
      <c r="AF4" s="38" t="str">
        <f>IF('BMP Isabela'!$H$102="n/a","na",IF('BMP Isabela'!$H$102="Submitted On-time","✓","x"))</f>
        <v>x</v>
      </c>
      <c r="AG4" s="38" t="str">
        <f>IF('BMP Isabela'!$H$103="n/a","na",IF('BMP Isabela'!$H$103="Submitted On-time","✓","x"))</f>
        <v>x</v>
      </c>
      <c r="AH4" s="38" t="str">
        <f>IF('BMP Isabela'!$H$104="n/a","na",IF('BMP Isabela'!$H$104="Submitted On-time","✓","x"))</f>
        <v>x</v>
      </c>
      <c r="AI4" s="38" t="str">
        <f>IF('BMP Isabela'!$H$105="n/a","na",IF('BMP Isabela'!$H$105="Submitted On-time","✓","x"))</f>
        <v>x</v>
      </c>
      <c r="AJ4" s="38" t="str">
        <f>IF('BMP Isabela'!$H$106="n/a","na",IF('BMP Isabela'!$H$106="Submitted On-time","✓","x"))</f>
        <v>x</v>
      </c>
      <c r="AK4" s="38" t="str">
        <f>IF('BMP Isabela'!$H$107="n/a","na",IF('BMP Isabela'!$H$107="Submitted On-time","✓","x"))</f>
        <v>x</v>
      </c>
      <c r="AL4" s="38" t="str">
        <f>IF('BMP Isabela'!$H$108="n/a","na",IF('BMP Isabela'!$H$108="Submitted On-time","✓","x"))</f>
        <v>x</v>
      </c>
      <c r="AM4" s="38" t="str">
        <f>IF('BMP Isabela'!$H$109="n/a","na",IF('BMP Isabela'!$H$109="Submitted On-time","✓","x"))</f>
        <v>x</v>
      </c>
      <c r="AN4" s="38" t="str">
        <f>IF('BMP Isabela'!$H$110="n/a","na",IF('BMP Isabela'!$H$110="Submitted On-time","✓","x"))</f>
        <v>x</v>
      </c>
      <c r="AO4" s="38" t="str">
        <f>IF('BMP Isabela'!$H$111="n/a","na",IF('BMP Isabela'!$H$111="Submitted On-time","✓","x"))</f>
        <v>x</v>
      </c>
      <c r="AP4" s="38" t="str">
        <f>IF('BMP Isabela'!$H$112="n/a","na",IF('BMP Isabela'!$H$112="Submitted On-time","✓","x"))</f>
        <v>x</v>
      </c>
      <c r="AQ4" s="38" t="str">
        <f>IF('BMP Isabela'!$H$113="n/a","na",IF('BMP Isabela'!$H$113="Submitted On-time","✓","x"))</f>
        <v>x</v>
      </c>
      <c r="AR4" s="38" t="str">
        <f>IF('BMP Isabela'!$H$114="n/a","na",IF('BMP Isabela'!$H$114="Submitted On-time","✓","x"))</f>
        <v>x</v>
      </c>
      <c r="AS4" s="38" t="str">
        <f>IF('BMP Isabela'!$H$115="n/a","na",IF('BMP Isabela'!$H$115="Submitted On-time","✓","x"))</f>
        <v>x</v>
      </c>
      <c r="AT4" s="38" t="str">
        <f>IF('BMP Isabela'!$H$116="n/a","na",IF('BMP Isabela'!$H$116="Submitted On-time","✓","x"))</f>
        <v>x</v>
      </c>
      <c r="AU4" s="38" t="str">
        <f>IF('BMP Isabela'!$H$117="n/a","na",IF('BMP Isabela'!$H$117="Submitted On-time","✓","x"))</f>
        <v>x</v>
      </c>
      <c r="AV4" s="38" t="str">
        <f>IF('BMP Isabela'!$H$118="n/a","na",IF('BMP Isabela'!$H$118="Submitted On-time","✓","x"))</f>
        <v>x</v>
      </c>
      <c r="AW4" s="38" t="str">
        <f>IF('BMP Isabela'!$H$119="n/a","na",IF('BMP Isabela'!$H$119="Submitted On-time","✓","x"))</f>
        <v>x</v>
      </c>
      <c r="AX4" s="38" t="str">
        <f>IF('BMP Isabela'!$H$120="n/a","na",IF('BMP Isabela'!$H$120="Submitted On-time","✓","x"))</f>
        <v>x</v>
      </c>
      <c r="AY4" s="23"/>
      <c r="AZ4" s="34">
        <f t="shared" si="0"/>
        <v>47</v>
      </c>
      <c r="BA4" s="34">
        <f t="shared" si="1"/>
        <v>0</v>
      </c>
      <c r="BB4" s="46">
        <f t="shared" ref="BB4:BB26" si="2">IFERROR(BA4/AZ4,0)</f>
        <v>0</v>
      </c>
      <c r="BC4" t="s">
        <v>152</v>
      </c>
    </row>
    <row r="5" spans="2:55" x14ac:dyDescent="0.3">
      <c r="B5" s="44" t="s">
        <v>74</v>
      </c>
      <c r="C5" s="37" t="s">
        <v>77</v>
      </c>
      <c r="D5" s="38" t="str">
        <f>IF('BMP Bataan 1'!$H$74="n/a","na",IF('BMP Bataan 1'!$H$74="Submitted On-time","✓","x"))</f>
        <v>x</v>
      </c>
      <c r="E5" s="38" t="str">
        <f>IF('BMP Bataan 1'!$H$75="n/a","na",IF('BMP Bataan 1'!$H$75="Submitted On-time","✓","x"))</f>
        <v>x</v>
      </c>
      <c r="F5" s="38" t="str">
        <f>IF('BMP Bataan 1'!$H$76="n/a","na",IF('BMP Bataan 1'!$H$76="Submitted On-time","✓","x"))</f>
        <v>x</v>
      </c>
      <c r="G5" s="38" t="str">
        <f>IF('BMP Bataan 1'!$H$77="n/a","na",IF('BMP Bataan 1'!$H$77="Submitted On-time","✓","x"))</f>
        <v>x</v>
      </c>
      <c r="H5" s="38" t="str">
        <f>IF('BMP Bataan 1'!$H$78="n/a","na",IF('BMP Bataan 1'!$H$78="Submitted On-time","✓","x"))</f>
        <v>x</v>
      </c>
      <c r="I5" s="38" t="str">
        <f>IF('BMP Bataan 1'!$H$79="n/a","na",IF('BMP Bataan 1'!$H$79="Submitted On-time","✓","x"))</f>
        <v>x</v>
      </c>
      <c r="J5" s="38" t="str">
        <f>IF('BMP Bataan 1'!$H$80="n/a","na",IF('BMP Bataan 1'!$H$80="Submitted On-time","✓","x"))</f>
        <v>x</v>
      </c>
      <c r="K5" s="38" t="str">
        <f>IF('BMP Bataan 1'!$H$81="n/a","na",IF('BMP Bataan 1'!$H$81="Submitted On-time","✓","x"))</f>
        <v>x</v>
      </c>
      <c r="L5" s="38" t="str">
        <f>IF('BMP Bataan 1'!$H$82="n/a","na",IF('BMP Bataan 1'!$H$82="Submitted On-time","✓","x"))</f>
        <v>x</v>
      </c>
      <c r="M5" s="38" t="str">
        <f>IF('BMP Bataan 1'!$H$83="n/a","na",IF('BMP Bataan 1'!$H$83="Submitted On-time","✓","x"))</f>
        <v>x</v>
      </c>
      <c r="N5" s="38" t="str">
        <f>IF('BMP Bataan 1'!$H$84="n/a","na",IF('BMP Bataan 1'!$H$84="Submitted On-time","✓","x"))</f>
        <v>x</v>
      </c>
      <c r="O5" s="38" t="str">
        <f>IF('BMP Bataan 1'!$H$85="n/a","na",IF('BMP Bataan 1'!$H$85="Submitted On-time","✓","x"))</f>
        <v>x</v>
      </c>
      <c r="P5" s="38" t="str">
        <f>IF('BMP Bataan 1'!$H$86="n/a","na",IF('BMP Bataan 1'!$H$86="Submitted On-time","✓","x"))</f>
        <v>x</v>
      </c>
      <c r="Q5" s="38" t="str">
        <f>IF('BMP Bataan 1'!$H$87="n/a","na",IF('BMP Bataan 1'!$H$87="Submitted On-time","✓","x"))</f>
        <v>x</v>
      </c>
      <c r="R5" s="38" t="str">
        <f>IF('BMP Bataan 1'!$H$88="n/a","na",IF('BMP Bataan 1'!$H$88="Submitted On-time","✓","x"))</f>
        <v>x</v>
      </c>
      <c r="S5" s="38" t="str">
        <f>IF('BMP Bataan 1'!$H$89="n/a","na",IF('BMP Bataan 1'!$H$89="Submitted On-time","✓","x"))</f>
        <v>x</v>
      </c>
      <c r="T5" s="38" t="str">
        <f>IF('BMP Bataan 1'!$H$90="n/a","na",IF('BMP Bataan 1'!$H$90="Submitted On-time","✓","x"))</f>
        <v>x</v>
      </c>
      <c r="U5" s="38" t="str">
        <f>IF('BMP Bataan 1'!$H$91="n/a","na",IF('BMP Bataan 1'!$H$91="Submitted On-time","✓","x"))</f>
        <v>x</v>
      </c>
      <c r="V5" s="38" t="str">
        <f>IF('BMP Bataan 1'!$H$92="n/a","na",IF('BMP Bataan 1'!$H$92="Submitted On-time","✓","x"))</f>
        <v>x</v>
      </c>
      <c r="W5" s="38" t="str">
        <f>IF('BMP Bataan 1'!$H$93="n/a","na",IF('BMP Bataan 1'!$H$93="Submitted On-time","✓","x"))</f>
        <v>x</v>
      </c>
      <c r="X5" s="38" t="str">
        <f>IF('BMP Bataan 1'!$H$94="n/a","na",IF('BMP Bataan 1'!$H$94="Submitted On-time","✓","x"))</f>
        <v>x</v>
      </c>
      <c r="Y5" s="38" t="str">
        <f>IF('BMP Bataan 1'!$H$95="n/a","na",IF('BMP Bataan 1'!$H$95="Submitted On-time","✓","x"))</f>
        <v>x</v>
      </c>
      <c r="Z5" s="38" t="str">
        <f>IF('BMP Bataan 1'!$H$96="n/a","na",IF('BMP Bataan 1'!$H$96="Submitted On-time","✓","x"))</f>
        <v>x</v>
      </c>
      <c r="AA5" s="38" t="str">
        <f>IF('BMP Bataan 1'!$H$97="n/a","na",IF('BMP Bataan 1'!$H$97="Submitted On-time","✓","x"))</f>
        <v>x</v>
      </c>
      <c r="AB5" s="38" t="str">
        <f>IF('BMP Bataan 1'!$H$98="n/a","na",IF('BMP Bataan 1'!$H$98="Submitted On-time","✓","x"))</f>
        <v>x</v>
      </c>
      <c r="AC5" s="38" t="str">
        <f>IF('BMP Bataan 1'!$H$99="n/a","na",IF('BMP Bataan 1'!$H$99="Submitted On-time","✓","x"))</f>
        <v>x</v>
      </c>
      <c r="AD5" s="38" t="str">
        <f>IF('BMP Bataan 1'!$H$100="n/a","na",IF('BMP Bataan 1'!$H$100="Submitted On-time","✓","x"))</f>
        <v>x</v>
      </c>
      <c r="AE5" s="38" t="str">
        <f>IF('BMP Bataan 1'!$H$101="n/a","na",IF('BMP Bataan 1'!$H$101="Submitted On-time","✓","x"))</f>
        <v>x</v>
      </c>
      <c r="AF5" s="38" t="str">
        <f>IF('BMP Bataan 1'!$H$102="n/a","na",IF('BMP Bataan 1'!$H$102="Submitted On-time","✓","x"))</f>
        <v>x</v>
      </c>
      <c r="AG5" s="38" t="str">
        <f>IF('BMP Bataan 1'!$H$103="n/a","na",IF('BMP Bataan 1'!$H$103="Submitted On-time","✓","x"))</f>
        <v>x</v>
      </c>
      <c r="AH5" s="38" t="str">
        <f>IF('BMP Bataan 1'!$H$104="n/a","na",IF('BMP Bataan 1'!$H$104="Submitted On-time","✓","x"))</f>
        <v>x</v>
      </c>
      <c r="AI5" s="38" t="str">
        <f>IF('BMP Bataan 1'!$H$105="n/a","na",IF('BMP Bataan 1'!$H$105="Submitted On-time","✓","x"))</f>
        <v>x</v>
      </c>
      <c r="AJ5" s="38" t="str">
        <f>IF('BMP Bataan 1'!$H$106="n/a","na",IF('BMP Bataan 1'!$H$106="Submitted On-time","✓","x"))</f>
        <v>x</v>
      </c>
      <c r="AK5" s="38" t="str">
        <f>IF('BMP Bataan 1'!$H$107="n/a","na",IF('BMP Bataan 1'!$H$107="Submitted On-time","✓","x"))</f>
        <v>x</v>
      </c>
      <c r="AL5" s="38" t="str">
        <f>IF('BMP Bataan 1'!$H$108="n/a","na",IF('BMP Bataan 1'!$H$108="Submitted On-time","✓","x"))</f>
        <v>x</v>
      </c>
      <c r="AM5" s="38" t="str">
        <f>IF('BMP Bataan 1'!$H$109="n/a","na",IF('BMP Bataan 1'!$H$109="Submitted On-time","✓","x"))</f>
        <v>x</v>
      </c>
      <c r="AN5" s="38" t="str">
        <f>IF('BMP Bataan 1'!$H$110="n/a","na",IF('BMP Bataan 1'!$H$110="Submitted On-time","✓","x"))</f>
        <v>na</v>
      </c>
      <c r="AO5" s="38" t="str">
        <f>IF('BMP Bataan 1'!$H$111="n/a","na",IF('BMP Bataan 1'!$H$111="Submitted On-time","✓","x"))</f>
        <v>na</v>
      </c>
      <c r="AP5" s="38" t="str">
        <f>IF('BMP Bataan 1'!$H$112="n/a","na",IF('BMP Bataan 1'!$H$112="Submitted On-time","✓","x"))</f>
        <v>na</v>
      </c>
      <c r="AQ5" s="38" t="str">
        <f>IF('BMP Bataan 1'!$H$113="n/a","na",IF('BMP Bataan 1'!$H$113="Submitted On-time","✓","x"))</f>
        <v>na</v>
      </c>
      <c r="AR5" s="38" t="str">
        <f>IF('BMP Bataan 1'!$H$114="n/a","na",IF('BMP Bataan 1'!$H$114="Submitted On-time","✓","x"))</f>
        <v>x</v>
      </c>
      <c r="AS5" s="38" t="str">
        <f>IF('BMP Bataan 1'!$H$115="n/a","na",IF('BMP Bataan 1'!$H$115="Submitted On-time","✓","x"))</f>
        <v>x</v>
      </c>
      <c r="AT5" s="38" t="str">
        <f>IF('BMP Bataan 1'!$H$116="n/a","na",IF('BMP Bataan 1'!$H$116="Submitted On-time","✓","x"))</f>
        <v>na</v>
      </c>
      <c r="AU5" s="38" t="str">
        <f>IF('BMP Bataan 1'!$H$117="n/a","na",IF('BMP Bataan 1'!$H$117="Submitted On-time","✓","x"))</f>
        <v>na</v>
      </c>
      <c r="AV5" s="38" t="str">
        <f>IF('BMP Bataan 1'!$H$118="n/a","na",IF('BMP Bataan 1'!$H$118="Submitted On-time","✓","x"))</f>
        <v>na</v>
      </c>
      <c r="AW5" s="38" t="str">
        <f>IF('BMP Bataan 1'!$H$119="n/a","na",IF('BMP Bataan 1'!$H$119="Submitted On-time","✓","x"))</f>
        <v>na</v>
      </c>
      <c r="AX5" s="38" t="str">
        <f>IF('BMP Bataan 1'!$H$120="n/a","na",IF('BMP Bataan 1'!$H$120="Submitted On-time","✓","x"))</f>
        <v>x</v>
      </c>
      <c r="AY5" s="23"/>
      <c r="AZ5" s="34">
        <f t="shared" si="0"/>
        <v>39</v>
      </c>
      <c r="BA5" s="34">
        <f t="shared" si="1"/>
        <v>0</v>
      </c>
      <c r="BB5" s="46">
        <f t="shared" si="2"/>
        <v>0</v>
      </c>
      <c r="BC5" t="s">
        <v>152</v>
      </c>
    </row>
    <row r="6" spans="2:55" x14ac:dyDescent="0.3">
      <c r="B6" s="44" t="s">
        <v>74</v>
      </c>
      <c r="C6" s="37" t="s">
        <v>78</v>
      </c>
      <c r="D6" s="38" t="str">
        <f>IF('BMP Bataan 2'!$H$74="n/a","na",IF('BMP Bataan 2'!$H$74="Submitted On-time","✓","x"))</f>
        <v>✓</v>
      </c>
      <c r="E6" s="38" t="str">
        <f>IF('BMP Bataan 2'!$H$75="n/a","na",IF('BMP Bataan 2'!$H$75="Submitted On-time","✓","x"))</f>
        <v>x</v>
      </c>
      <c r="F6" s="38" t="str">
        <f>IF('BMP Bataan 2'!$H$76="n/a","na",IF('BMP Bataan 2'!$H$76="Submitted On-time","✓","x"))</f>
        <v>✓</v>
      </c>
      <c r="G6" s="38" t="str">
        <f>IF('BMP Bataan 2'!$H$77="n/a","na",IF('BMP Bataan 2'!$H$77="Submitted On-time","✓","x"))</f>
        <v>✓</v>
      </c>
      <c r="H6" s="38" t="str">
        <f>IF('BMP Bataan 2'!$H$78="n/a","na",IF('BMP Bataan 2'!$H$78="Submitted On-time","✓","x"))</f>
        <v>✓</v>
      </c>
      <c r="I6" s="38" t="str">
        <f>IF('BMP Bataan 2'!$H$79="n/a","na",IF('BMP Bataan 2'!$H$79="Submitted On-time","✓","x"))</f>
        <v>✓</v>
      </c>
      <c r="J6" s="38" t="str">
        <f>IF('BMP Bataan 2'!$H$80="n/a","na",IF('BMP Bataan 2'!$H$80="Submitted On-time","✓","x"))</f>
        <v>✓</v>
      </c>
      <c r="K6" s="38" t="str">
        <f>IF('BMP Bataan 2'!$H$81="n/a","na",IF('BMP Bataan 2'!$H$81="Submitted On-time","✓","x"))</f>
        <v>x</v>
      </c>
      <c r="L6" s="38" t="str">
        <f>IF('BMP Bataan 2'!$H$82="n/a","na",IF('BMP Bataan 2'!$H$82="Submitted On-time","✓","x"))</f>
        <v>x</v>
      </c>
      <c r="M6" s="38" t="str">
        <f>IF('BMP Bataan 2'!$H$83="n/a","na",IF('BMP Bataan 2'!$H$83="Submitted On-time","✓","x"))</f>
        <v>x</v>
      </c>
      <c r="N6" s="38" t="str">
        <f>IF('BMP Bataan 2'!$H$84="n/a","na",IF('BMP Bataan 2'!$H$84="Submitted On-time","✓","x"))</f>
        <v>✓</v>
      </c>
      <c r="O6" s="38" t="str">
        <f>IF('BMP Bataan 2'!$H$85="n/a","na",IF('BMP Bataan 2'!$H$85="Submitted On-time","✓","x"))</f>
        <v>x</v>
      </c>
      <c r="P6" s="38" t="str">
        <f>IF('BMP Bataan 2'!$H$86="n/a","na",IF('BMP Bataan 2'!$H$86="Submitted On-time","✓","x"))</f>
        <v>x</v>
      </c>
      <c r="Q6" s="38" t="str">
        <f>IF('BMP Bataan 2'!$H$87="n/a","na",IF('BMP Bataan 2'!$H$87="Submitted On-time","✓","x"))</f>
        <v>x</v>
      </c>
      <c r="R6" s="38" t="str">
        <f>IF('BMP Bataan 2'!$H$88="n/a","na",IF('BMP Bataan 2'!$H$88="Submitted On-time","✓","x"))</f>
        <v>x</v>
      </c>
      <c r="S6" s="38" t="str">
        <f>IF('BMP Bataan 2'!$H$89="n/a","na",IF('BMP Bataan 2'!$H$89="Submitted On-time","✓","x"))</f>
        <v>x</v>
      </c>
      <c r="T6" s="38" t="str">
        <f>IF('BMP Bataan 2'!$H$90="n/a","na",IF('BMP Bataan 2'!$H$90="Submitted On-time","✓","x"))</f>
        <v>x</v>
      </c>
      <c r="U6" s="38" t="str">
        <f>IF('BMP Bataan 2'!$H$91="n/a","na",IF('BMP Bataan 2'!$H$91="Submitted On-time","✓","x"))</f>
        <v>x</v>
      </c>
      <c r="V6" s="38" t="str">
        <f>IF('BMP Bataan 2'!$H$92="n/a","na",IF('BMP Bataan 2'!$H$92="Submitted On-time","✓","x"))</f>
        <v>x</v>
      </c>
      <c r="W6" s="38" t="str">
        <f>IF('BMP Bataan 2'!$H$93="n/a","na",IF('BMP Bataan 2'!$H$93="Submitted On-time","✓","x"))</f>
        <v>✓</v>
      </c>
      <c r="X6" s="38" t="str">
        <f>IF('BMP Bataan 2'!$H$94="n/a","na",IF('BMP Bataan 2'!$H$94="Submitted On-time","✓","x"))</f>
        <v>x</v>
      </c>
      <c r="Y6" s="38" t="str">
        <f>IF('BMP Bataan 2'!$H$95="n/a","na",IF('BMP Bataan 2'!$H$95="Submitted On-time","✓","x"))</f>
        <v>x</v>
      </c>
      <c r="Z6" s="38" t="str">
        <f>IF('BMP Bataan 2'!$H$96="n/a","na",IF('BMP Bataan 2'!$H$96="Submitted On-time","✓","x"))</f>
        <v>x</v>
      </c>
      <c r="AA6" s="38" t="str">
        <f>IF('BMP Bataan 2'!$H$97="n/a","na",IF('BMP Bataan 2'!$H$97="Submitted On-time","✓","x"))</f>
        <v>x</v>
      </c>
      <c r="AB6" s="38" t="str">
        <f>IF('BMP Bataan 2'!$H$98="n/a","na",IF('BMP Bataan 2'!$H$98="Submitted On-time","✓","x"))</f>
        <v>✓</v>
      </c>
      <c r="AC6" s="38" t="str">
        <f>IF('BMP Bataan 2'!$H$99="n/a","na",IF('BMP Bataan 2'!$H$99="Submitted On-time","✓","x"))</f>
        <v>✓</v>
      </c>
      <c r="AD6" s="38" t="str">
        <f>IF('BMP Bataan 2'!$H$100="n/a","na",IF('BMP Bataan 2'!$H$100="Submitted On-time","✓","x"))</f>
        <v>✓</v>
      </c>
      <c r="AE6" s="38" t="str">
        <f>IF('BMP Bataan 2'!$H$101="n/a","na",IF('BMP Bataan 2'!$H$101="Submitted On-time","✓","x"))</f>
        <v>✓</v>
      </c>
      <c r="AF6" s="38" t="str">
        <f>IF('BMP Bataan 2'!$H$102="n/a","na",IF('BMP Bataan 2'!$H$102="Submitted On-time","✓","x"))</f>
        <v>✓</v>
      </c>
      <c r="AG6" s="38" t="str">
        <f>IF('BMP Bataan 2'!$H$103="n/a","na",IF('BMP Bataan 2'!$H$103="Submitted On-time","✓","x"))</f>
        <v>✓</v>
      </c>
      <c r="AH6" s="38" t="str">
        <f>IF('BMP Bataan 2'!$H$104="n/a","na",IF('BMP Bataan 2'!$H$104="Submitted On-time","✓","x"))</f>
        <v>x</v>
      </c>
      <c r="AI6" s="38" t="str">
        <f>IF('BMP Bataan 2'!$H$105="n/a","na",IF('BMP Bataan 2'!$H$105="Submitted On-time","✓","x"))</f>
        <v>x</v>
      </c>
      <c r="AJ6" s="38" t="str">
        <f>IF('BMP Bataan 2'!$H$106="n/a","na",IF('BMP Bataan 2'!$H$106="Submitted On-time","✓","x"))</f>
        <v>x</v>
      </c>
      <c r="AK6" s="38" t="str">
        <f>IF('BMP Bataan 2'!$H$107="n/a","na",IF('BMP Bataan 2'!$H$107="Submitted On-time","✓","x"))</f>
        <v>x</v>
      </c>
      <c r="AL6" s="38" t="str">
        <f>IF('BMP Bataan 2'!$H$108="n/a","na",IF('BMP Bataan 2'!$H$108="Submitted On-time","✓","x"))</f>
        <v>x</v>
      </c>
      <c r="AM6" s="38" t="str">
        <f>IF('BMP Bataan 2'!$H$109="n/a","na",IF('BMP Bataan 2'!$H$109="Submitted On-time","✓","x"))</f>
        <v>x</v>
      </c>
      <c r="AN6" s="38" t="str">
        <f>IF('BMP Bataan 2'!$H$110="n/a","na",IF('BMP Bataan 2'!$H$110="Submitted On-time","✓","x"))</f>
        <v>x</v>
      </c>
      <c r="AO6" s="38" t="str">
        <f>IF('BMP Bataan 2'!$H$111="n/a","na",IF('BMP Bataan 2'!$H$111="Submitted On-time","✓","x"))</f>
        <v>x</v>
      </c>
      <c r="AP6" s="38" t="str">
        <f>IF('BMP Bataan 2'!$H$112="n/a","na",IF('BMP Bataan 2'!$H$112="Submitted On-time","✓","x"))</f>
        <v>x</v>
      </c>
      <c r="AQ6" s="38" t="str">
        <f>IF('BMP Bataan 2'!$H$113="n/a","na",IF('BMP Bataan 2'!$H$113="Submitted On-time","✓","x"))</f>
        <v>x</v>
      </c>
      <c r="AR6" s="38" t="str">
        <f>IF('BMP Bataan 2'!$H$114="n/a","na",IF('BMP Bataan 2'!$H$114="Submitted On-time","✓","x"))</f>
        <v>x</v>
      </c>
      <c r="AS6" s="38" t="str">
        <f>IF('BMP Bataan 2'!$H$115="n/a","na",IF('BMP Bataan 2'!$H$115="Submitted On-time","✓","x"))</f>
        <v>x</v>
      </c>
      <c r="AT6" s="38" t="str">
        <f>IF('BMP Bataan 2'!$H$116="n/a","na",IF('BMP Bataan 2'!$H$116="Submitted On-time","✓","x"))</f>
        <v>✓</v>
      </c>
      <c r="AU6" s="38" t="str">
        <f>IF('BMP Bataan 2'!$H$117="n/a","na",IF('BMP Bataan 2'!$H$117="Submitted On-time","✓","x"))</f>
        <v>x</v>
      </c>
      <c r="AV6" s="38" t="str">
        <f>IF('BMP Bataan 2'!$H$118="n/a","na",IF('BMP Bataan 2'!$H$118="Submitted On-time","✓","x"))</f>
        <v>x</v>
      </c>
      <c r="AW6" s="38" t="str">
        <f>IF('BMP Bataan 2'!$H$119="n/a","na",IF('BMP Bataan 2'!$H$119="Submitted On-time","✓","x"))</f>
        <v>x</v>
      </c>
      <c r="AX6" s="38" t="str">
        <f>IF('BMP Bataan 2'!$H$120="n/a","na",IF('BMP Bataan 2'!$H$120="Submitted On-time","✓","x"))</f>
        <v>x</v>
      </c>
      <c r="AY6" s="23"/>
      <c r="AZ6" s="34">
        <f>COUNTIF(D6:AX6,"*")-COUNTIF(D6:AX6,"NA")</f>
        <v>47</v>
      </c>
      <c r="BA6" s="34">
        <f>COUNTIF(D6:AX6,"✓")</f>
        <v>15</v>
      </c>
      <c r="BB6" s="46">
        <f t="shared" si="2"/>
        <v>0.31914893617021278</v>
      </c>
      <c r="BC6" t="s">
        <v>152</v>
      </c>
    </row>
    <row r="7" spans="2:55" x14ac:dyDescent="0.3">
      <c r="B7" s="44" t="s">
        <v>74</v>
      </c>
      <c r="C7" s="37" t="s">
        <v>79</v>
      </c>
      <c r="D7" s="38" t="str">
        <f>IF('BMP Bulacan'!$H$74="n/a","na",IF('BMP Bulacan'!$H$74="Submitted On-time","✓","x"))</f>
        <v>✓</v>
      </c>
      <c r="E7" s="38" t="str">
        <f>IF('BMP Bulacan'!$H$75="n/a","na",IF('BMP Bulacan'!$H$75="Submitted On-time","✓","x"))</f>
        <v>✓</v>
      </c>
      <c r="F7" s="38" t="str">
        <f>IF('BMP Bulacan'!$H$76="n/a","na",IF('BMP Bulacan'!$H$76="Submitted On-time","✓","x"))</f>
        <v>✓</v>
      </c>
      <c r="G7" s="38" t="str">
        <f>IF('BMP Bulacan'!$H$77="n/a","na",IF('BMP Bulacan'!$H$77="Submitted On-time","✓","x"))</f>
        <v>x</v>
      </c>
      <c r="H7" s="38" t="str">
        <f>IF('BMP Bulacan'!$H$78="n/a","na",IF('BMP Bulacan'!$H$78="Submitted On-time","✓","x"))</f>
        <v>x</v>
      </c>
      <c r="I7" s="38" t="str">
        <f>IF('BMP Bulacan'!$H$79="n/a","na",IF('BMP Bulacan'!$H$79="Submitted On-time","✓","x"))</f>
        <v>x</v>
      </c>
      <c r="J7" s="38" t="str">
        <f>IF('BMP Bulacan'!$H$80="n/a","na",IF('BMP Bulacan'!$H$80="Submitted On-time","✓","x"))</f>
        <v>✓</v>
      </c>
      <c r="K7" s="38" t="str">
        <f>IF('BMP Bulacan'!$H$81="n/a","na",IF('BMP Bulacan'!$H$81="Submitted On-time","✓","x"))</f>
        <v>x</v>
      </c>
      <c r="L7" s="38" t="str">
        <f>IF('BMP Bulacan'!$H$82="n/a","na",IF('BMP Bulacan'!$H$82="Submitted On-time","✓","x"))</f>
        <v>x</v>
      </c>
      <c r="M7" s="38" t="str">
        <f>IF('BMP Bulacan'!$H$83="n/a","na",IF('BMP Bulacan'!$H$83="Submitted On-time","✓","x"))</f>
        <v>x</v>
      </c>
      <c r="N7" s="38" t="str">
        <f>IF('BMP Bulacan'!$H$84="n/a","na",IF('BMP Bulacan'!$H$84="Submitted On-time","✓","x"))</f>
        <v>x</v>
      </c>
      <c r="O7" s="38" t="str">
        <f>IF('BMP Bulacan'!$H$85="n/a","na",IF('BMP Bulacan'!$H$85="Submitted On-time","✓","x"))</f>
        <v>x</v>
      </c>
      <c r="P7" s="38" t="str">
        <f>IF('BMP Bulacan'!$H$86="n/a","na",IF('BMP Bulacan'!$H$86="Submitted On-time","✓","x"))</f>
        <v>x</v>
      </c>
      <c r="Q7" s="38" t="str">
        <f>IF('BMP Bulacan'!$H$87="n/a","na",IF('BMP Bulacan'!$H$87="Submitted On-time","✓","x"))</f>
        <v>x</v>
      </c>
      <c r="R7" s="38" t="str">
        <f>IF('BMP Bulacan'!$H$88="n/a","na",IF('BMP Bulacan'!$H$88="Submitted On-time","✓","x"))</f>
        <v>x</v>
      </c>
      <c r="S7" s="38" t="str">
        <f>IF('BMP Bulacan'!$H$89="n/a","na",IF('BMP Bulacan'!$H$89="Submitted On-time","✓","x"))</f>
        <v>x</v>
      </c>
      <c r="T7" s="38" t="str">
        <f>IF('BMP Bulacan'!$H$90="n/a","na",IF('BMP Bulacan'!$H$90="Submitted On-time","✓","x"))</f>
        <v>x</v>
      </c>
      <c r="U7" s="38" t="str">
        <f>IF('BMP Bulacan'!$H$91="n/a","na",IF('BMP Bulacan'!$H$91="Submitted On-time","✓","x"))</f>
        <v>x</v>
      </c>
      <c r="V7" s="38" t="str">
        <f>IF('BMP Bulacan'!$H$92="n/a","na",IF('BMP Bulacan'!$H$92="Submitted On-time","✓","x"))</f>
        <v>x</v>
      </c>
      <c r="W7" s="38" t="str">
        <f>IF('BMP Bulacan'!$H$93="n/a","na",IF('BMP Bulacan'!$H$93="Submitted On-time","✓","x"))</f>
        <v>x</v>
      </c>
      <c r="X7" s="38" t="str">
        <f>IF('BMP Bulacan'!$H$94="n/a","na",IF('BMP Bulacan'!$H$94="Submitted On-time","✓","x"))</f>
        <v>x</v>
      </c>
      <c r="Y7" s="38" t="str">
        <f>IF('BMP Bulacan'!$H$95="n/a","na",IF('BMP Bulacan'!$H$95="Submitted On-time","✓","x"))</f>
        <v>x</v>
      </c>
      <c r="Z7" s="38" t="str">
        <f>IF('BMP Bulacan'!$H$96="n/a","na",IF('BMP Bulacan'!$H$96="Submitted On-time","✓","x"))</f>
        <v>x</v>
      </c>
      <c r="AA7" s="38" t="str">
        <f>IF('BMP Bulacan'!$H$97="n/a","na",IF('BMP Bulacan'!$H$97="Submitted On-time","✓","x"))</f>
        <v>x</v>
      </c>
      <c r="AB7" s="38" t="str">
        <f>IF('BMP Bulacan'!$H$98="n/a","na",IF('BMP Bulacan'!$H$98="Submitted On-time","✓","x"))</f>
        <v>x</v>
      </c>
      <c r="AC7" s="38" t="str">
        <f>IF('BMP Bulacan'!$H$99="n/a","na",IF('BMP Bulacan'!$H$99="Submitted On-time","✓","x"))</f>
        <v>x</v>
      </c>
      <c r="AD7" s="38" t="str">
        <f>IF('BMP Bulacan'!$H$100="n/a","na",IF('BMP Bulacan'!$H$100="Submitted On-time","✓","x"))</f>
        <v>x</v>
      </c>
      <c r="AE7" s="38" t="str">
        <f>IF('BMP Bulacan'!$H$101="n/a","na",IF('BMP Bulacan'!$H$101="Submitted On-time","✓","x"))</f>
        <v>x</v>
      </c>
      <c r="AF7" s="38" t="str">
        <f>IF('BMP Bulacan'!$H$102="n/a","na",IF('BMP Bulacan'!$H$102="Submitted On-time","✓","x"))</f>
        <v>x</v>
      </c>
      <c r="AG7" s="38" t="str">
        <f>IF('BMP Bulacan'!$H$103="n/a","na",IF('BMP Bulacan'!$H$103="Submitted On-time","✓","x"))</f>
        <v>x</v>
      </c>
      <c r="AH7" s="38" t="str">
        <f>IF('BMP Bulacan'!$H$104="n/a","na",IF('BMP Bulacan'!$H$104="Submitted On-time","✓","x"))</f>
        <v>x</v>
      </c>
      <c r="AI7" s="38" t="str">
        <f>IF('BMP Bulacan'!$H$105="n/a","na",IF('BMP Bulacan'!$H$105="Submitted On-time","✓","x"))</f>
        <v>x</v>
      </c>
      <c r="AJ7" s="38" t="str">
        <f>IF('BMP Bulacan'!$H$106="n/a","na",IF('BMP Bulacan'!$H$106="Submitted On-time","✓","x"))</f>
        <v>x</v>
      </c>
      <c r="AK7" s="38" t="str">
        <f>IF('BMP Bulacan'!$H$107="n/a","na",IF('BMP Bulacan'!$H$107="Submitted On-time","✓","x"))</f>
        <v>x</v>
      </c>
      <c r="AL7" s="38" t="str">
        <f>IF('BMP Bulacan'!$H$108="n/a","na",IF('BMP Bulacan'!$H$108="Submitted On-time","✓","x"))</f>
        <v>x</v>
      </c>
      <c r="AM7" s="38" t="str">
        <f>IF('BMP Bulacan'!$H$109="n/a","na",IF('BMP Bulacan'!$H$109="Submitted On-time","✓","x"))</f>
        <v>x</v>
      </c>
      <c r="AN7" s="38" t="str">
        <f>IF('BMP Bulacan'!$H$110="n/a","na",IF('BMP Bulacan'!$H$110="Submitted On-time","✓","x"))</f>
        <v>x</v>
      </c>
      <c r="AO7" s="38" t="str">
        <f>IF('BMP Bulacan'!$H$111="n/a","na",IF('BMP Bulacan'!$H$111="Submitted On-time","✓","x"))</f>
        <v>x</v>
      </c>
      <c r="AP7" s="38" t="str">
        <f>IF('BMP Bulacan'!$H$112="n/a","na",IF('BMP Bulacan'!$H$112="Submitted On-time","✓","x"))</f>
        <v>x</v>
      </c>
      <c r="AQ7" s="38" t="str">
        <f>IF('BMP Bulacan'!$H$113="n/a","na",IF('BMP Bulacan'!$H$113="Submitted On-time","✓","x"))</f>
        <v>x</v>
      </c>
      <c r="AR7" s="38" t="str">
        <f>IF('BMP Bulacan'!$H$114="n/a","na",IF('BMP Bulacan'!$H$114="Submitted On-time","✓","x"))</f>
        <v>x</v>
      </c>
      <c r="AS7" s="38" t="str">
        <f>IF('BMP Bulacan'!$H$115="n/a","na",IF('BMP Bulacan'!$H$115="Submitted On-time","✓","x"))</f>
        <v>x</v>
      </c>
      <c r="AT7" s="38" t="str">
        <f>IF('BMP Bulacan'!$H$116="n/a","na",IF('BMP Bulacan'!$H$116="Submitted On-time","✓","x"))</f>
        <v>x</v>
      </c>
      <c r="AU7" s="38" t="str">
        <f>IF('BMP Bulacan'!$H$117="n/a","na",IF('BMP Bulacan'!$H$117="Submitted On-time","✓","x"))</f>
        <v>x</v>
      </c>
      <c r="AV7" s="38" t="str">
        <f>IF('BMP Bulacan'!$H$118="n/a","na",IF('BMP Bulacan'!$H$118="Submitted On-time","✓","x"))</f>
        <v>x</v>
      </c>
      <c r="AW7" s="38" t="str">
        <f>IF('BMP Bulacan'!$H$119="n/a","na",IF('BMP Bulacan'!$H$119="Submitted On-time","✓","x"))</f>
        <v>x</v>
      </c>
      <c r="AX7" s="38" t="str">
        <f>IF('BMP Bulacan'!$H$120="n/a","na",IF('BMP Bulacan'!$H$120="Submitted On-time","✓","x"))</f>
        <v>✓</v>
      </c>
      <c r="AY7" s="23"/>
      <c r="AZ7" s="34">
        <f>COUNTIF(D7:AX7,"*")-COUNTIF(D7:AX7,"NA")</f>
        <v>47</v>
      </c>
      <c r="BA7" s="34">
        <f>COUNTIF(D7:AX7,"✓")</f>
        <v>5</v>
      </c>
      <c r="BB7" s="46">
        <f t="shared" si="2"/>
        <v>0.10638297872340426</v>
      </c>
      <c r="BC7" t="s">
        <v>152</v>
      </c>
    </row>
    <row r="8" spans="2:55" x14ac:dyDescent="0.3">
      <c r="B8" s="44" t="s">
        <v>74</v>
      </c>
      <c r="C8" s="37" t="s">
        <v>80</v>
      </c>
      <c r="D8" s="38" t="str">
        <f>IF('BMP Tarlac'!$H$74="n/a","na",IF('BMP Tarlac'!$H$74="Submitted On-time","✓","x"))</f>
        <v>x</v>
      </c>
      <c r="E8" s="38" t="str">
        <f>IF('BMP Tarlac'!$H$75="n/a","na",IF('BMP Tarlac'!$H$75="Submitted On-time","✓","x"))</f>
        <v>x</v>
      </c>
      <c r="F8" s="38" t="str">
        <f>IF('BMP Tarlac'!$H$76="n/a","na",IF('BMP Tarlac'!$H$76="Submitted On-time","✓","x"))</f>
        <v>x</v>
      </c>
      <c r="G8" s="38" t="str">
        <f>IF('BMP Tarlac'!$H$77="n/a","na",IF('BMP Tarlac'!$H$77="Submitted On-time","✓","x"))</f>
        <v>x</v>
      </c>
      <c r="H8" s="38" t="str">
        <f>IF('BMP Tarlac'!$H$78="n/a","na",IF('BMP Tarlac'!$H$78="Submitted On-time","✓","x"))</f>
        <v>x</v>
      </c>
      <c r="I8" s="38" t="str">
        <f>IF('BMP Tarlac'!$H$79="n/a","na",IF('BMP Tarlac'!$H$79="Submitted On-time","✓","x"))</f>
        <v>x</v>
      </c>
      <c r="J8" s="38" t="str">
        <f>IF('BMP Tarlac'!$H$80="n/a","na",IF('BMP Tarlac'!$H$80="Submitted On-time","✓","x"))</f>
        <v>x</v>
      </c>
      <c r="K8" s="38" t="str">
        <f>IF('BMP Tarlac'!$H$81="n/a","na",IF('BMP Tarlac'!$H$81="Submitted On-time","✓","x"))</f>
        <v>x</v>
      </c>
      <c r="L8" s="38" t="str">
        <f>IF('BMP Tarlac'!$H$82="n/a","na",IF('BMP Tarlac'!$H$82="Submitted On-time","✓","x"))</f>
        <v>x</v>
      </c>
      <c r="M8" s="38" t="str">
        <f>IF('BMP Tarlac'!$H$83="n/a","na",IF('BMP Tarlac'!$H$83="Submitted On-time","✓","x"))</f>
        <v>x</v>
      </c>
      <c r="N8" s="38" t="str">
        <f>IF('BMP Tarlac'!$H$84="n/a","na",IF('BMP Tarlac'!$H$84="Submitted On-time","✓","x"))</f>
        <v>x</v>
      </c>
      <c r="O8" s="38" t="str">
        <f>IF('BMP Tarlac'!$H$85="n/a","na",IF('BMP Tarlac'!$H$85="Submitted On-time","✓","x"))</f>
        <v>x</v>
      </c>
      <c r="P8" s="38" t="str">
        <f>IF('BMP Tarlac'!$H$86="n/a","na",IF('BMP Tarlac'!$H$86="Submitted On-time","✓","x"))</f>
        <v>x</v>
      </c>
      <c r="Q8" s="38" t="str">
        <f>IF('BMP Tarlac'!$H$87="n/a","na",IF('BMP Tarlac'!$H$87="Submitted On-time","✓","x"))</f>
        <v>x</v>
      </c>
      <c r="R8" s="38" t="str">
        <f>IF('BMP Tarlac'!$H$88="n/a","na",IF('BMP Tarlac'!$H$88="Submitted On-time","✓","x"))</f>
        <v>x</v>
      </c>
      <c r="S8" s="38" t="str">
        <f>IF('BMP Tarlac'!$H$89="n/a","na",IF('BMP Tarlac'!$H$89="Submitted On-time","✓","x"))</f>
        <v>x</v>
      </c>
      <c r="T8" s="38" t="str">
        <f>IF('BMP Tarlac'!$H$90="n/a","na",IF('BMP Tarlac'!$H$90="Submitted On-time","✓","x"))</f>
        <v>x</v>
      </c>
      <c r="U8" s="38" t="str">
        <f>IF('BMP Tarlac'!$H$91="n/a","na",IF('BMP Tarlac'!$H$91="Submitted On-time","✓","x"))</f>
        <v>x</v>
      </c>
      <c r="V8" s="38" t="str">
        <f>IF('BMP Tarlac'!$H$92="n/a","na",IF('BMP Tarlac'!$H$92="Submitted On-time","✓","x"))</f>
        <v>x</v>
      </c>
      <c r="W8" s="38" t="str">
        <f>IF('BMP Tarlac'!$H$93="n/a","na",IF('BMP Tarlac'!$H$93="Submitted On-time","✓","x"))</f>
        <v>x</v>
      </c>
      <c r="X8" s="38" t="str">
        <f>IF('BMP Tarlac'!$H$94="n/a","na",IF('BMP Tarlac'!$H$94="Submitted On-time","✓","x"))</f>
        <v>x</v>
      </c>
      <c r="Y8" s="38" t="str">
        <f>IF('BMP Tarlac'!$H$95="n/a","na",IF('BMP Tarlac'!$H$95="Submitted On-time","✓","x"))</f>
        <v>x</v>
      </c>
      <c r="Z8" s="38" t="str">
        <f>IF('BMP Tarlac'!$H$96="n/a","na",IF('BMP Tarlac'!$H$96="Submitted On-time","✓","x"))</f>
        <v>x</v>
      </c>
      <c r="AA8" s="38" t="str">
        <f>IF('BMP Tarlac'!$H$97="n/a","na",IF('BMP Tarlac'!$H$97="Submitted On-time","✓","x"))</f>
        <v>x</v>
      </c>
      <c r="AB8" s="38" t="str">
        <f>IF('BMP Tarlac'!$H$98="n/a","na",IF('BMP Tarlac'!$H$98="Submitted On-time","✓","x"))</f>
        <v>x</v>
      </c>
      <c r="AC8" s="38" t="str">
        <f>IF('BMP Tarlac'!$H$99="n/a","na",IF('BMP Tarlac'!$H$99="Submitted On-time","✓","x"))</f>
        <v>x</v>
      </c>
      <c r="AD8" s="38" t="str">
        <f>IF('BMP Tarlac'!$H$100="n/a","na",IF('BMP Tarlac'!$H$100="Submitted On-time","✓","x"))</f>
        <v>x</v>
      </c>
      <c r="AE8" s="38" t="str">
        <f>IF('BMP Tarlac'!$H$101="n/a","na",IF('BMP Tarlac'!$H$101="Submitted On-time","✓","x"))</f>
        <v>x</v>
      </c>
      <c r="AF8" s="38" t="str">
        <f>IF('BMP Tarlac'!$H$102="n/a","na",IF('BMP Tarlac'!$H$102="Submitted On-time","✓","x"))</f>
        <v>x</v>
      </c>
      <c r="AG8" s="38" t="str">
        <f>IF('BMP Tarlac'!$H$103="n/a","na",IF('BMP Tarlac'!$H$103="Submitted On-time","✓","x"))</f>
        <v>x</v>
      </c>
      <c r="AH8" s="38" t="str">
        <f>IF('BMP Tarlac'!$H$104="n/a","na",IF('BMP Tarlac'!$H$104="Submitted On-time","✓","x"))</f>
        <v>x</v>
      </c>
      <c r="AI8" s="38" t="str">
        <f>IF('BMP Tarlac'!$H$105="n/a","na",IF('BMP Tarlac'!$H$105="Submitted On-time","✓","x"))</f>
        <v>x</v>
      </c>
      <c r="AJ8" s="38" t="str">
        <f>IF('BMP Tarlac'!$H$106="n/a","na",IF('BMP Tarlac'!$H$106="Submitted On-time","✓","x"))</f>
        <v>x</v>
      </c>
      <c r="AK8" s="38" t="str">
        <f>IF('BMP Tarlac'!$H$107="n/a","na",IF('BMP Tarlac'!$H$107="Submitted On-time","✓","x"))</f>
        <v>x</v>
      </c>
      <c r="AL8" s="38" t="str">
        <f>IF('BMP Tarlac'!$H$108="n/a","na",IF('BMP Tarlac'!$H$108="Submitted On-time","✓","x"))</f>
        <v>x</v>
      </c>
      <c r="AM8" s="38" t="str">
        <f>IF('BMP Tarlac'!$H$109="n/a","na",IF('BMP Tarlac'!$H$109="Submitted On-time","✓","x"))</f>
        <v>x</v>
      </c>
      <c r="AN8" s="38" t="str">
        <f>IF('BMP Tarlac'!$H$110="n/a","na",IF('BMP Tarlac'!$H$110="Submitted On-time","✓","x"))</f>
        <v>x</v>
      </c>
      <c r="AO8" s="38" t="str">
        <f>IF('BMP Tarlac'!$H$111="n/a","na",IF('BMP Tarlac'!$H$111="Submitted On-time","✓","x"))</f>
        <v>x</v>
      </c>
      <c r="AP8" s="38" t="str">
        <f>IF('BMP Tarlac'!$H$112="n/a","na",IF('BMP Tarlac'!$H$112="Submitted On-time","✓","x"))</f>
        <v>x</v>
      </c>
      <c r="AQ8" s="38" t="str">
        <f>IF('BMP Tarlac'!$H$113="n/a","na",IF('BMP Tarlac'!$H$113="Submitted On-time","✓","x"))</f>
        <v>x</v>
      </c>
      <c r="AR8" s="38" t="str">
        <f>IF('BMP Tarlac'!$H$114="n/a","na",IF('BMP Tarlac'!$H$114="Submitted On-time","✓","x"))</f>
        <v>x</v>
      </c>
      <c r="AS8" s="38" t="str">
        <f>IF('BMP Tarlac'!$H$115="n/a","na",IF('BMP Tarlac'!$H$115="Submitted On-time","✓","x"))</f>
        <v>x</v>
      </c>
      <c r="AT8" s="38" t="str">
        <f>IF('BMP Tarlac'!$H$116="n/a","na",IF('BMP Tarlac'!$H$116="Submitted On-time","✓","x"))</f>
        <v>x</v>
      </c>
      <c r="AU8" s="38" t="str">
        <f>IF('BMP Tarlac'!$H$117="n/a","na",IF('BMP Tarlac'!$H$117="Submitted On-time","✓","x"))</f>
        <v>x</v>
      </c>
      <c r="AV8" s="38" t="str">
        <f>IF('BMP Tarlac'!$H$118="n/a","na",IF('BMP Tarlac'!$H$118="Submitted On-time","✓","x"))</f>
        <v>x</v>
      </c>
      <c r="AW8" s="38" t="str">
        <f>IF('BMP Tarlac'!$H$119="n/a","na",IF('BMP Tarlac'!$H$119="Submitted On-time","✓","x"))</f>
        <v>x</v>
      </c>
      <c r="AX8" s="38" t="str">
        <f>IF('BMP Tarlac'!$H$120="n/a","na",IF('BMP Tarlac'!$H$120="Submitted On-time","✓","x"))</f>
        <v>x</v>
      </c>
      <c r="AY8" s="23"/>
      <c r="AZ8" s="34">
        <f t="shared" si="0"/>
        <v>47</v>
      </c>
      <c r="BA8" s="34">
        <f t="shared" si="1"/>
        <v>0</v>
      </c>
      <c r="BB8" s="46">
        <f t="shared" si="2"/>
        <v>0</v>
      </c>
      <c r="BC8" t="s">
        <v>152</v>
      </c>
    </row>
    <row r="9" spans="2:55" x14ac:dyDescent="0.3">
      <c r="B9" s="44" t="s">
        <v>74</v>
      </c>
      <c r="C9" s="37" t="s">
        <v>81</v>
      </c>
      <c r="D9" s="38" t="str">
        <f>IF('MPF Bataan'!$H$74="n/a","na",IF('MPF Bataan'!$H$74="Submitted On-time","✓","x"))</f>
        <v>✓</v>
      </c>
      <c r="E9" s="38" t="str">
        <f>IF('MPF Bataan'!$H$75="n/a","na",IF('MPF Bataan'!$H$75="Submitted On-time","✓","x"))</f>
        <v>✓</v>
      </c>
      <c r="F9" s="38" t="str">
        <f>IF('MPF Bataan'!$H$76="n/a","na",IF('MPF Bataan'!$H$76="Submitted On-time","✓","x"))</f>
        <v>✓</v>
      </c>
      <c r="G9" s="38" t="str">
        <f>IF('MPF Bataan'!$H$77="n/a","na",IF('MPF Bataan'!$H$77="Submitted On-time","✓","x"))</f>
        <v>✓</v>
      </c>
      <c r="H9" s="38" t="str">
        <f>IF('MPF Bataan'!$H$78="n/a","na",IF('MPF Bataan'!$H$78="Submitted On-time","✓","x"))</f>
        <v>✓</v>
      </c>
      <c r="I9" s="38" t="str">
        <f>IF('MPF Bataan'!$H$79="n/a","na",IF('MPF Bataan'!$H$79="Submitted On-time","✓","x"))</f>
        <v>✓</v>
      </c>
      <c r="J9" s="38" t="str">
        <f>IF('MPF Bataan'!$H$80="n/a","na",IF('MPF Bataan'!$H$80="Submitted On-time","✓","x"))</f>
        <v>✓</v>
      </c>
      <c r="K9" s="38" t="str">
        <f>IF('MPF Bataan'!$H$81="n/a","na",IF('MPF Bataan'!$H$81="Submitted On-time","✓","x"))</f>
        <v>x</v>
      </c>
      <c r="L9" s="38" t="str">
        <f>IF('MPF Bataan'!$H$82="n/a","na",IF('MPF Bataan'!$H$82="Submitted On-time","✓","x"))</f>
        <v>✓</v>
      </c>
      <c r="M9" s="38" t="str">
        <f>IF('MPF Bataan'!$H$83="n/a","na",IF('MPF Bataan'!$H$83="Submitted On-time","✓","x"))</f>
        <v>x</v>
      </c>
      <c r="N9" s="38" t="str">
        <f>IF('MPF Bataan'!$H$84="n/a","na",IF('MPF Bataan'!$H$84="Submitted On-time","✓","x"))</f>
        <v>✓</v>
      </c>
      <c r="O9" s="38" t="str">
        <f>IF('MPF Bataan'!$H$85="n/a","na",IF('MPF Bataan'!$H$85="Submitted On-time","✓","x"))</f>
        <v>x</v>
      </c>
      <c r="P9" s="38" t="str">
        <f>IF('MPF Bataan'!$H$86="n/a","na",IF('MPF Bataan'!$H$86="Submitted On-time","✓","x"))</f>
        <v>x</v>
      </c>
      <c r="Q9" s="38" t="str">
        <f>IF('MPF Bataan'!$H$87="n/a","na",IF('MPF Bataan'!$H$87="Submitted On-time","✓","x"))</f>
        <v>x</v>
      </c>
      <c r="R9" s="38" t="str">
        <f>IF('MPF Bataan'!$H$88="n/a","na",IF('MPF Bataan'!$H$88="Submitted On-time","✓","x"))</f>
        <v>x</v>
      </c>
      <c r="S9" s="38" t="str">
        <f>IF('MPF Bataan'!$H$89="n/a","na",IF('MPF Bataan'!$H$89="Submitted On-time","✓","x"))</f>
        <v>x</v>
      </c>
      <c r="T9" s="38" t="str">
        <f>IF('MPF Bataan'!$H$90="n/a","na",IF('MPF Bataan'!$H$90="Submitted On-time","✓","x"))</f>
        <v>✓</v>
      </c>
      <c r="U9" s="38" t="str">
        <f>IF('MPF Bataan'!$H$91="n/a","na",IF('MPF Bataan'!$H$91="Submitted On-time","✓","x"))</f>
        <v>x</v>
      </c>
      <c r="V9" s="38" t="str">
        <f>IF('MPF Bataan'!$H$92="n/a","na",IF('MPF Bataan'!$H$92="Submitted On-time","✓","x"))</f>
        <v>x</v>
      </c>
      <c r="W9" s="38" t="str">
        <f>IF('MPF Bataan'!$H$93="n/a","na",IF('MPF Bataan'!$H$93="Submitted On-time","✓","x"))</f>
        <v>x</v>
      </c>
      <c r="X9" s="38" t="str">
        <f>IF('MPF Bataan'!$H$94="n/a","na",IF('MPF Bataan'!$H$94="Submitted On-time","✓","x"))</f>
        <v>x</v>
      </c>
      <c r="Y9" s="38" t="str">
        <f>IF('MPF Bataan'!$H$95="n/a","na",IF('MPF Bataan'!$H$95="Submitted On-time","✓","x"))</f>
        <v>x</v>
      </c>
      <c r="Z9" s="38" t="str">
        <f>IF('MPF Bataan'!$H$96="n/a","na",IF('MPF Bataan'!$H$96="Submitted On-time","✓","x"))</f>
        <v>na</v>
      </c>
      <c r="AA9" s="38" t="str">
        <f>IF('MPF Bataan'!$H$97="n/a","na",IF('MPF Bataan'!$H$97="Submitted On-time","✓","x"))</f>
        <v>na</v>
      </c>
      <c r="AB9" s="38" t="str">
        <f>IF('MPF Bataan'!$H$98="n/a","na",IF('MPF Bataan'!$H$98="Submitted On-time","✓","x"))</f>
        <v>na</v>
      </c>
      <c r="AC9" s="38" t="str">
        <f>IF('MPF Bataan'!$H$99="n/a","na",IF('MPF Bataan'!$H$99="Submitted On-time","✓","x"))</f>
        <v>na</v>
      </c>
      <c r="AD9" s="38" t="str">
        <f>IF('MPF Bataan'!$H$100="n/a","na",IF('MPF Bataan'!$H$100="Submitted On-time","✓","x"))</f>
        <v>na</v>
      </c>
      <c r="AE9" s="38" t="str">
        <f>IF('MPF Bataan'!$H$101="n/a","na",IF('MPF Bataan'!$H$101="Submitted On-time","✓","x"))</f>
        <v>na</v>
      </c>
      <c r="AF9" s="38" t="str">
        <f>IF('MPF Bataan'!$H$102="n/a","na",IF('MPF Bataan'!$H$102="Submitted On-time","✓","x"))</f>
        <v>na</v>
      </c>
      <c r="AG9" s="38" t="str">
        <f>IF('MPF Bataan'!$H$103="n/a","na",IF('MPF Bataan'!$H$103="Submitted On-time","✓","x"))</f>
        <v>na</v>
      </c>
      <c r="AH9" s="38" t="str">
        <f>IF('MPF Bataan'!$H$104="n/a","na",IF('MPF Bataan'!$H$104="Submitted On-time","✓","x"))</f>
        <v>na</v>
      </c>
      <c r="AI9" s="38" t="str">
        <f>IF('MPF Bataan'!$H$105="n/a","na",IF('MPF Bataan'!$H$105="Submitted On-time","✓","x"))</f>
        <v>na</v>
      </c>
      <c r="AJ9" s="38" t="str">
        <f>IF('MPF Bataan'!$H$106="n/a","na",IF('MPF Bataan'!$H$106="Submitted On-time","✓","x"))</f>
        <v>na</v>
      </c>
      <c r="AK9" s="38" t="str">
        <f>IF('MPF Bataan'!$H$107="n/a","na",IF('MPF Bataan'!$H$107="Submitted On-time","✓","x"))</f>
        <v>na</v>
      </c>
      <c r="AL9" s="38" t="str">
        <f>IF('MPF Bataan'!$H$108="n/a","na",IF('MPF Bataan'!$H$108="Submitted On-time","✓","x"))</f>
        <v>na</v>
      </c>
      <c r="AM9" s="38" t="str">
        <f>IF('MPF Bataan'!$H$109="n/a","na",IF('MPF Bataan'!$H$109="Submitted On-time","✓","x"))</f>
        <v>na</v>
      </c>
      <c r="AN9" s="38" t="str">
        <f>IF('MPF Bataan'!$H$110="n/a","na",IF('MPF Bataan'!$H$110="Submitted On-time","✓","x"))</f>
        <v>x</v>
      </c>
      <c r="AO9" s="38" t="str">
        <f>IF('MPF Bataan'!$H$111="n/a","na",IF('MPF Bataan'!$H$111="Submitted On-time","✓","x"))</f>
        <v>x</v>
      </c>
      <c r="AP9" s="38" t="str">
        <f>IF('MPF Bataan'!$H$112="n/a","na",IF('MPF Bataan'!$H$112="Submitted On-time","✓","x"))</f>
        <v>x</v>
      </c>
      <c r="AQ9" s="38" t="str">
        <f>IF('MPF Bataan'!$H$113="n/a","na",IF('MPF Bataan'!$H$113="Submitted On-time","✓","x"))</f>
        <v>x</v>
      </c>
      <c r="AR9" s="38" t="str">
        <f>IF('MPF Bataan'!$H$114="n/a","na",IF('MPF Bataan'!$H$114="Submitted On-time","✓","x"))</f>
        <v>✓</v>
      </c>
      <c r="AS9" s="38" t="str">
        <f>IF('MPF Bataan'!$H$115="n/a","na",IF('MPF Bataan'!$H$115="Submitted On-time","✓","x"))</f>
        <v>✓</v>
      </c>
      <c r="AT9" s="38" t="str">
        <f>IF('MPF Bataan'!$H$116="n/a","na",IF('MPF Bataan'!$H$116="Submitted On-time","✓","x"))</f>
        <v>na</v>
      </c>
      <c r="AU9" s="38" t="str">
        <f>IF('MPF Bataan'!$H$117="n/a","na",IF('MPF Bataan'!$H$117="Submitted On-time","✓","x"))</f>
        <v>na</v>
      </c>
      <c r="AV9" s="38" t="str">
        <f>IF('MPF Bataan'!$H$118="n/a","na",IF('MPF Bataan'!$H$118="Submitted On-time","✓","x"))</f>
        <v>na</v>
      </c>
      <c r="AW9" s="38" t="str">
        <f>IF('MPF Bataan'!$H$119="n/a","na",IF('MPF Bataan'!$H$119="Submitted On-time","✓","x"))</f>
        <v>na</v>
      </c>
      <c r="AX9" s="38" t="str">
        <f>IF('MPF Bataan'!$H$120="n/a","na",IF('MPF Bataan'!$H$120="Submitted On-time","✓","x"))</f>
        <v>x</v>
      </c>
      <c r="AY9" s="23"/>
      <c r="AZ9" s="34">
        <f t="shared" si="0"/>
        <v>29</v>
      </c>
      <c r="BA9" s="34">
        <f t="shared" si="1"/>
        <v>12</v>
      </c>
      <c r="BB9" s="46">
        <f t="shared" si="2"/>
        <v>0.41379310344827586</v>
      </c>
      <c r="BC9" t="s">
        <v>152</v>
      </c>
    </row>
    <row r="10" spans="2:55" x14ac:dyDescent="0.3">
      <c r="B10" s="44" t="s">
        <v>74</v>
      </c>
      <c r="C10" s="37" t="s">
        <v>82</v>
      </c>
      <c r="D10" s="38" t="str">
        <f>IF('MPH Bataan'!$H$74="n/a","na",IF('MPH Bataan'!$H$74="Submitted On-time","✓","x"))</f>
        <v>✓</v>
      </c>
      <c r="E10" s="38" t="str">
        <f>IF('MPH Bataan'!$H$75="n/a","na",IF('MPH Bataan'!$H$75="Submitted On-time","✓","x"))</f>
        <v>✓</v>
      </c>
      <c r="F10" s="38" t="str">
        <f>IF('MPH Bataan'!$H$76="n/a","na",IF('MPH Bataan'!$H$76="Submitted On-time","✓","x"))</f>
        <v>✓</v>
      </c>
      <c r="G10" s="38" t="str">
        <f>IF('MPH Bataan'!$H$77="n/a","na",IF('MPH Bataan'!$H$77="Submitted On-time","✓","x"))</f>
        <v>✓</v>
      </c>
      <c r="H10" s="38" t="str">
        <f>IF('MPH Bataan'!$H$78="n/a","na",IF('MPH Bataan'!$H$78="Submitted On-time","✓","x"))</f>
        <v>✓</v>
      </c>
      <c r="I10" s="38" t="str">
        <f>IF('MPH Bataan'!$H$79="n/a","na",IF('MPH Bataan'!$H$79="Submitted On-time","✓","x"))</f>
        <v>✓</v>
      </c>
      <c r="J10" s="38" t="str">
        <f>IF('MPH Bataan'!$H$80="n/a","na",IF('MPH Bataan'!$H$80="Submitted On-time","✓","x"))</f>
        <v>✓</v>
      </c>
      <c r="K10" s="38" t="str">
        <f>IF('MPH Bataan'!$H$81="n/a","na",IF('MPH Bataan'!$H$81="Submitted On-time","✓","x"))</f>
        <v>x</v>
      </c>
      <c r="L10" s="38" t="str">
        <f>IF('MPH Bataan'!$H$82="n/a","na",IF('MPH Bataan'!$H$82="Submitted On-time","✓","x"))</f>
        <v>✓</v>
      </c>
      <c r="M10" s="38" t="str">
        <f>IF('MPH Bataan'!$H$83="n/a","na",IF('MPH Bataan'!$H$83="Submitted On-time","✓","x"))</f>
        <v>x</v>
      </c>
      <c r="N10" s="38" t="str">
        <f>IF('MPH Bataan'!$H$84="n/a","na",IF('MPH Bataan'!$H$84="Submitted On-time","✓","x"))</f>
        <v>✓</v>
      </c>
      <c r="O10" s="38" t="str">
        <f>IF('MPH Bataan'!$H$85="n/a","na",IF('MPH Bataan'!$H$85="Submitted On-time","✓","x"))</f>
        <v>x</v>
      </c>
      <c r="P10" s="38" t="str">
        <f>IF('MPH Bataan'!$H$86="n/a","na",IF('MPH Bataan'!$H$86="Submitted On-time","✓","x"))</f>
        <v>x</v>
      </c>
      <c r="Q10" s="38" t="str">
        <f>IF('MPH Bataan'!$H$87="n/a","na",IF('MPH Bataan'!$H$87="Submitted On-time","✓","x"))</f>
        <v>x</v>
      </c>
      <c r="R10" s="38" t="str">
        <f>IF('MPH Bataan'!$H$88="n/a","na",IF('MPH Bataan'!$H$88="Submitted On-time","✓","x"))</f>
        <v>x</v>
      </c>
      <c r="S10" s="38" t="str">
        <f>IF('MPH Bataan'!$H$89="n/a","na",IF('MPH Bataan'!$H$89="Submitted On-time","✓","x"))</f>
        <v>x</v>
      </c>
      <c r="T10" s="38" t="str">
        <f>IF('MPH Bataan'!$H$90="n/a","na",IF('MPH Bataan'!$H$90="Submitted On-time","✓","x"))</f>
        <v>✓</v>
      </c>
      <c r="U10" s="38" t="str">
        <f>IF('MPH Bataan'!$H$91="n/a","na",IF('MPH Bataan'!$H$91="Submitted On-time","✓","x"))</f>
        <v>x</v>
      </c>
      <c r="V10" s="38" t="str">
        <f>IF('MPH Bataan'!$H$92="n/a","na",IF('MPH Bataan'!$H$92="Submitted On-time","✓","x"))</f>
        <v>x</v>
      </c>
      <c r="W10" s="38" t="str">
        <f>IF('MPH Bataan'!$H$93="n/a","na",IF('MPH Bataan'!$H$93="Submitted On-time","✓","x"))</f>
        <v>x</v>
      </c>
      <c r="X10" s="38" t="str">
        <f>IF('MPH Bataan'!$H$94="n/a","na",IF('MPH Bataan'!$H$94="Submitted On-time","✓","x"))</f>
        <v>x</v>
      </c>
      <c r="Y10" s="38" t="str">
        <f>IF('MPH Bataan'!$H$95="n/a","na",IF('MPH Bataan'!$H$95="Submitted On-time","✓","x"))</f>
        <v>x</v>
      </c>
      <c r="Z10" s="38" t="str">
        <f>IF('MPH Bataan'!$H$96="n/a","na",IF('MPH Bataan'!$H$96="Submitted On-time","✓","x"))</f>
        <v>x</v>
      </c>
      <c r="AA10" s="38" t="str">
        <f>IF('MPH Bataan'!$H$97="n/a","na",IF('MPH Bataan'!$H$97="Submitted On-time","✓","x"))</f>
        <v>x</v>
      </c>
      <c r="AB10" s="38" t="str">
        <f>IF('MPH Bataan'!$H$98="n/a","na",IF('MPH Bataan'!$H$98="Submitted On-time","✓","x"))</f>
        <v>x</v>
      </c>
      <c r="AC10" s="38" t="str">
        <f>IF('MPH Bataan'!$H$99="n/a","na",IF('MPH Bataan'!$H$99="Submitted On-time","✓","x"))</f>
        <v>x</v>
      </c>
      <c r="AD10" s="38" t="str">
        <f>IF('MPH Bataan'!$H$100="n/a","na",IF('MPH Bataan'!$H$100="Submitted On-time","✓","x"))</f>
        <v>x</v>
      </c>
      <c r="AE10" s="38" t="str">
        <f>IF('MPH Bataan'!$H$101="n/a","na",IF('MPH Bataan'!$H$101="Submitted On-time","✓","x"))</f>
        <v>x</v>
      </c>
      <c r="AF10" s="38" t="str">
        <f>IF('MPH Bataan'!$H$102="n/a","na",IF('MPH Bataan'!$H$102="Submitted On-time","✓","x"))</f>
        <v>x</v>
      </c>
      <c r="AG10" s="38" t="str">
        <f>IF('MPH Bataan'!$H$103="n/a","na",IF('MPH Bataan'!$H$103="Submitted On-time","✓","x"))</f>
        <v>x</v>
      </c>
      <c r="AH10" s="38" t="str">
        <f>IF('MPH Bataan'!$H$104="n/a","na",IF('MPH Bataan'!$H$104="Submitted On-time","✓","x"))</f>
        <v>x</v>
      </c>
      <c r="AI10" s="38" t="str">
        <f>IF('MPH Bataan'!$H$105="n/a","na",IF('MPH Bataan'!$H$105="Submitted On-time","✓","x"))</f>
        <v>x</v>
      </c>
      <c r="AJ10" s="38" t="str">
        <f>IF('MPH Bataan'!$H$106="n/a","na",IF('MPH Bataan'!$H$106="Submitted On-time","✓","x"))</f>
        <v>x</v>
      </c>
      <c r="AK10" s="38" t="str">
        <f>IF('MPH Bataan'!$H$107="n/a","na",IF('MPH Bataan'!$H$107="Submitted On-time","✓","x"))</f>
        <v>x</v>
      </c>
      <c r="AL10" s="38" t="str">
        <f>IF('MPH Bataan'!$H$108="n/a","na",IF('MPH Bataan'!$H$108="Submitted On-time","✓","x"))</f>
        <v>x</v>
      </c>
      <c r="AM10" s="38" t="str">
        <f>IF('MPH Bataan'!$H$109="n/a","na",IF('MPH Bataan'!$H$109="Submitted On-time","✓","x"))</f>
        <v>x</v>
      </c>
      <c r="AN10" s="38" t="str">
        <f>IF('MPH Bataan'!$H$110="n/a","na",IF('MPH Bataan'!$H$110="Submitted On-time","✓","x"))</f>
        <v>x</v>
      </c>
      <c r="AO10" s="38" t="str">
        <f>IF('MPH Bataan'!$H$111="n/a","na",IF('MPH Bataan'!$H$111="Submitted On-time","✓","x"))</f>
        <v>x</v>
      </c>
      <c r="AP10" s="38" t="str">
        <f>IF('MPH Bataan'!$H$112="n/a","na",IF('MPH Bataan'!$H$112="Submitted On-time","✓","x"))</f>
        <v>x</v>
      </c>
      <c r="AQ10" s="38" t="str">
        <f>IF('MPH Bataan'!$H$113="n/a","na",IF('MPH Bataan'!$H$113="Submitted On-time","✓","x"))</f>
        <v>x</v>
      </c>
      <c r="AR10" s="38" t="str">
        <f>IF('MPH Bataan'!$H$114="n/a","na",IF('MPH Bataan'!$H$114="Submitted On-time","✓","x"))</f>
        <v>✓</v>
      </c>
      <c r="AS10" s="38" t="str">
        <f>IF('MPH Bataan'!$H$115="n/a","na",IF('MPH Bataan'!$H$115="Submitted On-time","✓","x"))</f>
        <v>✓</v>
      </c>
      <c r="AT10" s="38" t="str">
        <f>IF('MPH Bataan'!$H$116="n/a","na",IF('MPH Bataan'!$H$116="Submitted On-time","✓","x"))</f>
        <v>na</v>
      </c>
      <c r="AU10" s="38" t="str">
        <f>IF('MPH Bataan'!$H$117="n/a","na",IF('MPH Bataan'!$H$117="Submitted On-time","✓","x"))</f>
        <v>na</v>
      </c>
      <c r="AV10" s="38" t="str">
        <f>IF('MPH Bataan'!$H$118="n/a","na",IF('MPH Bataan'!$H$118="Submitted On-time","✓","x"))</f>
        <v>na</v>
      </c>
      <c r="AW10" s="38" t="str">
        <f>IF('MPH Bataan'!$H$119="n/a","na",IF('MPH Bataan'!$H$119="Submitted On-time","✓","x"))</f>
        <v>na</v>
      </c>
      <c r="AX10" s="38" t="str">
        <f>IF('MPH Bataan'!$H$120="n/a","na",IF('MPH Bataan'!$H$120="Submitted On-time","✓","x"))</f>
        <v>na</v>
      </c>
      <c r="AY10" s="23"/>
      <c r="AZ10" s="34">
        <f t="shared" si="0"/>
        <v>42</v>
      </c>
      <c r="BA10" s="34">
        <f t="shared" si="1"/>
        <v>12</v>
      </c>
      <c r="BB10" s="46">
        <f t="shared" si="2"/>
        <v>0.2857142857142857</v>
      </c>
      <c r="BC10" t="s">
        <v>152</v>
      </c>
    </row>
    <row r="11" spans="2:55" x14ac:dyDescent="0.3">
      <c r="B11" s="44" t="s">
        <v>83</v>
      </c>
      <c r="C11" s="37" t="s">
        <v>84</v>
      </c>
      <c r="D11" s="38" t="str">
        <f>IF('BMP Batangas'!$H$74="n/a","na",IF('BMP Batangas'!$H$74="Submitted On-time","✓","x"))</f>
        <v>x</v>
      </c>
      <c r="E11" s="38" t="str">
        <f>IF('BMP Batangas'!$H$75="n/a","na",IF('BMP Batangas'!$H$75="Submitted On-time","✓","x"))</f>
        <v>x</v>
      </c>
      <c r="F11" s="38" t="str">
        <f>IF('BMP Batangas'!$H$76="n/a","na",IF('BMP Batangas'!$H$76="Submitted On-time","✓","x"))</f>
        <v>x</v>
      </c>
      <c r="G11" s="38" t="str">
        <f>IF('BMP Batangas'!$H$77="n/a","na",IF('BMP Batangas'!$H$77="Submitted On-time","✓","x"))</f>
        <v>x</v>
      </c>
      <c r="H11" s="38" t="str">
        <f>IF('BMP Batangas'!$H$78="n/a","na",IF('BMP Batangas'!$H$78="Submitted On-time","✓","x"))</f>
        <v>x</v>
      </c>
      <c r="I11" s="38" t="str">
        <f>IF('BMP Batangas'!$H$79="n/a","na",IF('BMP Batangas'!$H$79="Submitted On-time","✓","x"))</f>
        <v>x</v>
      </c>
      <c r="J11" s="38" t="str">
        <f>IF('BMP Batangas'!$H$80="n/a","na",IF('BMP Batangas'!$H$80="Submitted On-time","✓","x"))</f>
        <v>x</v>
      </c>
      <c r="K11" s="38" t="str">
        <f>IF('BMP Batangas'!$H$81="n/a","na",IF('BMP Batangas'!$H$81="Submitted On-time","✓","x"))</f>
        <v>x</v>
      </c>
      <c r="L11" s="38" t="str">
        <f>IF('BMP Batangas'!$H$82="n/a","na",IF('BMP Batangas'!$H$82="Submitted On-time","✓","x"))</f>
        <v>x</v>
      </c>
      <c r="M11" s="38" t="str">
        <f>IF('BMP Batangas'!$H$83="n/a","na",IF('BMP Batangas'!$H$83="Submitted On-time","✓","x"))</f>
        <v>x</v>
      </c>
      <c r="N11" s="38" t="str">
        <f>IF('BMP Batangas'!$H$84="n/a","na",IF('BMP Batangas'!$H$84="Submitted On-time","✓","x"))</f>
        <v>x</v>
      </c>
      <c r="O11" s="38" t="str">
        <f>IF('BMP Batangas'!$H$85="n/a","na",IF('BMP Batangas'!$H$85="Submitted On-time","✓","x"))</f>
        <v>x</v>
      </c>
      <c r="P11" s="38" t="str">
        <f>IF('BMP Batangas'!$H$86="n/a","na",IF('BMP Batangas'!$H$86="Submitted On-time","✓","x"))</f>
        <v>x</v>
      </c>
      <c r="Q11" s="38" t="str">
        <f>IF('BMP Batangas'!$H$87="n/a","na",IF('BMP Batangas'!$H$87="Submitted On-time","✓","x"))</f>
        <v>x</v>
      </c>
      <c r="R11" s="38" t="str">
        <f>IF('BMP Batangas'!$H$88="n/a","na",IF('BMP Batangas'!$H$88="Submitted On-time","✓","x"))</f>
        <v>x</v>
      </c>
      <c r="S11" s="38" t="str">
        <f>IF('BMP Batangas'!$H$89="n/a","na",IF('BMP Batangas'!$H$89="Submitted On-time","✓","x"))</f>
        <v>x</v>
      </c>
      <c r="T11" s="38" t="str">
        <f>IF('BMP Batangas'!$H$90="n/a","na",IF('BMP Batangas'!$H$90="Submitted On-time","✓","x"))</f>
        <v>x</v>
      </c>
      <c r="U11" s="38" t="str">
        <f>IF('BMP Batangas'!$H$91="n/a","na",IF('BMP Batangas'!$H$91="Submitted On-time","✓","x"))</f>
        <v>x</v>
      </c>
      <c r="V11" s="38" t="str">
        <f>IF('BMP Batangas'!$H$92="n/a","na",IF('BMP Batangas'!$H$92="Submitted On-time","✓","x"))</f>
        <v>x</v>
      </c>
      <c r="W11" s="38" t="str">
        <f>IF('BMP Batangas'!$H$93="n/a","na",IF('BMP Batangas'!$H$93="Submitted On-time","✓","x"))</f>
        <v>x</v>
      </c>
      <c r="X11" s="38" t="str">
        <f>IF('BMP Batangas'!$H$94="n/a","na",IF('BMP Batangas'!$H$94="Submitted On-time","✓","x"))</f>
        <v>x</v>
      </c>
      <c r="Y11" s="38" t="str">
        <f>IF('BMP Batangas'!$H$95="n/a","na",IF('BMP Batangas'!$H$95="Submitted On-time","✓","x"))</f>
        <v>x</v>
      </c>
      <c r="Z11" s="38" t="str">
        <f>IF('BMP Batangas'!$H$96="n/a","na",IF('BMP Batangas'!$H$96="Submitted On-time","✓","x"))</f>
        <v>x</v>
      </c>
      <c r="AA11" s="38" t="str">
        <f>IF('BMP Batangas'!$H$97="n/a","na",IF('BMP Batangas'!$H$97="Submitted On-time","✓","x"))</f>
        <v>x</v>
      </c>
      <c r="AB11" s="38" t="str">
        <f>IF('BMP Batangas'!$H$98="n/a","na",IF('BMP Batangas'!$H$98="Submitted On-time","✓","x"))</f>
        <v>x</v>
      </c>
      <c r="AC11" s="38" t="str">
        <f>IF('BMP Batangas'!$H$99="n/a","na",IF('BMP Batangas'!$H$99="Submitted On-time","✓","x"))</f>
        <v>x</v>
      </c>
      <c r="AD11" s="38" t="str">
        <f>IF('BMP Batangas'!$H$100="n/a","na",IF('BMP Batangas'!$H$100="Submitted On-time","✓","x"))</f>
        <v>x</v>
      </c>
      <c r="AE11" s="38" t="str">
        <f>IF('BMP Batangas'!$H$101="n/a","na",IF('BMP Batangas'!$H$101="Submitted On-time","✓","x"))</f>
        <v>x</v>
      </c>
      <c r="AF11" s="38" t="str">
        <f>IF('BMP Batangas'!$H$102="n/a","na",IF('BMP Batangas'!$H$102="Submitted On-time","✓","x"))</f>
        <v>x</v>
      </c>
      <c r="AG11" s="38" t="str">
        <f>IF('BMP Batangas'!$H$103="n/a","na",IF('BMP Batangas'!$H$103="Submitted On-time","✓","x"))</f>
        <v>x</v>
      </c>
      <c r="AH11" s="38" t="str">
        <f>IF('BMP Batangas'!$H$104="n/a","na",IF('BMP Batangas'!$H$104="Submitted On-time","✓","x"))</f>
        <v>x</v>
      </c>
      <c r="AI11" s="38" t="str">
        <f>IF('BMP Batangas'!$H$105="n/a","na",IF('BMP Batangas'!$H$105="Submitted On-time","✓","x"))</f>
        <v>x</v>
      </c>
      <c r="AJ11" s="38" t="str">
        <f>IF('BMP Batangas'!$H$106="n/a","na",IF('BMP Batangas'!$H$106="Submitted On-time","✓","x"))</f>
        <v>x</v>
      </c>
      <c r="AK11" s="38" t="str">
        <f>IF('BMP Batangas'!$H$107="n/a","na",IF('BMP Batangas'!$H$107="Submitted On-time","✓","x"))</f>
        <v>x</v>
      </c>
      <c r="AL11" s="38" t="str">
        <f>IF('BMP Batangas'!$H$108="n/a","na",IF('BMP Batangas'!$H$108="Submitted On-time","✓","x"))</f>
        <v>x</v>
      </c>
      <c r="AM11" s="38" t="str">
        <f>IF('BMP Batangas'!$H$109="n/a","na",IF('BMP Batangas'!$H$109="Submitted On-time","✓","x"))</f>
        <v>x</v>
      </c>
      <c r="AN11" s="38" t="str">
        <f>IF('BMP Batangas'!$H$110="n/a","na",IF('BMP Batangas'!$H$110="Submitted On-time","✓","x"))</f>
        <v>x</v>
      </c>
      <c r="AO11" s="38" t="str">
        <f>IF('BMP Batangas'!$H$111="n/a","na",IF('BMP Batangas'!$H$111="Submitted On-time","✓","x"))</f>
        <v>x</v>
      </c>
      <c r="AP11" s="38" t="str">
        <f>IF('BMP Batangas'!$H$112="n/a","na",IF('BMP Batangas'!$H$112="Submitted On-time","✓","x"))</f>
        <v>x</v>
      </c>
      <c r="AQ11" s="38" t="str">
        <f>IF('BMP Batangas'!$H$113="n/a","na",IF('BMP Batangas'!$H$113="Submitted On-time","✓","x"))</f>
        <v>x</v>
      </c>
      <c r="AR11" s="38" t="str">
        <f>IF('BMP Batangas'!$H$114="n/a","na",IF('BMP Batangas'!$H$114="Submitted On-time","✓","x"))</f>
        <v>x</v>
      </c>
      <c r="AS11" s="38" t="str">
        <f>IF('BMP Batangas'!$H$115="n/a","na",IF('BMP Batangas'!$H$115="Submitted On-time","✓","x"))</f>
        <v>x</v>
      </c>
      <c r="AT11" s="38" t="str">
        <f>IF('BMP Batangas'!$H$116="n/a","na",IF('BMP Batangas'!$H$116="Submitted On-time","✓","x"))</f>
        <v>x</v>
      </c>
      <c r="AU11" s="38" t="str">
        <f>IF('BMP Batangas'!$H$117="n/a","na",IF('BMP Batangas'!$H$117="Submitted On-time","✓","x"))</f>
        <v>x</v>
      </c>
      <c r="AV11" s="38" t="str">
        <f>IF('BMP Batangas'!$H$118="n/a","na",IF('BMP Batangas'!$H$118="Submitted On-time","✓","x"))</f>
        <v>x</v>
      </c>
      <c r="AW11" s="38" t="str">
        <f>IF('BMP Batangas'!$H$119="n/a","na",IF('BMP Batangas'!$H$119="Submitted On-time","✓","x"))</f>
        <v>x</v>
      </c>
      <c r="AX11" s="38" t="str">
        <f>IF('BMP Batangas'!$H$120="n/a","na",IF('BMP Batangas'!$H$120="Submitted On-time","✓","x"))</f>
        <v>x</v>
      </c>
      <c r="AY11" s="23"/>
      <c r="AZ11" s="34">
        <f t="shared" si="0"/>
        <v>47</v>
      </c>
      <c r="BA11" s="34">
        <f t="shared" si="1"/>
        <v>0</v>
      </c>
      <c r="BB11" s="46">
        <f t="shared" si="2"/>
        <v>0</v>
      </c>
      <c r="BC11" t="s">
        <v>152</v>
      </c>
    </row>
    <row r="12" spans="2:55" x14ac:dyDescent="0.3">
      <c r="B12" s="44" t="s">
        <v>83</v>
      </c>
      <c r="C12" s="37" t="s">
        <v>85</v>
      </c>
      <c r="D12" s="38" t="str">
        <f>IF('MPPP Quezon'!$H$74="n/a","na",IF('MPPP Quezon'!$H$74="Submitted On-time","✓","x"))</f>
        <v>x</v>
      </c>
      <c r="E12" s="38" t="str">
        <f>IF('MPPP Quezon'!$H$75="n/a","na",IF('MPPP Quezon'!$H$75="Submitted On-time","✓","x"))</f>
        <v>x</v>
      </c>
      <c r="F12" s="38" t="str">
        <f>IF('MPPP Quezon'!$H$76="n/a","na",IF('MPPP Quezon'!$H$76="Submitted On-time","✓","x"))</f>
        <v>x</v>
      </c>
      <c r="G12" s="38" t="str">
        <f>IF('MPPP Quezon'!$H$77="n/a","na",IF('MPPP Quezon'!$H$77="Submitted On-time","✓","x"))</f>
        <v>x</v>
      </c>
      <c r="H12" s="38" t="str">
        <f>IF('MPPP Quezon'!$H$78="n/a","na",IF('MPPP Quezon'!$H$78="Submitted On-time","✓","x"))</f>
        <v>x</v>
      </c>
      <c r="I12" s="38" t="str">
        <f>IF('MPPP Quezon'!$H$79="n/a","na",IF('MPPP Quezon'!$H$79="Submitted On-time","✓","x"))</f>
        <v>x</v>
      </c>
      <c r="J12" s="38" t="str">
        <f>IF('MPPP Quezon'!$H$80="n/a","na",IF('MPPP Quezon'!$H$80="Submitted On-time","✓","x"))</f>
        <v>x</v>
      </c>
      <c r="K12" s="38" t="str">
        <f>IF('MPPP Quezon'!$H$81="n/a","na",IF('MPPP Quezon'!$H$81="Submitted On-time","✓","x"))</f>
        <v>x</v>
      </c>
      <c r="L12" s="38" t="str">
        <f>IF('MPPP Quezon'!$H$82="n/a","na",IF('MPPP Quezon'!$H$82="Submitted On-time","✓","x"))</f>
        <v>x</v>
      </c>
      <c r="M12" s="38" t="str">
        <f>IF('MPPP Quezon'!$H$83="n/a","na",IF('MPPP Quezon'!$H$83="Submitted On-time","✓","x"))</f>
        <v>x</v>
      </c>
      <c r="N12" s="38" t="str">
        <f>IF('MPPP Quezon'!$H$84="n/a","na",IF('MPPP Quezon'!$H$84="Submitted On-time","✓","x"))</f>
        <v>✓</v>
      </c>
      <c r="O12" s="38" t="str">
        <f>IF('MPPP Quezon'!$H$85="n/a","na",IF('MPPP Quezon'!$H$85="Submitted On-time","✓","x"))</f>
        <v>x</v>
      </c>
      <c r="P12" s="38" t="str">
        <f>IF('MPPP Quezon'!$H$86="n/a","na",IF('MPPP Quezon'!$H$86="Submitted On-time","✓","x"))</f>
        <v>x</v>
      </c>
      <c r="Q12" s="38" t="str">
        <f>IF('MPPP Quezon'!$H$87="n/a","na",IF('MPPP Quezon'!$H$87="Submitted On-time","✓","x"))</f>
        <v>x</v>
      </c>
      <c r="R12" s="38" t="str">
        <f>IF('MPPP Quezon'!$H$88="n/a","na",IF('MPPP Quezon'!$H$88="Submitted On-time","✓","x"))</f>
        <v>x</v>
      </c>
      <c r="S12" s="38" t="str">
        <f>IF('MPPP Quezon'!$H$89="n/a","na",IF('MPPP Quezon'!$H$89="Submitted On-time","✓","x"))</f>
        <v>x</v>
      </c>
      <c r="T12" s="38" t="str">
        <f>IF('MPPP Quezon'!$H$90="n/a","na",IF('MPPP Quezon'!$H$90="Submitted On-time","✓","x"))</f>
        <v>x</v>
      </c>
      <c r="U12" s="38" t="str">
        <f>IF('MPPP Quezon'!$H$91="n/a","na",IF('MPPP Quezon'!$H$91="Submitted On-time","✓","x"))</f>
        <v>x</v>
      </c>
      <c r="V12" s="38" t="str">
        <f>IF('MPPP Quezon'!$H$92="n/a","na",IF('MPPP Quezon'!$H$92="Submitted On-time","✓","x"))</f>
        <v>x</v>
      </c>
      <c r="W12" s="38" t="str">
        <f>IF('MPPP Quezon'!$H$93="n/a","na",IF('MPPP Quezon'!$H$93="Submitted On-time","✓","x"))</f>
        <v>x</v>
      </c>
      <c r="X12" s="38" t="str">
        <f>IF('MPPP Quezon'!$H$94="n/a","na",IF('MPPP Quezon'!$H$94="Submitted On-time","✓","x"))</f>
        <v>x</v>
      </c>
      <c r="Y12" s="38" t="str">
        <f>IF('MPPP Quezon'!$H$95="n/a","na",IF('MPPP Quezon'!$H$95="Submitted On-time","✓","x"))</f>
        <v>x</v>
      </c>
      <c r="Z12" s="38" t="str">
        <f>IF('MPPP Quezon'!$H$96="n/a","na",IF('MPPP Quezon'!$H$96="Submitted On-time","✓","x"))</f>
        <v>x</v>
      </c>
      <c r="AA12" s="38" t="str">
        <f>IF('MPPP Quezon'!$H$97="n/a","na",IF('MPPP Quezon'!$H$97="Submitted On-time","✓","x"))</f>
        <v>x</v>
      </c>
      <c r="AB12" s="38" t="str">
        <f>IF('MPPP Quezon'!$H$98="n/a","na",IF('MPPP Quezon'!$H$98="Submitted On-time","✓","x"))</f>
        <v>x</v>
      </c>
      <c r="AC12" s="38" t="str">
        <f>IF('MPPP Quezon'!$H$99="n/a","na",IF('MPPP Quezon'!$H$99="Submitted On-time","✓","x"))</f>
        <v>x</v>
      </c>
      <c r="AD12" s="38" t="str">
        <f>IF('MPPP Quezon'!$H$100="n/a","na",IF('MPPP Quezon'!$H$100="Submitted On-time","✓","x"))</f>
        <v>x</v>
      </c>
      <c r="AE12" s="38" t="str">
        <f>IF('MPPP Quezon'!$H$101="n/a","na",IF('MPPP Quezon'!$H$101="Submitted On-time","✓","x"))</f>
        <v>x</v>
      </c>
      <c r="AF12" s="38" t="str">
        <f>IF('MPPP Quezon'!$H$102="n/a","na",IF('MPPP Quezon'!$H$102="Submitted On-time","✓","x"))</f>
        <v>x</v>
      </c>
      <c r="AG12" s="38" t="str">
        <f>IF('MPPP Quezon'!$H$103="n/a","na",IF('MPPP Quezon'!$H$103="Submitted On-time","✓","x"))</f>
        <v>x</v>
      </c>
      <c r="AH12" s="38" t="str">
        <f>IF('MPPP Quezon'!$H$104="n/a","na",IF('MPPP Quezon'!$H$104="Submitted On-time","✓","x"))</f>
        <v>x</v>
      </c>
      <c r="AI12" s="38" t="str">
        <f>IF('MPPP Quezon'!$H$105="n/a","na",IF('MPPP Quezon'!$H$105="Submitted On-time","✓","x"))</f>
        <v>x</v>
      </c>
      <c r="AJ12" s="38" t="str">
        <f>IF('MPPP Quezon'!$H$106="n/a","na",IF('MPPP Quezon'!$H$106="Submitted On-time","✓","x"))</f>
        <v>x</v>
      </c>
      <c r="AK12" s="38" t="str">
        <f>IF('MPPP Quezon'!$H$107="n/a","na",IF('MPPP Quezon'!$H$107="Submitted On-time","✓","x"))</f>
        <v>x</v>
      </c>
      <c r="AL12" s="38" t="str">
        <f>IF('MPPP Quezon'!$H$108="n/a","na",IF('MPPP Quezon'!$H$108="Submitted On-time","✓","x"))</f>
        <v>x</v>
      </c>
      <c r="AM12" s="38" t="str">
        <f>IF('MPPP Quezon'!$H$109="n/a","na",IF('MPPP Quezon'!$H$109="Submitted On-time","✓","x"))</f>
        <v>x</v>
      </c>
      <c r="AN12" s="38" t="str">
        <f>IF('MPPP Quezon'!$H$110="n/a","na",IF('MPPP Quezon'!$H$110="Submitted On-time","✓","x"))</f>
        <v>x</v>
      </c>
      <c r="AO12" s="38" t="str">
        <f>IF('MPPP Quezon'!$H$111="n/a","na",IF('MPPP Quezon'!$H$111="Submitted On-time","✓","x"))</f>
        <v>x</v>
      </c>
      <c r="AP12" s="38" t="str">
        <f>IF('MPPP Quezon'!$H$112="n/a","na",IF('MPPP Quezon'!$H$112="Submitted On-time","✓","x"))</f>
        <v>x</v>
      </c>
      <c r="AQ12" s="38" t="str">
        <f>IF('MPPP Quezon'!$H$113="n/a","na",IF('MPPP Quezon'!$H$113="Submitted On-time","✓","x"))</f>
        <v>x</v>
      </c>
      <c r="AR12" s="38" t="str">
        <f>IF('MPPP Quezon'!$H$114="n/a","na",IF('MPPP Quezon'!$H$114="Submitted On-time","✓","x"))</f>
        <v>x</v>
      </c>
      <c r="AS12" s="38" t="str">
        <f>IF('MPPP Quezon'!$H$115="n/a","na",IF('MPPP Quezon'!$H$115="Submitted On-time","✓","x"))</f>
        <v>x</v>
      </c>
      <c r="AT12" s="38" t="str">
        <f>IF('MPPP Quezon'!$H$116="n/a","na",IF('MPPP Quezon'!$H$116="Submitted On-time","✓","x"))</f>
        <v>x</v>
      </c>
      <c r="AU12" s="38" t="str">
        <f>IF('MPPP Quezon'!$H$117="n/a","na",IF('MPPP Quezon'!$H$117="Submitted On-time","✓","x"))</f>
        <v>x</v>
      </c>
      <c r="AV12" s="38" t="str">
        <f>IF('MPPP Quezon'!$H$118="n/a","na",IF('MPPP Quezon'!$H$118="Submitted On-time","✓","x"))</f>
        <v>x</v>
      </c>
      <c r="AW12" s="38" t="str">
        <f>IF('MPPP Quezon'!$H$119="n/a","na",IF('MPPP Quezon'!$H$119="Submitted On-time","✓","x"))</f>
        <v>x</v>
      </c>
      <c r="AX12" s="38" t="str">
        <f>IF('MPPP Quezon'!$H$120="n/a","na",IF('MPPP Quezon'!$H$120="Submitted On-time","✓","x"))</f>
        <v>x</v>
      </c>
      <c r="AY12" s="23"/>
      <c r="AZ12" s="34">
        <f t="shared" si="0"/>
        <v>47</v>
      </c>
      <c r="BA12" s="34">
        <f t="shared" si="1"/>
        <v>1</v>
      </c>
      <c r="BB12" s="46">
        <f t="shared" si="2"/>
        <v>2.1276595744680851E-2</v>
      </c>
      <c r="BC12" t="s">
        <v>152</v>
      </c>
    </row>
    <row r="13" spans="2:55" x14ac:dyDescent="0.3">
      <c r="B13" s="44" t="s">
        <v>83</v>
      </c>
      <c r="C13" s="37" t="s">
        <v>86</v>
      </c>
      <c r="D13" s="38" t="str">
        <f>IF('MPPP CamSur'!$H$74="n/a","na",IF('MPPP CamSur'!$H$74="Submitted On-time","✓","x"))</f>
        <v>x</v>
      </c>
      <c r="E13" s="38" t="str">
        <f>IF('MPPP CamSur'!$H$75="n/a","na",IF('MPPP CamSur'!$H$75="Submitted On-time","✓","x"))</f>
        <v>x</v>
      </c>
      <c r="F13" s="38" t="str">
        <f>IF('MPPP CamSur'!$H$76="n/a","na",IF('MPPP CamSur'!$H$76="Submitted On-time","✓","x"))</f>
        <v>x</v>
      </c>
      <c r="G13" s="38" t="str">
        <f>IF('MPPP CamSur'!$H$77="n/a","na",IF('MPPP CamSur'!$H$77="Submitted On-time","✓","x"))</f>
        <v>x</v>
      </c>
      <c r="H13" s="38" t="str">
        <f>IF('MPPP CamSur'!$H$78="n/a","na",IF('MPPP CamSur'!$H$78="Submitted On-time","✓","x"))</f>
        <v>x</v>
      </c>
      <c r="I13" s="38" t="str">
        <f>IF('MPPP CamSur'!$H$79="n/a","na",IF('MPPP CamSur'!$H$79="Submitted On-time","✓","x"))</f>
        <v>x</v>
      </c>
      <c r="J13" s="38" t="str">
        <f>IF('MPPP CamSur'!$H$80="n/a","na",IF('MPPP CamSur'!$H$80="Submitted On-time","✓","x"))</f>
        <v>x</v>
      </c>
      <c r="K13" s="38" t="str">
        <f>IF('MPPP CamSur'!$H$81="n/a","na",IF('MPPP CamSur'!$H$81="Submitted On-time","✓","x"))</f>
        <v>x</v>
      </c>
      <c r="L13" s="38" t="str">
        <f>IF('MPPP CamSur'!$H$82="n/a","na",IF('MPPP CamSur'!$H$82="Submitted On-time","✓","x"))</f>
        <v>✓</v>
      </c>
      <c r="M13" s="38" t="str">
        <f>IF('MPPP CamSur'!$H$83="n/a","na",IF('MPPP CamSur'!$H$83="Submitted On-time","✓","x"))</f>
        <v>✓</v>
      </c>
      <c r="N13" s="38" t="str">
        <f>IF('MPPP CamSur'!$H$84="n/a","na",IF('MPPP CamSur'!$H$84="Submitted On-time","✓","x"))</f>
        <v>x</v>
      </c>
      <c r="O13" s="38" t="str">
        <f>IF('MPPP CamSur'!$H$85="n/a","na",IF('MPPP CamSur'!$H$85="Submitted On-time","✓","x"))</f>
        <v>x</v>
      </c>
      <c r="P13" s="38" t="str">
        <f>IF('MPPP CamSur'!$H$86="n/a","na",IF('MPPP CamSur'!$H$86="Submitted On-time","✓","x"))</f>
        <v>x</v>
      </c>
      <c r="Q13" s="38" t="str">
        <f>IF('MPPP CamSur'!$H$87="n/a","na",IF('MPPP CamSur'!$H$87="Submitted On-time","✓","x"))</f>
        <v>x</v>
      </c>
      <c r="R13" s="38" t="str">
        <f>IF('MPPP CamSur'!$H$88="n/a","na",IF('MPPP CamSur'!$H$88="Submitted On-time","✓","x"))</f>
        <v>x</v>
      </c>
      <c r="S13" s="38" t="str">
        <f>IF('MPPP CamSur'!$H$89="n/a","na",IF('MPPP CamSur'!$H$89="Submitted On-time","✓","x"))</f>
        <v>x</v>
      </c>
      <c r="T13" s="38" t="str">
        <f>IF('MPPP CamSur'!$H$90="n/a","na",IF('MPPP CamSur'!$H$90="Submitted On-time","✓","x"))</f>
        <v>x</v>
      </c>
      <c r="U13" s="38" t="str">
        <f>IF('MPPP CamSur'!$H$91="n/a","na",IF('MPPP CamSur'!$H$91="Submitted On-time","✓","x"))</f>
        <v>x</v>
      </c>
      <c r="V13" s="38" t="str">
        <f>IF('MPPP CamSur'!$H$92="n/a","na",IF('MPPP CamSur'!$H$92="Submitted On-time","✓","x"))</f>
        <v>x</v>
      </c>
      <c r="W13" s="38" t="str">
        <f>IF('MPPP CamSur'!$H$93="n/a","na",IF('MPPP CamSur'!$H$93="Submitted On-time","✓","x"))</f>
        <v>x</v>
      </c>
      <c r="X13" s="38" t="str">
        <f>IF('MPPP CamSur'!$H$94="n/a","na",IF('MPPP CamSur'!$H$94="Submitted On-time","✓","x"))</f>
        <v>x</v>
      </c>
      <c r="Y13" s="38" t="str">
        <f>IF('MPPP CamSur'!$H$95="n/a","na",IF('MPPP CamSur'!$H$95="Submitted On-time","✓","x"))</f>
        <v>x</v>
      </c>
      <c r="Z13" s="38" t="str">
        <f>IF('MPPP CamSur'!$H$96="n/a","na",IF('MPPP CamSur'!$H$96="Submitted On-time","✓","x"))</f>
        <v>x</v>
      </c>
      <c r="AA13" s="38" t="str">
        <f>IF('MPPP CamSur'!$H$97="n/a","na",IF('MPPP CamSur'!$H$97="Submitted On-time","✓","x"))</f>
        <v>x</v>
      </c>
      <c r="AB13" s="38" t="str">
        <f>IF('MPPP CamSur'!$H$98="n/a","na",IF('MPPP CamSur'!$H$98="Submitted On-time","✓","x"))</f>
        <v>x</v>
      </c>
      <c r="AC13" s="38" t="str">
        <f>IF('MPPP CamSur'!$H$99="n/a","na",IF('MPPP CamSur'!$H$99="Submitted On-time","✓","x"))</f>
        <v>x</v>
      </c>
      <c r="AD13" s="38" t="str">
        <f>IF('MPPP CamSur'!$H$100="n/a","na",IF('MPPP CamSur'!$H$100="Submitted On-time","✓","x"))</f>
        <v>x</v>
      </c>
      <c r="AE13" s="38" t="str">
        <f>IF('MPPP CamSur'!$H$101="n/a","na",IF('MPPP CamSur'!$H$101="Submitted On-time","✓","x"))</f>
        <v>x</v>
      </c>
      <c r="AF13" s="38" t="str">
        <f>IF('MPPP CamSur'!$H$102="n/a","na",IF('MPPP CamSur'!$H$102="Submitted On-time","✓","x"))</f>
        <v>x</v>
      </c>
      <c r="AG13" s="38" t="str">
        <f>IF('MPPP CamSur'!$H$103="n/a","na",IF('MPPP CamSur'!$H$103="Submitted On-time","✓","x"))</f>
        <v>x</v>
      </c>
      <c r="AH13" s="38" t="str">
        <f>IF('MPPP CamSur'!$H$104="n/a","na",IF('MPPP CamSur'!$H$104="Submitted On-time","✓","x"))</f>
        <v>x</v>
      </c>
      <c r="AI13" s="38" t="str">
        <f>IF('MPPP CamSur'!$H$105="n/a","na",IF('MPPP CamSur'!$H$105="Submitted On-time","✓","x"))</f>
        <v>x</v>
      </c>
      <c r="AJ13" s="38" t="str">
        <f>IF('MPPP CamSur'!$H$106="n/a","na",IF('MPPP CamSur'!$H$106="Submitted On-time","✓","x"))</f>
        <v>x</v>
      </c>
      <c r="AK13" s="38" t="str">
        <f>IF('MPPP CamSur'!$H$107="n/a","na",IF('MPPP CamSur'!$H$107="Submitted On-time","✓","x"))</f>
        <v>x</v>
      </c>
      <c r="AL13" s="38" t="str">
        <f>IF('MPPP CamSur'!$H$108="n/a","na",IF('MPPP CamSur'!$H$108="Submitted On-time","✓","x"))</f>
        <v>x</v>
      </c>
      <c r="AM13" s="38" t="str">
        <f>IF('MPPP CamSur'!$H$109="n/a","na",IF('MPPP CamSur'!$H$109="Submitted On-time","✓","x"))</f>
        <v>x</v>
      </c>
      <c r="AN13" s="38" t="str">
        <f>IF('MPPP CamSur'!$H$110="n/a","na",IF('MPPP CamSur'!$H$110="Submitted On-time","✓","x"))</f>
        <v>x</v>
      </c>
      <c r="AO13" s="38" t="str">
        <f>IF('MPPP CamSur'!$H$111="n/a","na",IF('MPPP CamSur'!$H$111="Submitted On-time","✓","x"))</f>
        <v>x</v>
      </c>
      <c r="AP13" s="38" t="str">
        <f>IF('MPPP CamSur'!$H$112="n/a","na",IF('MPPP CamSur'!$H$112="Submitted On-time","✓","x"))</f>
        <v>x</v>
      </c>
      <c r="AQ13" s="38" t="str">
        <f>IF('MPPP CamSur'!$H$113="n/a","na",IF('MPPP CamSur'!$H$113="Submitted On-time","✓","x"))</f>
        <v>x</v>
      </c>
      <c r="AR13" s="38" t="str">
        <f>IF('MPPP CamSur'!$H$114="n/a","na",IF('MPPP CamSur'!$H$114="Submitted On-time","✓","x"))</f>
        <v>x</v>
      </c>
      <c r="AS13" s="38" t="str">
        <f>IF('MPPP CamSur'!$H$115="n/a","na",IF('MPPP CamSur'!$H$115="Submitted On-time","✓","x"))</f>
        <v>x</v>
      </c>
      <c r="AT13" s="38" t="str">
        <f>IF('MPPP CamSur'!$H$116="n/a","na",IF('MPPP CamSur'!$H$116="Submitted On-time","✓","x"))</f>
        <v>x</v>
      </c>
      <c r="AU13" s="38" t="str">
        <f>IF('MPPP CamSur'!$H$117="n/a","na",IF('MPPP CamSur'!$H$117="Submitted On-time","✓","x"))</f>
        <v>x</v>
      </c>
      <c r="AV13" s="38" t="str">
        <f>IF('MPPP CamSur'!$H$118="n/a","na",IF('MPPP CamSur'!$H$118="Submitted On-time","✓","x"))</f>
        <v>x</v>
      </c>
      <c r="AW13" s="38" t="str">
        <f>IF('MPPP CamSur'!$H$119="n/a","na",IF('MPPP CamSur'!$H$119="Submitted On-time","✓","x"))</f>
        <v>x</v>
      </c>
      <c r="AX13" s="38" t="str">
        <f>IF('MPPP CamSur'!$H$120="n/a","na",IF('MPPP CamSur'!$H$120="Submitted On-time","✓","x"))</f>
        <v>x</v>
      </c>
      <c r="AY13" s="23"/>
      <c r="AZ13" s="34">
        <f t="shared" si="0"/>
        <v>47</v>
      </c>
      <c r="BA13" s="34">
        <f t="shared" si="1"/>
        <v>2</v>
      </c>
      <c r="BB13" s="46">
        <f t="shared" si="2"/>
        <v>4.2553191489361701E-2</v>
      </c>
      <c r="BC13" t="s">
        <v>152</v>
      </c>
    </row>
    <row r="14" spans="2:55" x14ac:dyDescent="0.3">
      <c r="B14" s="44" t="s">
        <v>83</v>
      </c>
      <c r="C14" s="37" t="s">
        <v>87</v>
      </c>
      <c r="D14" s="38" t="str">
        <f>IF('MPH Laguna'!$H$74="n/a","na",IF('MPH Laguna'!$H$74="Submitted On-time","✓","x"))</f>
        <v>x</v>
      </c>
      <c r="E14" s="38" t="str">
        <f>IF('MPH Laguna'!$H$75="n/a","na",IF('MPH Laguna'!$H$75="Submitted On-time","✓","x"))</f>
        <v>x</v>
      </c>
      <c r="F14" s="38" t="str">
        <f>IF('MPH Laguna'!$H$76="n/a","na",IF('MPH Laguna'!$H$76="Submitted On-time","✓","x"))</f>
        <v>x</v>
      </c>
      <c r="G14" s="38" t="str">
        <f>IF('MPH Laguna'!$H$77="n/a","na",IF('MPH Laguna'!$H$77="Submitted On-time","✓","x"))</f>
        <v>x</v>
      </c>
      <c r="H14" s="38" t="str">
        <f>IF('MPH Laguna'!$H$78="n/a","na",IF('MPH Laguna'!$H$78="Submitted On-time","✓","x"))</f>
        <v>x</v>
      </c>
      <c r="I14" s="38" t="str">
        <f>IF('MPH Laguna'!$H$79="n/a","na",IF('MPH Laguna'!$H$79="Submitted On-time","✓","x"))</f>
        <v>x</v>
      </c>
      <c r="J14" s="38" t="str">
        <f>IF('MPH Laguna'!$H$80="n/a","na",IF('MPH Laguna'!$H$80="Submitted On-time","✓","x"))</f>
        <v>x</v>
      </c>
      <c r="K14" s="38" t="str">
        <f>IF('MPH Laguna'!$H$81="n/a","na",IF('MPH Laguna'!$H$81="Submitted On-time","✓","x"))</f>
        <v>x</v>
      </c>
      <c r="L14" s="38" t="str">
        <f>IF('MPH Laguna'!$H$82="n/a","na",IF('MPH Laguna'!$H$82="Submitted On-time","✓","x"))</f>
        <v>x</v>
      </c>
      <c r="M14" s="38" t="str">
        <f>IF('MPH Laguna'!$H$83="n/a","na",IF('MPH Laguna'!$H$83="Submitted On-time","✓","x"))</f>
        <v>x</v>
      </c>
      <c r="N14" s="38" t="str">
        <f>IF('MPH Laguna'!$H$84="n/a","na",IF('MPH Laguna'!$H$84="Submitted On-time","✓","x"))</f>
        <v>x</v>
      </c>
      <c r="O14" s="38" t="str">
        <f>IF('MPH Laguna'!$H$85="n/a","na",IF('MPH Laguna'!$H$85="Submitted On-time","✓","x"))</f>
        <v>x</v>
      </c>
      <c r="P14" s="38" t="str">
        <f>IF('MPH Laguna'!$H$86="n/a","na",IF('MPH Laguna'!$H$86="Submitted On-time","✓","x"))</f>
        <v>x</v>
      </c>
      <c r="Q14" s="38" t="str">
        <f>IF('MPH Laguna'!$H$87="n/a","na",IF('MPH Laguna'!$H$87="Submitted On-time","✓","x"))</f>
        <v>x</v>
      </c>
      <c r="R14" s="38" t="str">
        <f>IF('MPH Laguna'!$H$88="n/a","na",IF('MPH Laguna'!$H$88="Submitted On-time","✓","x"))</f>
        <v>x</v>
      </c>
      <c r="S14" s="38" t="str">
        <f>IF('MPH Laguna'!$H$89="n/a","na",IF('MPH Laguna'!$H$89="Submitted On-time","✓","x"))</f>
        <v>x</v>
      </c>
      <c r="T14" s="38" t="str">
        <f>IF('MPH Laguna'!$H$90="n/a","na",IF('MPH Laguna'!$H$90="Submitted On-time","✓","x"))</f>
        <v>x</v>
      </c>
      <c r="U14" s="38" t="str">
        <f>IF('MPH Laguna'!$H$91="n/a","na",IF('MPH Laguna'!$H$91="Submitted On-time","✓","x"))</f>
        <v>x</v>
      </c>
      <c r="V14" s="38" t="str">
        <f>IF('MPH Laguna'!$H$92="n/a","na",IF('MPH Laguna'!$H$92="Submitted On-time","✓","x"))</f>
        <v>x</v>
      </c>
      <c r="W14" s="38" t="str">
        <f>IF('MPH Laguna'!$H$93="n/a","na",IF('MPH Laguna'!$H$93="Submitted On-time","✓","x"))</f>
        <v>x</v>
      </c>
      <c r="X14" s="38" t="str">
        <f>IF('MPH Laguna'!$H$94="n/a","na",IF('MPH Laguna'!$H$94="Submitted On-time","✓","x"))</f>
        <v>x</v>
      </c>
      <c r="Y14" s="38" t="str">
        <f>IF('MPH Laguna'!$H$95="n/a","na",IF('MPH Laguna'!$H$95="Submitted On-time","✓","x"))</f>
        <v>x</v>
      </c>
      <c r="Z14" s="38" t="str">
        <f>IF('MPH Laguna'!$H$96="n/a","na",IF('MPH Laguna'!$H$96="Submitted On-time","✓","x"))</f>
        <v>x</v>
      </c>
      <c r="AA14" s="38" t="str">
        <f>IF('MPH Laguna'!$H$97="n/a","na",IF('MPH Laguna'!$H$97="Submitted On-time","✓","x"))</f>
        <v>x</v>
      </c>
      <c r="AB14" s="38" t="str">
        <f>IF('MPH Laguna'!$H$98="n/a","na",IF('MPH Laguna'!$H$98="Submitted On-time","✓","x"))</f>
        <v>x</v>
      </c>
      <c r="AC14" s="38" t="str">
        <f>IF('MPH Laguna'!$H$99="n/a","na",IF('MPH Laguna'!$H$99="Submitted On-time","✓","x"))</f>
        <v>x</v>
      </c>
      <c r="AD14" s="38" t="str">
        <f>IF('MPH Laguna'!$H$100="n/a","na",IF('MPH Laguna'!$H$100="Submitted On-time","✓","x"))</f>
        <v>x</v>
      </c>
      <c r="AE14" s="38" t="str">
        <f>IF('MPH Laguna'!$H$101="n/a","na",IF('MPH Laguna'!$H$101="Submitted On-time","✓","x"))</f>
        <v>x</v>
      </c>
      <c r="AF14" s="38" t="str">
        <f>IF('MPH Laguna'!$H$102="n/a","na",IF('MPH Laguna'!$H$102="Submitted On-time","✓","x"))</f>
        <v>x</v>
      </c>
      <c r="AG14" s="38" t="str">
        <f>IF('MPH Laguna'!$H$103="n/a","na",IF('MPH Laguna'!$H$103="Submitted On-time","✓","x"))</f>
        <v>x</v>
      </c>
      <c r="AH14" s="38" t="str">
        <f>IF('MPH Laguna'!$H$104="n/a","na",IF('MPH Laguna'!$H$104="Submitted On-time","✓","x"))</f>
        <v>x</v>
      </c>
      <c r="AI14" s="38" t="str">
        <f>IF('MPH Laguna'!$H$105="n/a","na",IF('MPH Laguna'!$H$105="Submitted On-time","✓","x"))</f>
        <v>x</v>
      </c>
      <c r="AJ14" s="38" t="str">
        <f>IF('MPH Laguna'!$H$106="n/a","na",IF('MPH Laguna'!$H$106="Submitted On-time","✓","x"))</f>
        <v>x</v>
      </c>
      <c r="AK14" s="38" t="str">
        <f>IF('MPH Laguna'!$H$107="n/a","na",IF('MPH Laguna'!$H$107="Submitted On-time","✓","x"))</f>
        <v>x</v>
      </c>
      <c r="AL14" s="38" t="str">
        <f>IF('MPH Laguna'!$H$108="n/a","na",IF('MPH Laguna'!$H$108="Submitted On-time","✓","x"))</f>
        <v>x</v>
      </c>
      <c r="AM14" s="38" t="str">
        <f>IF('MPH Laguna'!$H$109="n/a","na",IF('MPH Laguna'!$H$109="Submitted On-time","✓","x"))</f>
        <v>x</v>
      </c>
      <c r="AN14" s="38" t="str">
        <f>IF('MPH Laguna'!$H$110="n/a","na",IF('MPH Laguna'!$H$110="Submitted On-time","✓","x"))</f>
        <v>x</v>
      </c>
      <c r="AO14" s="38" t="str">
        <f>IF('MPH Laguna'!$H$111="n/a","na",IF('MPH Laguna'!$H$111="Submitted On-time","✓","x"))</f>
        <v>x</v>
      </c>
      <c r="AP14" s="38" t="str">
        <f>IF('MPH Laguna'!$H$112="n/a","na",IF('MPH Laguna'!$H$112="Submitted On-time","✓","x"))</f>
        <v>x</v>
      </c>
      <c r="AQ14" s="38" t="str">
        <f>IF('MPH Laguna'!$H$113="n/a","na",IF('MPH Laguna'!$H$113="Submitted On-time","✓","x"))</f>
        <v>x</v>
      </c>
      <c r="AR14" s="38" t="str">
        <f>IF('MPH Laguna'!$H$114="n/a","na",IF('MPH Laguna'!$H$114="Submitted On-time","✓","x"))</f>
        <v>x</v>
      </c>
      <c r="AS14" s="38" t="str">
        <f>IF('MPH Laguna'!$H$115="n/a","na",IF('MPH Laguna'!$H$115="Submitted On-time","✓","x"))</f>
        <v>x</v>
      </c>
      <c r="AT14" s="38" t="str">
        <f>IF('MPH Laguna'!$H$116="n/a","na",IF('MPH Laguna'!$H$116="Submitted On-time","✓","x"))</f>
        <v>x</v>
      </c>
      <c r="AU14" s="38" t="str">
        <f>IF('MPH Laguna'!$H$117="n/a","na",IF('MPH Laguna'!$H$117="Submitted On-time","✓","x"))</f>
        <v>x</v>
      </c>
      <c r="AV14" s="38" t="str">
        <f>IF('MPH Laguna'!$H$118="n/a","na",IF('MPH Laguna'!$H$118="Submitted On-time","✓","x"))</f>
        <v>x</v>
      </c>
      <c r="AW14" s="38" t="str">
        <f>IF('MPH Laguna'!$H$119="n/a","na",IF('MPH Laguna'!$H$119="Submitted On-time","✓","x"))</f>
        <v>x</v>
      </c>
      <c r="AX14" s="38" t="str">
        <f>IF('MPH Laguna'!$H$120="n/a","na",IF('MPH Laguna'!$H$120="Submitted On-time","✓","x"))</f>
        <v>x</v>
      </c>
      <c r="AY14" s="23"/>
      <c r="AZ14" s="34">
        <f t="shared" si="0"/>
        <v>47</v>
      </c>
      <c r="BA14" s="34">
        <f t="shared" si="1"/>
        <v>0</v>
      </c>
      <c r="BB14" s="46">
        <f t="shared" si="2"/>
        <v>0</v>
      </c>
      <c r="BC14" t="s">
        <v>152</v>
      </c>
    </row>
    <row r="15" spans="2:55" x14ac:dyDescent="0.3">
      <c r="B15" s="44" t="s">
        <v>83</v>
      </c>
      <c r="C15" s="37" t="s">
        <v>88</v>
      </c>
      <c r="D15" s="38" t="str">
        <f>IF('MPH CamSur'!$H$74="n/a","na",IF('MPH CamSur'!$H$74="Submitted On-time","✓","x"))</f>
        <v>✓</v>
      </c>
      <c r="E15" s="38" t="str">
        <f>IF('MPH CamSur'!$H$75="n/a","na",IF('MPH CamSur'!$H$75="Submitted On-time","✓","x"))</f>
        <v>x</v>
      </c>
      <c r="F15" s="38" t="str">
        <f>IF('MPH CamSur'!$H$76="n/a","na",IF('MPH CamSur'!$H$76="Submitted On-time","✓","x"))</f>
        <v>✓</v>
      </c>
      <c r="G15" s="38" t="str">
        <f>IF('MPH CamSur'!$H$77="n/a","na",IF('MPH CamSur'!$H$77="Submitted On-time","✓","x"))</f>
        <v>✓</v>
      </c>
      <c r="H15" s="38" t="str">
        <f>IF('MPH CamSur'!$H$78="n/a","na",IF('MPH CamSur'!$H$78="Submitted On-time","✓","x"))</f>
        <v>✓</v>
      </c>
      <c r="I15" s="38" t="str">
        <f>IF('MPH CamSur'!$H$79="n/a","na",IF('MPH CamSur'!$H$79="Submitted On-time","✓","x"))</f>
        <v>✓</v>
      </c>
      <c r="J15" s="38" t="str">
        <f>IF('MPH CamSur'!$H$80="n/a","na",IF('MPH CamSur'!$H$80="Submitted On-time","✓","x"))</f>
        <v>✓</v>
      </c>
      <c r="K15" s="38" t="str">
        <f>IF('MPH CamSur'!$H$81="n/a","na",IF('MPH CamSur'!$H$81="Submitted On-time","✓","x"))</f>
        <v>x</v>
      </c>
      <c r="L15" s="38" t="str">
        <f>IF('MPH CamSur'!$H$82="n/a","na",IF('MPH CamSur'!$H$82="Submitted On-time","✓","x"))</f>
        <v>x</v>
      </c>
      <c r="M15" s="38" t="str">
        <f>IF('MPH CamSur'!$H$83="n/a","na",IF('MPH CamSur'!$H$83="Submitted On-time","✓","x"))</f>
        <v>x</v>
      </c>
      <c r="N15" s="38" t="str">
        <f>IF('MPH CamSur'!$H$84="n/a","na",IF('MPH CamSur'!$H$84="Submitted On-time","✓","x"))</f>
        <v>x</v>
      </c>
      <c r="O15" s="38" t="str">
        <f>IF('MPH CamSur'!$H$85="n/a","na",IF('MPH CamSur'!$H$85="Submitted On-time","✓","x"))</f>
        <v>x</v>
      </c>
      <c r="P15" s="38" t="str">
        <f>IF('MPH CamSur'!$H$86="n/a","na",IF('MPH CamSur'!$H$86="Submitted On-time","✓","x"))</f>
        <v>x</v>
      </c>
      <c r="Q15" s="38" t="str">
        <f>IF('MPH CamSur'!$H$87="n/a","na",IF('MPH CamSur'!$H$87="Submitted On-time","✓","x"))</f>
        <v>x</v>
      </c>
      <c r="R15" s="38" t="str">
        <f>IF('MPH CamSur'!$H$88="n/a","na",IF('MPH CamSur'!$H$88="Submitted On-time","✓","x"))</f>
        <v>x</v>
      </c>
      <c r="S15" s="38" t="str">
        <f>IF('MPH CamSur'!$H$89="n/a","na",IF('MPH CamSur'!$H$89="Submitted On-time","✓","x"))</f>
        <v>x</v>
      </c>
      <c r="T15" s="38" t="str">
        <f>IF('MPH CamSur'!$H$90="n/a","na",IF('MPH CamSur'!$H$90="Submitted On-time","✓","x"))</f>
        <v>x</v>
      </c>
      <c r="U15" s="38" t="str">
        <f>IF('MPH CamSur'!$H$91="n/a","na",IF('MPH CamSur'!$H$91="Submitted On-time","✓","x"))</f>
        <v>x</v>
      </c>
      <c r="V15" s="38" t="str">
        <f>IF('MPH CamSur'!$H$92="n/a","na",IF('MPH CamSur'!$H$92="Submitted On-time","✓","x"))</f>
        <v>x</v>
      </c>
      <c r="W15" s="38" t="str">
        <f>IF('MPH CamSur'!$H$93="n/a","na",IF('MPH CamSur'!$H$93="Submitted On-time","✓","x"))</f>
        <v>x</v>
      </c>
      <c r="X15" s="38" t="str">
        <f>IF('MPH CamSur'!$H$94="n/a","na",IF('MPH CamSur'!$H$94="Submitted On-time","✓","x"))</f>
        <v>x</v>
      </c>
      <c r="Y15" s="38" t="str">
        <f>IF('MPH CamSur'!$H$95="n/a","na",IF('MPH CamSur'!$H$95="Submitted On-time","✓","x"))</f>
        <v>x</v>
      </c>
      <c r="Z15" s="38" t="str">
        <f>IF('MPH CamSur'!$H$96="n/a","na",IF('MPH CamSur'!$H$96="Submitted On-time","✓","x"))</f>
        <v>x</v>
      </c>
      <c r="AA15" s="38" t="str">
        <f>IF('MPH CamSur'!$H$97="n/a","na",IF('MPH CamSur'!$H$97="Submitted On-time","✓","x"))</f>
        <v>x</v>
      </c>
      <c r="AB15" s="38" t="str">
        <f>IF('MPH CamSur'!$H$98="n/a","na",IF('MPH CamSur'!$H$98="Submitted On-time","✓","x"))</f>
        <v>x</v>
      </c>
      <c r="AC15" s="38" t="str">
        <f>IF('MPH CamSur'!$H$99="n/a","na",IF('MPH CamSur'!$H$99="Submitted On-time","✓","x"))</f>
        <v>x</v>
      </c>
      <c r="AD15" s="38" t="str">
        <f>IF('MPH CamSur'!$H$100="n/a","na",IF('MPH CamSur'!$H$100="Submitted On-time","✓","x"))</f>
        <v>x</v>
      </c>
      <c r="AE15" s="38" t="str">
        <f>IF('MPH CamSur'!$H$101="n/a","na",IF('MPH CamSur'!$H$101="Submitted On-time","✓","x"))</f>
        <v>x</v>
      </c>
      <c r="AF15" s="38" t="str">
        <f>IF('MPH CamSur'!$H$102="n/a","na",IF('MPH CamSur'!$H$102="Submitted On-time","✓","x"))</f>
        <v>x</v>
      </c>
      <c r="AG15" s="38" t="str">
        <f>IF('MPH CamSur'!$H$103="n/a","na",IF('MPH CamSur'!$H$103="Submitted On-time","✓","x"))</f>
        <v>x</v>
      </c>
      <c r="AH15" s="38" t="str">
        <f>IF('MPH CamSur'!$H$104="n/a","na",IF('MPH CamSur'!$H$104="Submitted On-time","✓","x"))</f>
        <v>x</v>
      </c>
      <c r="AI15" s="38" t="str">
        <f>IF('MPH CamSur'!$H$105="n/a","na",IF('MPH CamSur'!$H$105="Submitted On-time","✓","x"))</f>
        <v>x</v>
      </c>
      <c r="AJ15" s="38" t="str">
        <f>IF('MPH CamSur'!$H$106="n/a","na",IF('MPH CamSur'!$H$106="Submitted On-time","✓","x"))</f>
        <v>x</v>
      </c>
      <c r="AK15" s="38" t="str">
        <f>IF('MPH CamSur'!$H$107="n/a","na",IF('MPH CamSur'!$H$107="Submitted On-time","✓","x"))</f>
        <v>x</v>
      </c>
      <c r="AL15" s="38" t="str">
        <f>IF('MPH CamSur'!$H$108="n/a","na",IF('MPH CamSur'!$H$108="Submitted On-time","✓","x"))</f>
        <v>x</v>
      </c>
      <c r="AM15" s="38" t="str">
        <f>IF('MPH CamSur'!$H$109="n/a","na",IF('MPH CamSur'!$H$109="Submitted On-time","✓","x"))</f>
        <v>x</v>
      </c>
      <c r="AN15" s="38" t="str">
        <f>IF('MPH CamSur'!$H$110="n/a","na",IF('MPH CamSur'!$H$110="Submitted On-time","✓","x"))</f>
        <v>x</v>
      </c>
      <c r="AO15" s="38" t="str">
        <f>IF('MPH CamSur'!$H$111="n/a","na",IF('MPH CamSur'!$H$111="Submitted On-time","✓","x"))</f>
        <v>x</v>
      </c>
      <c r="AP15" s="38" t="str">
        <f>IF('MPH CamSur'!$H$112="n/a","na",IF('MPH CamSur'!$H$112="Submitted On-time","✓","x"))</f>
        <v>x</v>
      </c>
      <c r="AQ15" s="38" t="str">
        <f>IF('MPH CamSur'!$H$113="n/a","na",IF('MPH CamSur'!$H$113="Submitted On-time","✓","x"))</f>
        <v>x</v>
      </c>
      <c r="AR15" s="38" t="str">
        <f>IF('MPH CamSur'!$H$114="n/a","na",IF('MPH CamSur'!$H$114="Submitted On-time","✓","x"))</f>
        <v>x</v>
      </c>
      <c r="AS15" s="38" t="str">
        <f>IF('MPH CamSur'!$H$115="n/a","na",IF('MPH CamSur'!$H$115="Submitted On-time","✓","x"))</f>
        <v>x</v>
      </c>
      <c r="AT15" s="38" t="str">
        <f>IF('MPH CamSur'!$H$116="n/a","na",IF('MPH CamSur'!$H$116="Submitted On-time","✓","x"))</f>
        <v>x</v>
      </c>
      <c r="AU15" s="38" t="str">
        <f>IF('MPH CamSur'!$H$117="n/a","na",IF('MPH CamSur'!$H$117="Submitted On-time","✓","x"))</f>
        <v>x</v>
      </c>
      <c r="AV15" s="38" t="str">
        <f>IF('MPH CamSur'!$H$118="n/a","na",IF('MPH CamSur'!$H$118="Submitted On-time","✓","x"))</f>
        <v>x</v>
      </c>
      <c r="AW15" s="38" t="str">
        <f>IF('MPH CamSur'!$H$119="n/a","na",IF('MPH CamSur'!$H$119="Submitted On-time","✓","x"))</f>
        <v>x</v>
      </c>
      <c r="AX15" s="38" t="str">
        <f>IF('MPH CamSur'!$H$120="n/a","na",IF('MPH CamSur'!$H$120="Submitted On-time","✓","x"))</f>
        <v>x</v>
      </c>
      <c r="AY15" s="23"/>
      <c r="AZ15" s="34">
        <f t="shared" si="0"/>
        <v>47</v>
      </c>
      <c r="BA15" s="34">
        <f t="shared" si="1"/>
        <v>6</v>
      </c>
      <c r="BB15" s="46">
        <f t="shared" si="2"/>
        <v>0.1276595744680851</v>
      </c>
      <c r="BC15" t="s">
        <v>152</v>
      </c>
    </row>
    <row r="16" spans="2:55" x14ac:dyDescent="0.3">
      <c r="B16" s="44" t="s">
        <v>89</v>
      </c>
      <c r="C16" s="37" t="s">
        <v>90</v>
      </c>
      <c r="D16" s="38" t="str">
        <f>IF('BMP Cebu'!$H$74="n/a","na",IF('BMP Cebu'!$H$74="Submitted On-time","✓","x"))</f>
        <v>x</v>
      </c>
      <c r="E16" s="38" t="str">
        <f>IF('BMP Cebu'!$H$75="n/a","na",IF('BMP Cebu'!$H$75="Submitted On-time","✓","x"))</f>
        <v>x</v>
      </c>
      <c r="F16" s="38" t="str">
        <f>IF('BMP Cebu'!$H$76="n/a","na",IF('BMP Cebu'!$H$76="Submitted On-time","✓","x"))</f>
        <v>x</v>
      </c>
      <c r="G16" s="38" t="str">
        <f>IF('BMP Cebu'!$H$77="n/a","na",IF('BMP Cebu'!$H$77="Submitted On-time","✓","x"))</f>
        <v>x</v>
      </c>
      <c r="H16" s="38" t="str">
        <f>IF('BMP Cebu'!$H$78="n/a","na",IF('BMP Cebu'!$H$78="Submitted On-time","✓","x"))</f>
        <v>✓</v>
      </c>
      <c r="I16" s="38" t="str">
        <f>IF('BMP Cebu'!$H$79="n/a","na",IF('BMP Cebu'!$H$79="Submitted On-time","✓","x"))</f>
        <v>x</v>
      </c>
      <c r="J16" s="38" t="str">
        <f>IF('BMP Cebu'!$H$80="n/a","na",IF('BMP Cebu'!$H$80="Submitted On-time","✓","x"))</f>
        <v>✓</v>
      </c>
      <c r="K16" s="38" t="str">
        <f>IF('BMP Cebu'!$H$81="n/a","na",IF('BMP Cebu'!$H$81="Submitted On-time","✓","x"))</f>
        <v>x</v>
      </c>
      <c r="L16" s="38" t="str">
        <f>IF('BMP Cebu'!$H$82="n/a","na",IF('BMP Cebu'!$H$82="Submitted On-time","✓","x"))</f>
        <v>x</v>
      </c>
      <c r="M16" s="38" t="str">
        <f>IF('BMP Cebu'!$H$83="n/a","na",IF('BMP Cebu'!$H$83="Submitted On-time","✓","x"))</f>
        <v>x</v>
      </c>
      <c r="N16" s="38" t="str">
        <f>IF('BMP Cebu'!$H$84="n/a","na",IF('BMP Cebu'!$H$84="Submitted On-time","✓","x"))</f>
        <v>x</v>
      </c>
      <c r="O16" s="38" t="str">
        <f>IF('BMP Cebu'!$H$85="n/a","na",IF('BMP Cebu'!$H$85="Submitted On-time","✓","x"))</f>
        <v>x</v>
      </c>
      <c r="P16" s="38" t="str">
        <f>IF('BMP Cebu'!$H$86="n/a","na",IF('BMP Cebu'!$H$86="Submitted On-time","✓","x"))</f>
        <v>x</v>
      </c>
      <c r="Q16" s="38" t="str">
        <f>IF('BMP Cebu'!$H$87="n/a","na",IF('BMP Cebu'!$H$87="Submitted On-time","✓","x"))</f>
        <v>x</v>
      </c>
      <c r="R16" s="38" t="str">
        <f>IF('BMP Cebu'!$H$88="n/a","na",IF('BMP Cebu'!$H$88="Submitted On-time","✓","x"))</f>
        <v>x</v>
      </c>
      <c r="S16" s="38" t="str">
        <f>IF('BMP Cebu'!$H$89="n/a","na",IF('BMP Cebu'!$H$89="Submitted On-time","✓","x"))</f>
        <v>x</v>
      </c>
      <c r="T16" s="38" t="str">
        <f>IF('BMP Cebu'!$H$90="n/a","na",IF('BMP Cebu'!$H$90="Submitted On-time","✓","x"))</f>
        <v>x</v>
      </c>
      <c r="U16" s="38" t="str">
        <f>IF('BMP Cebu'!$H$91="n/a","na",IF('BMP Cebu'!$H$91="Submitted On-time","✓","x"))</f>
        <v>x</v>
      </c>
      <c r="V16" s="38" t="str">
        <f>IF('BMP Cebu'!$H$92="n/a","na",IF('BMP Cebu'!$H$92="Submitted On-time","✓","x"))</f>
        <v>x</v>
      </c>
      <c r="W16" s="38" t="str">
        <f>IF('BMP Cebu'!$H$93="n/a","na",IF('BMP Cebu'!$H$93="Submitted On-time","✓","x"))</f>
        <v>✓</v>
      </c>
      <c r="X16" s="38" t="str">
        <f>IF('BMP Cebu'!$H$94="n/a","na",IF('BMP Cebu'!$H$94="Submitted On-time","✓","x"))</f>
        <v>x</v>
      </c>
      <c r="Y16" s="38" t="str">
        <f>IF('BMP Cebu'!$H$95="n/a","na",IF('BMP Cebu'!$H$95="Submitted On-time","✓","x"))</f>
        <v>x</v>
      </c>
      <c r="Z16" s="38" t="str">
        <f>IF('BMP Cebu'!$H$96="n/a","na",IF('BMP Cebu'!$H$96="Submitted On-time","✓","x"))</f>
        <v>x</v>
      </c>
      <c r="AA16" s="38" t="str">
        <f>IF('BMP Cebu'!$H$97="n/a","na",IF('BMP Cebu'!$H$97="Submitted On-time","✓","x"))</f>
        <v>x</v>
      </c>
      <c r="AB16" s="38" t="str">
        <f>IF('BMP Cebu'!$H$98="n/a","na",IF('BMP Cebu'!$H$98="Submitted On-time","✓","x"))</f>
        <v>x</v>
      </c>
      <c r="AC16" s="38" t="str">
        <f>IF('BMP Cebu'!$H$99="n/a","na",IF('BMP Cebu'!$H$99="Submitted On-time","✓","x"))</f>
        <v>x</v>
      </c>
      <c r="AD16" s="38" t="str">
        <f>IF('BMP Cebu'!$H$100="n/a","na",IF('BMP Cebu'!$H$100="Submitted On-time","✓","x"))</f>
        <v>x</v>
      </c>
      <c r="AE16" s="38" t="str">
        <f>IF('BMP Cebu'!$H$101="n/a","na",IF('BMP Cebu'!$H$101="Submitted On-time","✓","x"))</f>
        <v>x</v>
      </c>
      <c r="AF16" s="38" t="str">
        <f>IF('BMP Cebu'!$H$102="n/a","na",IF('BMP Cebu'!$H$102="Submitted On-time","✓","x"))</f>
        <v>✓</v>
      </c>
      <c r="AG16" s="38" t="str">
        <f>IF('BMP Cebu'!$H$103="n/a","na",IF('BMP Cebu'!$H$103="Submitted On-time","✓","x"))</f>
        <v>✓</v>
      </c>
      <c r="AH16" s="38" t="str">
        <f>IF('BMP Cebu'!$H$104="n/a","na",IF('BMP Cebu'!$H$104="Submitted On-time","✓","x"))</f>
        <v>✓</v>
      </c>
      <c r="AI16" s="38" t="str">
        <f>IF('BMP Cebu'!$H$105="n/a","na",IF('BMP Cebu'!$H$105="Submitted On-time","✓","x"))</f>
        <v>x</v>
      </c>
      <c r="AJ16" s="38" t="str">
        <f>IF('BMP Cebu'!$H$106="n/a","na",IF('BMP Cebu'!$H$106="Submitted On-time","✓","x"))</f>
        <v>x</v>
      </c>
      <c r="AK16" s="38" t="str">
        <f>IF('BMP Cebu'!$H$107="n/a","na",IF('BMP Cebu'!$H$107="Submitted On-time","✓","x"))</f>
        <v>x</v>
      </c>
      <c r="AL16" s="38" t="str">
        <f>IF('BMP Cebu'!$H$108="n/a","na",IF('BMP Cebu'!$H$108="Submitted On-time","✓","x"))</f>
        <v>x</v>
      </c>
      <c r="AM16" s="38" t="str">
        <f>IF('BMP Cebu'!$H$109="n/a","na",IF('BMP Cebu'!$H$109="Submitted On-time","✓","x"))</f>
        <v>x</v>
      </c>
      <c r="AN16" s="38" t="str">
        <f>IF('BMP Cebu'!$H$110="n/a","na",IF('BMP Cebu'!$H$110="Submitted On-time","✓","x"))</f>
        <v>x</v>
      </c>
      <c r="AO16" s="38" t="str">
        <f>IF('BMP Cebu'!$H$111="n/a","na",IF('BMP Cebu'!$H$111="Submitted On-time","✓","x"))</f>
        <v>x</v>
      </c>
      <c r="AP16" s="38" t="str">
        <f>IF('BMP Cebu'!$H$112="n/a","na",IF('BMP Cebu'!$H$112="Submitted On-time","✓","x"))</f>
        <v>x</v>
      </c>
      <c r="AQ16" s="38" t="str">
        <f>IF('BMP Cebu'!$H$113="n/a","na",IF('BMP Cebu'!$H$113="Submitted On-time","✓","x"))</f>
        <v>x</v>
      </c>
      <c r="AR16" s="38" t="str">
        <f>IF('BMP Cebu'!$H$114="n/a","na",IF('BMP Cebu'!$H$114="Submitted On-time","✓","x"))</f>
        <v>x</v>
      </c>
      <c r="AS16" s="38" t="str">
        <f>IF('BMP Cebu'!$H$115="n/a","na",IF('BMP Cebu'!$H$115="Submitted On-time","✓","x"))</f>
        <v>x</v>
      </c>
      <c r="AT16" s="38" t="str">
        <f>IF('BMP Cebu'!$H$116="n/a","na",IF('BMP Cebu'!$H$116="Submitted On-time","✓","x"))</f>
        <v>x</v>
      </c>
      <c r="AU16" s="38" t="str">
        <f>IF('BMP Cebu'!$H$117="n/a","na",IF('BMP Cebu'!$H$117="Submitted On-time","✓","x"))</f>
        <v>✓</v>
      </c>
      <c r="AV16" s="38" t="str">
        <f>IF('BMP Cebu'!$H$118="n/a","na",IF('BMP Cebu'!$H$118="Submitted On-time","✓","x"))</f>
        <v>x</v>
      </c>
      <c r="AW16" s="38" t="str">
        <f>IF('BMP Cebu'!$H$119="n/a","na",IF('BMP Cebu'!$H$119="Submitted On-time","✓","x"))</f>
        <v>x</v>
      </c>
      <c r="AX16" s="38" t="str">
        <f>IF('BMP Cebu'!$H$120="n/a","na",IF('BMP Cebu'!$H$120="Submitted On-time","✓","x"))</f>
        <v>x</v>
      </c>
      <c r="AY16" s="23"/>
      <c r="AZ16" s="34">
        <f t="shared" si="0"/>
        <v>47</v>
      </c>
      <c r="BA16" s="34">
        <f t="shared" si="1"/>
        <v>7</v>
      </c>
      <c r="BB16" s="46">
        <f t="shared" si="2"/>
        <v>0.14893617021276595</v>
      </c>
      <c r="BC16" t="s">
        <v>152</v>
      </c>
    </row>
    <row r="17" spans="2:55" x14ac:dyDescent="0.3">
      <c r="B17" s="44" t="s">
        <v>89</v>
      </c>
      <c r="C17" s="37" t="s">
        <v>91</v>
      </c>
      <c r="D17" s="38" t="str">
        <f>IF('BMP Iloilo 1'!$H$74="n/a","na",IF('BMP Iloilo 1'!$H$74="Submitted On-time","✓","x"))</f>
        <v>x</v>
      </c>
      <c r="E17" s="38" t="str">
        <f>IF('BMP Iloilo 1'!$H$75="n/a","na",IF('BMP Iloilo 1'!$H$75="Submitted On-time","✓","x"))</f>
        <v>x</v>
      </c>
      <c r="F17" s="38" t="str">
        <f>IF('BMP Iloilo 1'!$H$76="n/a","na",IF('BMP Iloilo 1'!$H$76="Submitted On-time","✓","x"))</f>
        <v>x</v>
      </c>
      <c r="G17" s="38" t="str">
        <f>IF('BMP Iloilo 1'!$H$77="n/a","na",IF('BMP Iloilo 1'!$H$77="Submitted On-time","✓","x"))</f>
        <v>x</v>
      </c>
      <c r="H17" s="38" t="str">
        <f>IF('BMP Iloilo 1'!$H$78="n/a","na",IF('BMP Iloilo 1'!$H$78="Submitted On-time","✓","x"))</f>
        <v>x</v>
      </c>
      <c r="I17" s="38" t="str">
        <f>IF('BMP Iloilo 1'!$H$79="n/a","na",IF('BMP Iloilo 1'!$H$79="Submitted On-time","✓","x"))</f>
        <v>x</v>
      </c>
      <c r="J17" s="38" t="str">
        <f>IF('BMP Iloilo 1'!$H$80="n/a","na",IF('BMP Iloilo 1'!$H$80="Submitted On-time","✓","x"))</f>
        <v>x</v>
      </c>
      <c r="K17" s="38" t="str">
        <f>IF('BMP Iloilo 1'!$H$81="n/a","na",IF('BMP Iloilo 1'!$H$81="Submitted On-time","✓","x"))</f>
        <v>x</v>
      </c>
      <c r="L17" s="38" t="str">
        <f>IF('BMP Iloilo 1'!$H$82="n/a","na",IF('BMP Iloilo 1'!$H$82="Submitted On-time","✓","x"))</f>
        <v>x</v>
      </c>
      <c r="M17" s="38" t="str">
        <f>IF('BMP Iloilo 1'!$H$83="n/a","na",IF('BMP Iloilo 1'!$H$83="Submitted On-time","✓","x"))</f>
        <v>x</v>
      </c>
      <c r="N17" s="38" t="str">
        <f>IF('BMP Iloilo 1'!$H$84="n/a","na",IF('BMP Iloilo 1'!$H$84="Submitted On-time","✓","x"))</f>
        <v>x</v>
      </c>
      <c r="O17" s="38" t="str">
        <f>IF('BMP Iloilo 1'!$H$85="n/a","na",IF('BMP Iloilo 1'!$H$85="Submitted On-time","✓","x"))</f>
        <v>x</v>
      </c>
      <c r="P17" s="38" t="str">
        <f>IF('BMP Iloilo 1'!$H$86="n/a","na",IF('BMP Iloilo 1'!$H$86="Submitted On-time","✓","x"))</f>
        <v>x</v>
      </c>
      <c r="Q17" s="38" t="str">
        <f>IF('BMP Iloilo 1'!$H$87="n/a","na",IF('BMP Iloilo 1'!$H$87="Submitted On-time","✓","x"))</f>
        <v>x</v>
      </c>
      <c r="R17" s="38" t="str">
        <f>IF('BMP Iloilo 1'!$H$88="n/a","na",IF('BMP Iloilo 1'!$H$88="Submitted On-time","✓","x"))</f>
        <v>x</v>
      </c>
      <c r="S17" s="38" t="str">
        <f>IF('BMP Iloilo 1'!$H$89="n/a","na",IF('BMP Iloilo 1'!$H$89="Submitted On-time","✓","x"))</f>
        <v>x</v>
      </c>
      <c r="T17" s="38" t="str">
        <f>IF('BMP Iloilo 1'!$H$90="n/a","na",IF('BMP Iloilo 1'!$H$90="Submitted On-time","✓","x"))</f>
        <v>x</v>
      </c>
      <c r="U17" s="38" t="str">
        <f>IF('BMP Iloilo 1'!$H$91="n/a","na",IF('BMP Iloilo 1'!$H$91="Submitted On-time","✓","x"))</f>
        <v>x</v>
      </c>
      <c r="V17" s="38" t="str">
        <f>IF('BMP Iloilo 1'!$H$92="n/a","na",IF('BMP Iloilo 1'!$H$92="Submitted On-time","✓","x"))</f>
        <v>x</v>
      </c>
      <c r="W17" s="38" t="str">
        <f>IF('BMP Iloilo 1'!$H$93="n/a","na",IF('BMP Iloilo 1'!$H$93="Submitted On-time","✓","x"))</f>
        <v>x</v>
      </c>
      <c r="X17" s="38" t="str">
        <f>IF('BMP Iloilo 1'!$H$94="n/a","na",IF('BMP Iloilo 1'!$H$94="Submitted On-time","✓","x"))</f>
        <v>x</v>
      </c>
      <c r="Y17" s="38" t="str">
        <f>IF('BMP Iloilo 1'!$H$95="n/a","na",IF('BMP Iloilo 1'!$H$95="Submitted On-time","✓","x"))</f>
        <v>x</v>
      </c>
      <c r="Z17" s="38" t="str">
        <f>IF('BMP Iloilo 1'!$H$96="n/a","na",IF('BMP Iloilo 1'!$H$96="Submitted On-time","✓","x"))</f>
        <v>x</v>
      </c>
      <c r="AA17" s="38" t="str">
        <f>IF('BMP Iloilo 1'!$H$97="n/a","na",IF('BMP Iloilo 1'!$H$97="Submitted On-time","✓","x"))</f>
        <v>x</v>
      </c>
      <c r="AB17" s="38" t="str">
        <f>IF('BMP Iloilo 1'!$H$98="n/a","na",IF('BMP Iloilo 1'!$H$98="Submitted On-time","✓","x"))</f>
        <v>x</v>
      </c>
      <c r="AC17" s="38" t="str">
        <f>IF('BMP Iloilo 1'!$H$99="n/a","na",IF('BMP Iloilo 1'!$H$99="Submitted On-time","✓","x"))</f>
        <v>x</v>
      </c>
      <c r="AD17" s="38" t="str">
        <f>IF('BMP Iloilo 1'!$H$100="n/a","na",IF('BMP Iloilo 1'!$H$100="Submitted On-time","✓","x"))</f>
        <v>x</v>
      </c>
      <c r="AE17" s="38" t="str">
        <f>IF('BMP Iloilo 1'!$H$101="n/a","na",IF('BMP Iloilo 1'!$H$101="Submitted On-time","✓","x"))</f>
        <v>x</v>
      </c>
      <c r="AF17" s="38" t="str">
        <f>IF('BMP Iloilo 1'!$H$102="n/a","na",IF('BMP Iloilo 1'!$H$102="Submitted On-time","✓","x"))</f>
        <v>x</v>
      </c>
      <c r="AG17" s="38" t="str">
        <f>IF('BMP Iloilo 1'!$H$103="n/a","na",IF('BMP Iloilo 1'!$H$103="Submitted On-time","✓","x"))</f>
        <v>x</v>
      </c>
      <c r="AH17" s="38" t="str">
        <f>IF('BMP Iloilo 1'!$H$104="n/a","na",IF('BMP Iloilo 1'!$H$104="Submitted On-time","✓","x"))</f>
        <v>x</v>
      </c>
      <c r="AI17" s="38" t="str">
        <f>IF('BMP Iloilo 1'!$H$105="n/a","na",IF('BMP Iloilo 1'!$H$105="Submitted On-time","✓","x"))</f>
        <v>x</v>
      </c>
      <c r="AJ17" s="38" t="str">
        <f>IF('BMP Iloilo 1'!$H$106="n/a","na",IF('BMP Iloilo 1'!$H$106="Submitted On-time","✓","x"))</f>
        <v>x</v>
      </c>
      <c r="AK17" s="38" t="str">
        <f>IF('BMP Iloilo 1'!$H$107="n/a","na",IF('BMP Iloilo 1'!$H$107="Submitted On-time","✓","x"))</f>
        <v>x</v>
      </c>
      <c r="AL17" s="38" t="str">
        <f>IF('BMP Iloilo 1'!$H$108="n/a","na",IF('BMP Iloilo 1'!$H$108="Submitted On-time","✓","x"))</f>
        <v>x</v>
      </c>
      <c r="AM17" s="38" t="str">
        <f>IF('BMP Iloilo 1'!$H$109="n/a","na",IF('BMP Iloilo 1'!$H$109="Submitted On-time","✓","x"))</f>
        <v>x</v>
      </c>
      <c r="AN17" s="38" t="str">
        <f>IF('BMP Iloilo 1'!$H$110="n/a","na",IF('BMP Iloilo 1'!$H$110="Submitted On-time","✓","x"))</f>
        <v>x</v>
      </c>
      <c r="AO17" s="38" t="str">
        <f>IF('BMP Iloilo 1'!$H$111="n/a","na",IF('BMP Iloilo 1'!$H$111="Submitted On-time","✓","x"))</f>
        <v>x</v>
      </c>
      <c r="AP17" s="38" t="str">
        <f>IF('BMP Iloilo 1'!$H$112="n/a","na",IF('BMP Iloilo 1'!$H$112="Submitted On-time","✓","x"))</f>
        <v>x</v>
      </c>
      <c r="AQ17" s="38" t="str">
        <f>IF('BMP Iloilo 1'!$H$113="n/a","na",IF('BMP Iloilo 1'!$H$113="Submitted On-time","✓","x"))</f>
        <v>x</v>
      </c>
      <c r="AR17" s="38" t="str">
        <f>IF('BMP Iloilo 1'!$H$114="n/a","na",IF('BMP Iloilo 1'!$H$114="Submitted On-time","✓","x"))</f>
        <v>x</v>
      </c>
      <c r="AS17" s="38" t="str">
        <f>IF('BMP Iloilo 1'!$H$115="n/a","na",IF('BMP Iloilo 1'!$H$115="Submitted On-time","✓","x"))</f>
        <v>x</v>
      </c>
      <c r="AT17" s="38" t="str">
        <f>IF('BMP Iloilo 1'!$H$116="n/a","na",IF('BMP Iloilo 1'!$H$116="Submitted On-time","✓","x"))</f>
        <v>x</v>
      </c>
      <c r="AU17" s="38" t="str">
        <f>IF('BMP Iloilo 1'!$H$117="n/a","na",IF('BMP Iloilo 1'!$H$117="Submitted On-time","✓","x"))</f>
        <v>x</v>
      </c>
      <c r="AV17" s="38" t="str">
        <f>IF('BMP Iloilo 1'!$H$118="n/a","na",IF('BMP Iloilo 1'!$H$118="Submitted On-time","✓","x"))</f>
        <v>x</v>
      </c>
      <c r="AW17" s="38" t="str">
        <f>IF('BMP Iloilo 1'!$H$119="n/a","na",IF('BMP Iloilo 1'!$H$119="Submitted On-time","✓","x"))</f>
        <v>x</v>
      </c>
      <c r="AX17" s="38" t="str">
        <f>IF('BMP Iloilo 1'!$H$120="n/a","na",IF('BMP Iloilo 1'!$H$120="Submitted On-time","✓","x"))</f>
        <v>x</v>
      </c>
      <c r="AY17" s="23"/>
      <c r="AZ17" s="34">
        <f t="shared" si="0"/>
        <v>47</v>
      </c>
      <c r="BA17" s="34">
        <f t="shared" si="1"/>
        <v>0</v>
      </c>
      <c r="BB17" s="46">
        <f t="shared" si="2"/>
        <v>0</v>
      </c>
      <c r="BC17" t="s">
        <v>152</v>
      </c>
    </row>
    <row r="18" spans="2:55" x14ac:dyDescent="0.3">
      <c r="B18" s="44" t="s">
        <v>89</v>
      </c>
      <c r="C18" s="37" t="s">
        <v>92</v>
      </c>
      <c r="D18" s="38" t="str">
        <f>IF('BMP Iloilo 2'!$H$74="n/a","na",IF('BMP Iloilo 2'!$H$74="Submitted On-time","✓","x"))</f>
        <v>x</v>
      </c>
      <c r="E18" s="38" t="str">
        <f>IF('BMP Iloilo 2'!$H$75="n/a","na",IF('BMP Iloilo 2'!$H$75="Submitted On-time","✓","x"))</f>
        <v>x</v>
      </c>
      <c r="F18" s="38" t="str">
        <f>IF('BMP Iloilo 2'!$H$76="n/a","na",IF('BMP Iloilo 2'!$H$76="Submitted On-time","✓","x"))</f>
        <v>x</v>
      </c>
      <c r="G18" s="38" t="str">
        <f>IF('BMP Iloilo 2'!$H$77="n/a","na",IF('BMP Iloilo 2'!$H$77="Submitted On-time","✓","x"))</f>
        <v>x</v>
      </c>
      <c r="H18" s="38" t="str">
        <f>IF('BMP Iloilo 2'!$H$78="n/a","na",IF('BMP Iloilo 2'!$H$78="Submitted On-time","✓","x"))</f>
        <v>x</v>
      </c>
      <c r="I18" s="38" t="str">
        <f>IF('BMP Iloilo 2'!$H$79="n/a","na",IF('BMP Iloilo 2'!$H$79="Submitted On-time","✓","x"))</f>
        <v>x</v>
      </c>
      <c r="J18" s="38" t="str">
        <f>IF('BMP Iloilo 2'!$H$80="n/a","na",IF('BMP Iloilo 2'!$H$80="Submitted On-time","✓","x"))</f>
        <v>x</v>
      </c>
      <c r="K18" s="38" t="str">
        <f>IF('BMP Iloilo 2'!$H$81="n/a","na",IF('BMP Iloilo 2'!$H$81="Submitted On-time","✓","x"))</f>
        <v>x</v>
      </c>
      <c r="L18" s="38" t="str">
        <f>IF('BMP Iloilo 2'!$H$82="n/a","na",IF('BMP Iloilo 2'!$H$82="Submitted On-time","✓","x"))</f>
        <v>x</v>
      </c>
      <c r="M18" s="38" t="str">
        <f>IF('BMP Iloilo 2'!$H$83="n/a","na",IF('BMP Iloilo 2'!$H$83="Submitted On-time","✓","x"))</f>
        <v>x</v>
      </c>
      <c r="N18" s="38" t="str">
        <f>IF('BMP Iloilo 2'!$H$84="n/a","na",IF('BMP Iloilo 2'!$H$84="Submitted On-time","✓","x"))</f>
        <v>x</v>
      </c>
      <c r="O18" s="38" t="str">
        <f>IF('BMP Iloilo 2'!$H$85="n/a","na",IF('BMP Iloilo 2'!$H$85="Submitted On-time","✓","x"))</f>
        <v>x</v>
      </c>
      <c r="P18" s="38" t="str">
        <f>IF('BMP Iloilo 2'!$H$86="n/a","na",IF('BMP Iloilo 2'!$H$86="Submitted On-time","✓","x"))</f>
        <v>x</v>
      </c>
      <c r="Q18" s="38" t="str">
        <f>IF('BMP Iloilo 2'!$H$87="n/a","na",IF('BMP Iloilo 2'!$H$87="Submitted On-time","✓","x"))</f>
        <v>x</v>
      </c>
      <c r="R18" s="38" t="str">
        <f>IF('BMP Iloilo 2'!$H$88="n/a","na",IF('BMP Iloilo 2'!$H$88="Submitted On-time","✓","x"))</f>
        <v>x</v>
      </c>
      <c r="S18" s="38" t="str">
        <f>IF('BMP Iloilo 2'!$H$89="n/a","na",IF('BMP Iloilo 2'!$H$89="Submitted On-time","✓","x"))</f>
        <v>x</v>
      </c>
      <c r="T18" s="38" t="str">
        <f>IF('BMP Iloilo 2'!$H$90="n/a","na",IF('BMP Iloilo 2'!$H$90="Submitted On-time","✓","x"))</f>
        <v>x</v>
      </c>
      <c r="U18" s="38" t="str">
        <f>IF('BMP Iloilo 2'!$H$91="n/a","na",IF('BMP Iloilo 2'!$H$91="Submitted On-time","✓","x"))</f>
        <v>x</v>
      </c>
      <c r="V18" s="38" t="str">
        <f>IF('BMP Iloilo 2'!$H$92="n/a","na",IF('BMP Iloilo 2'!$H$92="Submitted On-time","✓","x"))</f>
        <v>x</v>
      </c>
      <c r="W18" s="38" t="str">
        <f>IF('BMP Iloilo 2'!$H$93="n/a","na",IF('BMP Iloilo 2'!$H$93="Submitted On-time","✓","x"))</f>
        <v>x</v>
      </c>
      <c r="X18" s="38" t="str">
        <f>IF('BMP Iloilo 2'!$H$94="n/a","na",IF('BMP Iloilo 2'!$H$94="Submitted On-time","✓","x"))</f>
        <v>x</v>
      </c>
      <c r="Y18" s="38" t="str">
        <f>IF('BMP Iloilo 2'!$H$95="n/a","na",IF('BMP Iloilo 2'!$H$95="Submitted On-time","✓","x"))</f>
        <v>x</v>
      </c>
      <c r="Z18" s="38" t="str">
        <f>IF('BMP Iloilo 2'!$H$96="n/a","na",IF('BMP Iloilo 2'!$H$96="Submitted On-time","✓","x"))</f>
        <v>x</v>
      </c>
      <c r="AA18" s="38" t="str">
        <f>IF('BMP Iloilo 2'!$H$97="n/a","na",IF('BMP Iloilo 2'!$H$97="Submitted On-time","✓","x"))</f>
        <v>x</v>
      </c>
      <c r="AB18" s="38" t="str">
        <f>IF('BMP Iloilo 2'!$H$98="n/a","na",IF('BMP Iloilo 2'!$H$98="Submitted On-time","✓","x"))</f>
        <v>x</v>
      </c>
      <c r="AC18" s="38" t="str">
        <f>IF('BMP Iloilo 2'!$H$99="n/a","na",IF('BMP Iloilo 2'!$H$99="Submitted On-time","✓","x"))</f>
        <v>x</v>
      </c>
      <c r="AD18" s="38" t="str">
        <f>IF('BMP Iloilo 2'!$H$100="n/a","na",IF('BMP Iloilo 2'!$H$100="Submitted On-time","✓","x"))</f>
        <v>x</v>
      </c>
      <c r="AE18" s="38" t="str">
        <f>IF('BMP Iloilo 2'!$H$101="n/a","na",IF('BMP Iloilo 2'!$H$101="Submitted On-time","✓","x"))</f>
        <v>x</v>
      </c>
      <c r="AF18" s="38" t="str">
        <f>IF('BMP Iloilo 2'!$H$102="n/a","na",IF('BMP Iloilo 2'!$H$102="Submitted On-time","✓","x"))</f>
        <v>x</v>
      </c>
      <c r="AG18" s="38" t="str">
        <f>IF('BMP Iloilo 2'!$H$103="n/a","na",IF('BMP Iloilo 2'!$H$103="Submitted On-time","✓","x"))</f>
        <v>x</v>
      </c>
      <c r="AH18" s="38" t="str">
        <f>IF('BMP Iloilo 2'!$H$104="n/a","na",IF('BMP Iloilo 2'!$H$104="Submitted On-time","✓","x"))</f>
        <v>x</v>
      </c>
      <c r="AI18" s="38" t="str">
        <f>IF('BMP Iloilo 2'!$H$105="n/a","na",IF('BMP Iloilo 2'!$H$105="Submitted On-time","✓","x"))</f>
        <v>x</v>
      </c>
      <c r="AJ18" s="38" t="str">
        <f>IF('BMP Iloilo 2'!$H$106="n/a","na",IF('BMP Iloilo 2'!$H$106="Submitted On-time","✓","x"))</f>
        <v>x</v>
      </c>
      <c r="AK18" s="38" t="str">
        <f>IF('BMP Iloilo 2'!$H$107="n/a","na",IF('BMP Iloilo 2'!$H$107="Submitted On-time","✓","x"))</f>
        <v>x</v>
      </c>
      <c r="AL18" s="38" t="str">
        <f>IF('BMP Iloilo 2'!$H$108="n/a","na",IF('BMP Iloilo 2'!$H$108="Submitted On-time","✓","x"))</f>
        <v>x</v>
      </c>
      <c r="AM18" s="38" t="str">
        <f>IF('BMP Iloilo 2'!$H$109="n/a","na",IF('BMP Iloilo 2'!$H$109="Submitted On-time","✓","x"))</f>
        <v>x</v>
      </c>
      <c r="AN18" s="38" t="str">
        <f>IF('BMP Iloilo 2'!$H$110="n/a","na",IF('BMP Iloilo 2'!$H$110="Submitted On-time","✓","x"))</f>
        <v>x</v>
      </c>
      <c r="AO18" s="38" t="str">
        <f>IF('BMP Iloilo 2'!$H$111="n/a","na",IF('BMP Iloilo 2'!$H$111="Submitted On-time","✓","x"))</f>
        <v>x</v>
      </c>
      <c r="AP18" s="38" t="str">
        <f>IF('BMP Iloilo 2'!$H$112="n/a","na",IF('BMP Iloilo 2'!$H$112="Submitted On-time","✓","x"))</f>
        <v>x</v>
      </c>
      <c r="AQ18" s="38" t="str">
        <f>IF('BMP Iloilo 2'!$H$113="n/a","na",IF('BMP Iloilo 2'!$H$113="Submitted On-time","✓","x"))</f>
        <v>x</v>
      </c>
      <c r="AR18" s="38" t="str">
        <f>IF('BMP Iloilo 2'!$H$114="n/a","na",IF('BMP Iloilo 2'!$H$114="Submitted On-time","✓","x"))</f>
        <v>x</v>
      </c>
      <c r="AS18" s="38" t="str">
        <f>IF('BMP Iloilo 2'!$H$115="n/a","na",IF('BMP Iloilo 2'!$H$115="Submitted On-time","✓","x"))</f>
        <v>x</v>
      </c>
      <c r="AT18" s="38" t="str">
        <f>IF('BMP Iloilo 2'!$H$116="n/a","na",IF('BMP Iloilo 2'!$H$116="Submitted On-time","✓","x"))</f>
        <v>x</v>
      </c>
      <c r="AU18" s="38" t="str">
        <f>IF('BMP Iloilo 2'!$H$117="n/a","na",IF('BMP Iloilo 2'!$H$117="Submitted On-time","✓","x"))</f>
        <v>x</v>
      </c>
      <c r="AV18" s="38" t="str">
        <f>IF('BMP Iloilo 2'!$H$118="n/a","na",IF('BMP Iloilo 2'!$H$118="Submitted On-time","✓","x"))</f>
        <v>x</v>
      </c>
      <c r="AW18" s="38" t="str">
        <f>IF('BMP Iloilo 2'!$H$119="n/a","na",IF('BMP Iloilo 2'!$H$119="Submitted On-time","✓","x"))</f>
        <v>x</v>
      </c>
      <c r="AX18" s="38" t="str">
        <f>IF('BMP Iloilo 2'!$H$120="n/a","na",IF('BMP Iloilo 2'!$H$120="Submitted On-time","✓","x"))</f>
        <v>x</v>
      </c>
      <c r="AY18" s="23"/>
      <c r="AZ18" s="34">
        <f t="shared" si="0"/>
        <v>47</v>
      </c>
      <c r="BA18" s="34">
        <f t="shared" si="1"/>
        <v>0</v>
      </c>
      <c r="BB18" s="46">
        <f t="shared" si="2"/>
        <v>0</v>
      </c>
      <c r="BC18" t="s">
        <v>152</v>
      </c>
    </row>
    <row r="19" spans="2:55" x14ac:dyDescent="0.3">
      <c r="B19" s="44" t="s">
        <v>89</v>
      </c>
      <c r="C19" s="37" t="s">
        <v>93</v>
      </c>
      <c r="D19" s="38" t="str">
        <f>IF('BMP Leyte'!$H$74="n/a","na",IF('BMP Leyte'!$H$74="Submitted On-time","✓","x"))</f>
        <v>x</v>
      </c>
      <c r="E19" s="38" t="str">
        <f>IF('BMP Leyte'!$H$75="n/a","na",IF('BMP Leyte'!$H$75="Submitted On-time","✓","x"))</f>
        <v>x</v>
      </c>
      <c r="F19" s="38" t="str">
        <f>IF('BMP Leyte'!$H$76="n/a","na",IF('BMP Leyte'!$H$76="Submitted On-time","✓","x"))</f>
        <v>x</v>
      </c>
      <c r="G19" s="38" t="str">
        <f>IF('BMP Leyte'!$H$77="n/a","na",IF('BMP Leyte'!$H$77="Submitted On-time","✓","x"))</f>
        <v>x</v>
      </c>
      <c r="H19" s="38" t="str">
        <f>IF('BMP Leyte'!$H$78="n/a","na",IF('BMP Leyte'!$H$78="Submitted On-time","✓","x"))</f>
        <v>x</v>
      </c>
      <c r="I19" s="38" t="str">
        <f>IF('BMP Leyte'!$H$79="n/a","na",IF('BMP Leyte'!$H$79="Submitted On-time","✓","x"))</f>
        <v>x</v>
      </c>
      <c r="J19" s="38" t="str">
        <f>IF('BMP Leyte'!$H$80="n/a","na",IF('BMP Leyte'!$H$80="Submitted On-time","✓","x"))</f>
        <v>x</v>
      </c>
      <c r="K19" s="38" t="str">
        <f>IF('BMP Leyte'!$H$81="n/a","na",IF('BMP Leyte'!$H$81="Submitted On-time","✓","x"))</f>
        <v>x</v>
      </c>
      <c r="L19" s="38" t="str">
        <f>IF('BMP Leyte'!$H$82="n/a","na",IF('BMP Leyte'!$H$82="Submitted On-time","✓","x"))</f>
        <v>x</v>
      </c>
      <c r="M19" s="38" t="str">
        <f>IF('BMP Leyte'!$H$83="n/a","na",IF('BMP Leyte'!$H$83="Submitted On-time","✓","x"))</f>
        <v>x</v>
      </c>
      <c r="N19" s="38" t="str">
        <f>IF('BMP Leyte'!$H$84="n/a","na",IF('BMP Leyte'!$H$84="Submitted On-time","✓","x"))</f>
        <v>x</v>
      </c>
      <c r="O19" s="38" t="str">
        <f>IF('BMP Leyte'!$H$85="n/a","na",IF('BMP Leyte'!$H$85="Submitted On-time","✓","x"))</f>
        <v>x</v>
      </c>
      <c r="P19" s="38" t="str">
        <f>IF('BMP Leyte'!$H$86="n/a","na",IF('BMP Leyte'!$H$86="Submitted On-time","✓","x"))</f>
        <v>x</v>
      </c>
      <c r="Q19" s="38" t="str">
        <f>IF('BMP Leyte'!$H$87="n/a","na",IF('BMP Leyte'!$H$87="Submitted On-time","✓","x"))</f>
        <v>x</v>
      </c>
      <c r="R19" s="38" t="str">
        <f>IF('BMP Leyte'!$H$88="n/a","na",IF('BMP Leyte'!$H$88="Submitted On-time","✓","x"))</f>
        <v>x</v>
      </c>
      <c r="S19" s="38" t="str">
        <f>IF('BMP Leyte'!$H$89="n/a","na",IF('BMP Leyte'!$H$89="Submitted On-time","✓","x"))</f>
        <v>x</v>
      </c>
      <c r="T19" s="38" t="str">
        <f>IF('BMP Leyte'!$H$90="n/a","na",IF('BMP Leyte'!$H$90="Submitted On-time","✓","x"))</f>
        <v>x</v>
      </c>
      <c r="U19" s="38" t="str">
        <f>IF('BMP Leyte'!$H$91="n/a","na",IF('BMP Leyte'!$H$91="Submitted On-time","✓","x"))</f>
        <v>x</v>
      </c>
      <c r="V19" s="38" t="str">
        <f>IF('BMP Leyte'!$H$92="n/a","na",IF('BMP Leyte'!$H$92="Submitted On-time","✓","x"))</f>
        <v>x</v>
      </c>
      <c r="W19" s="38" t="str">
        <f>IF('BMP Leyte'!$H$93="n/a","na",IF('BMP Leyte'!$H$93="Submitted On-time","✓","x"))</f>
        <v>x</v>
      </c>
      <c r="X19" s="38" t="str">
        <f>IF('BMP Leyte'!$H$94="n/a","na",IF('BMP Leyte'!$H$94="Submitted On-time","✓","x"))</f>
        <v>x</v>
      </c>
      <c r="Y19" s="38" t="str">
        <f>IF('BMP Leyte'!$H$95="n/a","na",IF('BMP Leyte'!$H$95="Submitted On-time","✓","x"))</f>
        <v>x</v>
      </c>
      <c r="Z19" s="38" t="str">
        <f>IF('BMP Leyte'!$H$96="n/a","na",IF('BMP Leyte'!$H$96="Submitted On-time","✓","x"))</f>
        <v>x</v>
      </c>
      <c r="AA19" s="38" t="str">
        <f>IF('BMP Leyte'!$H$97="n/a","na",IF('BMP Leyte'!$H$97="Submitted On-time","✓","x"))</f>
        <v>x</v>
      </c>
      <c r="AB19" s="38" t="str">
        <f>IF('BMP Leyte'!$H$98="n/a","na",IF('BMP Leyte'!$H$98="Submitted On-time","✓","x"))</f>
        <v>x</v>
      </c>
      <c r="AC19" s="38" t="str">
        <f>IF('BMP Leyte'!$H$99="n/a","na",IF('BMP Leyte'!$H$99="Submitted On-time","✓","x"))</f>
        <v>x</v>
      </c>
      <c r="AD19" s="38" t="str">
        <f>IF('BMP Leyte'!$H$100="n/a","na",IF('BMP Leyte'!$H$100="Submitted On-time","✓","x"))</f>
        <v>x</v>
      </c>
      <c r="AE19" s="38" t="str">
        <f>IF('BMP Leyte'!$H$101="n/a","na",IF('BMP Leyte'!$H$101="Submitted On-time","✓","x"))</f>
        <v>x</v>
      </c>
      <c r="AF19" s="38" t="str">
        <f>IF('BMP Leyte'!$H$102="n/a","na",IF('BMP Leyte'!$H$102="Submitted On-time","✓","x"))</f>
        <v>x</v>
      </c>
      <c r="AG19" s="38" t="str">
        <f>IF('BMP Leyte'!$H$103="n/a","na",IF('BMP Leyte'!$H$103="Submitted On-time","✓","x"))</f>
        <v>x</v>
      </c>
      <c r="AH19" s="38" t="str">
        <f>IF('BMP Leyte'!$H$104="n/a","na",IF('BMP Leyte'!$H$104="Submitted On-time","✓","x"))</f>
        <v>x</v>
      </c>
      <c r="AI19" s="38" t="str">
        <f>IF('BMP Leyte'!$H$105="n/a","na",IF('BMP Leyte'!$H$105="Submitted On-time","✓","x"))</f>
        <v>x</v>
      </c>
      <c r="AJ19" s="38" t="str">
        <f>IF('BMP Leyte'!$H$106="n/a","na",IF('BMP Leyte'!$H$106="Submitted On-time","✓","x"))</f>
        <v>x</v>
      </c>
      <c r="AK19" s="38" t="str">
        <f>IF('BMP Leyte'!$H$107="n/a","na",IF('BMP Leyte'!$H$107="Submitted On-time","✓","x"))</f>
        <v>x</v>
      </c>
      <c r="AL19" s="38" t="str">
        <f>IF('BMP Leyte'!$H$108="n/a","na",IF('BMP Leyte'!$H$108="Submitted On-time","✓","x"))</f>
        <v>x</v>
      </c>
      <c r="AM19" s="38" t="str">
        <f>IF('BMP Leyte'!$H$109="n/a","na",IF('BMP Leyte'!$H$109="Submitted On-time","✓","x"))</f>
        <v>x</v>
      </c>
      <c r="AN19" s="38" t="str">
        <f>IF('BMP Leyte'!$H$110="n/a","na",IF('BMP Leyte'!$H$110="Submitted On-time","✓","x"))</f>
        <v>x</v>
      </c>
      <c r="AO19" s="38" t="str">
        <f>IF('BMP Leyte'!$H$111="n/a","na",IF('BMP Leyte'!$H$111="Submitted On-time","✓","x"))</f>
        <v>x</v>
      </c>
      <c r="AP19" s="38" t="str">
        <f>IF('BMP Leyte'!$H$112="n/a","na",IF('BMP Leyte'!$H$112="Submitted On-time","✓","x"))</f>
        <v>x</v>
      </c>
      <c r="AQ19" s="38" t="str">
        <f>IF('BMP Leyte'!$H$113="n/a","na",IF('BMP Leyte'!$H$113="Submitted On-time","✓","x"))</f>
        <v>x</v>
      </c>
      <c r="AR19" s="38" t="str">
        <f>IF('BMP Leyte'!$H$114="n/a","na",IF('BMP Leyte'!$H$114="Submitted On-time","✓","x"))</f>
        <v>x</v>
      </c>
      <c r="AS19" s="38" t="str">
        <f>IF('BMP Leyte'!$H$115="n/a","na",IF('BMP Leyte'!$H$115="Submitted On-time","✓","x"))</f>
        <v>x</v>
      </c>
      <c r="AT19" s="38" t="str">
        <f>IF('BMP Leyte'!$H$116="n/a","na",IF('BMP Leyte'!$H$116="Submitted On-time","✓","x"))</f>
        <v>x</v>
      </c>
      <c r="AU19" s="38" t="str">
        <f>IF('BMP Leyte'!$H$117="n/a","na",IF('BMP Leyte'!$H$117="Submitted On-time","✓","x"))</f>
        <v>x</v>
      </c>
      <c r="AV19" s="38" t="str">
        <f>IF('BMP Leyte'!$H$118="n/a","na",IF('BMP Leyte'!$H$118="Submitted On-time","✓","x"))</f>
        <v>x</v>
      </c>
      <c r="AW19" s="38" t="str">
        <f>IF('BMP Leyte'!$H$119="n/a","na",IF('BMP Leyte'!$H$119="Submitted On-time","✓","x"))</f>
        <v>x</v>
      </c>
      <c r="AX19" s="38" t="str">
        <f>IF('BMP Leyte'!$H$120="n/a","na",IF('BMP Leyte'!$H$120="Submitted On-time","✓","x"))</f>
        <v>x</v>
      </c>
      <c r="AY19" s="23"/>
      <c r="AZ19" s="34">
        <f t="shared" si="0"/>
        <v>47</v>
      </c>
      <c r="BA19" s="34">
        <f t="shared" si="1"/>
        <v>0</v>
      </c>
      <c r="BB19" s="46">
        <f t="shared" si="2"/>
        <v>0</v>
      </c>
      <c r="BC19" t="s">
        <v>152</v>
      </c>
    </row>
    <row r="20" spans="2:55" x14ac:dyDescent="0.3">
      <c r="B20" s="44" t="s">
        <v>89</v>
      </c>
      <c r="C20" s="37" t="s">
        <v>94</v>
      </c>
      <c r="D20" s="38" t="str">
        <f>IF('MPPP Cebu'!$H$74="n/a","na",IF('MPPP Cebu'!$H$74="Submitted On-time","✓","x"))</f>
        <v>x</v>
      </c>
      <c r="E20" s="38" t="str">
        <f>IF('MPPP Cebu'!$H$75="n/a","na",IF('MPPP Cebu'!$H$75="Submitted On-time","✓","x"))</f>
        <v>x</v>
      </c>
      <c r="F20" s="38" t="str">
        <f>IF('MPPP Cebu'!$H$76="n/a","na",IF('MPPP Cebu'!$H$76="Submitted On-time","✓","x"))</f>
        <v>x</v>
      </c>
      <c r="G20" s="38" t="str">
        <f>IF('MPPP Cebu'!$H$77="n/a","na",IF('MPPP Cebu'!$H$77="Submitted On-time","✓","x"))</f>
        <v>x</v>
      </c>
      <c r="H20" s="38" t="str">
        <f>IF('MPPP Cebu'!$H$78="n/a","na",IF('MPPP Cebu'!$H$78="Submitted On-time","✓","x"))</f>
        <v>x</v>
      </c>
      <c r="I20" s="38" t="str">
        <f>IF('MPPP Cebu'!$H$79="n/a","na",IF('MPPP Cebu'!$H$79="Submitted On-time","✓","x"))</f>
        <v>x</v>
      </c>
      <c r="J20" s="38" t="str">
        <f>IF('MPPP Cebu'!$H$80="n/a","na",IF('MPPP Cebu'!$H$80="Submitted On-time","✓","x"))</f>
        <v>x</v>
      </c>
      <c r="K20" s="38" t="str">
        <f>IF('MPPP Cebu'!$H$81="n/a","na",IF('MPPP Cebu'!$H$81="Submitted On-time","✓","x"))</f>
        <v>x</v>
      </c>
      <c r="L20" s="38" t="str">
        <f>IF('MPPP Cebu'!$H$82="n/a","na",IF('MPPP Cebu'!$H$82="Submitted On-time","✓","x"))</f>
        <v>x</v>
      </c>
      <c r="M20" s="38" t="str">
        <f>IF('MPPP Cebu'!$H$83="n/a","na",IF('MPPP Cebu'!$H$83="Submitted On-time","✓","x"))</f>
        <v>x</v>
      </c>
      <c r="N20" s="38" t="str">
        <f>IF('MPPP Cebu'!$H$84="n/a","na",IF('MPPP Cebu'!$H$84="Submitted On-time","✓","x"))</f>
        <v>x</v>
      </c>
      <c r="O20" s="38" t="str">
        <f>IF('MPPP Cebu'!$H$85="n/a","na",IF('MPPP Cebu'!$H$85="Submitted On-time","✓","x"))</f>
        <v>x</v>
      </c>
      <c r="P20" s="38" t="str">
        <f>IF('MPPP Cebu'!$H$86="n/a","na",IF('MPPP Cebu'!$H$86="Submitted On-time","✓","x"))</f>
        <v>x</v>
      </c>
      <c r="Q20" s="38" t="str">
        <f>IF('MPPP Cebu'!$H$87="n/a","na",IF('MPPP Cebu'!$H$87="Submitted On-time","✓","x"))</f>
        <v>x</v>
      </c>
      <c r="R20" s="38" t="str">
        <f>IF('MPPP Cebu'!$H$88="n/a","na",IF('MPPP Cebu'!$H$88="Submitted On-time","✓","x"))</f>
        <v>x</v>
      </c>
      <c r="S20" s="38" t="str">
        <f>IF('MPPP Cebu'!$H$89="n/a","na",IF('MPPP Cebu'!$H$89="Submitted On-time","✓","x"))</f>
        <v>x</v>
      </c>
      <c r="T20" s="38" t="str">
        <f>IF('MPPP Cebu'!$H$90="n/a","na",IF('MPPP Cebu'!$H$90="Submitted On-time","✓","x"))</f>
        <v>x</v>
      </c>
      <c r="U20" s="38" t="str">
        <f>IF('MPPP Cebu'!$H$91="n/a","na",IF('MPPP Cebu'!$H$91="Submitted On-time","✓","x"))</f>
        <v>x</v>
      </c>
      <c r="V20" s="38" t="str">
        <f>IF('MPPP Cebu'!$H$92="n/a","na",IF('MPPP Cebu'!$H$92="Submitted On-time","✓","x"))</f>
        <v>x</v>
      </c>
      <c r="W20" s="38" t="str">
        <f>IF('MPPP Cebu'!$H$93="n/a","na",IF('MPPP Cebu'!$H$93="Submitted On-time","✓","x"))</f>
        <v>x</v>
      </c>
      <c r="X20" s="38" t="str">
        <f>IF('MPPP Cebu'!$H$94="n/a","na",IF('MPPP Cebu'!$H$94="Submitted On-time","✓","x"))</f>
        <v>x</v>
      </c>
      <c r="Y20" s="38" t="str">
        <f>IF('MPPP Cebu'!$H$95="n/a","na",IF('MPPP Cebu'!$H$95="Submitted On-time","✓","x"))</f>
        <v>x</v>
      </c>
      <c r="Z20" s="38" t="str">
        <f>IF('MPPP Cebu'!$H$96="n/a","na",IF('MPPP Cebu'!$H$96="Submitted On-time","✓","x"))</f>
        <v>x</v>
      </c>
      <c r="AA20" s="38" t="str">
        <f>IF('MPPP Cebu'!$H$97="n/a","na",IF('MPPP Cebu'!$H$97="Submitted On-time","✓","x"))</f>
        <v>x</v>
      </c>
      <c r="AB20" s="38" t="str">
        <f>IF('MPPP Cebu'!$H$98="n/a","na",IF('MPPP Cebu'!$H$98="Submitted On-time","✓","x"))</f>
        <v>na</v>
      </c>
      <c r="AC20" s="38" t="str">
        <f>IF('MPPP Cebu'!$H$99="n/a","na",IF('MPPP Cebu'!$H$99="Submitted On-time","✓","x"))</f>
        <v>x</v>
      </c>
      <c r="AD20" s="38" t="str">
        <f>IF('MPPP Cebu'!$H$100="n/a","na",IF('MPPP Cebu'!$H$100="Submitted On-time","✓","x"))</f>
        <v>x</v>
      </c>
      <c r="AE20" s="38" t="str">
        <f>IF('MPPP Cebu'!$H$101="n/a","na",IF('MPPP Cebu'!$H$101="Submitted On-time","✓","x"))</f>
        <v>x</v>
      </c>
      <c r="AF20" s="38" t="str">
        <f>IF('MPPP Cebu'!$H$102="n/a","na",IF('MPPP Cebu'!$H$102="Submitted On-time","✓","x"))</f>
        <v>x</v>
      </c>
      <c r="AG20" s="38" t="str">
        <f>IF('MPPP Cebu'!$H$103="n/a","na",IF('MPPP Cebu'!$H$103="Submitted On-time","✓","x"))</f>
        <v>x</v>
      </c>
      <c r="AH20" s="38" t="str">
        <f>IF('MPPP Cebu'!$H$104="n/a","na",IF('MPPP Cebu'!$H$104="Submitted On-time","✓","x"))</f>
        <v>x</v>
      </c>
      <c r="AI20" s="38" t="str">
        <f>IF('MPPP Cebu'!$H$105="n/a","na",IF('MPPP Cebu'!$H$105="Submitted On-time","✓","x"))</f>
        <v>x</v>
      </c>
      <c r="AJ20" s="38" t="str">
        <f>IF('MPPP Cebu'!$H$106="n/a","na",IF('MPPP Cebu'!$H$106="Submitted On-time","✓","x"))</f>
        <v>x</v>
      </c>
      <c r="AK20" s="38" t="str">
        <f>IF('MPPP Cebu'!$H$107="n/a","na",IF('MPPP Cebu'!$H$107="Submitted On-time","✓","x"))</f>
        <v>x</v>
      </c>
      <c r="AL20" s="38" t="str">
        <f>IF('MPPP Cebu'!$H$108="n/a","na",IF('MPPP Cebu'!$H$108="Submitted On-time","✓","x"))</f>
        <v>x</v>
      </c>
      <c r="AM20" s="38" t="str">
        <f>IF('MPPP Cebu'!$H$109="n/a","na",IF('MPPP Cebu'!$H$109="Submitted On-time","✓","x"))</f>
        <v>x</v>
      </c>
      <c r="AN20" s="38" t="str">
        <f>IF('MPPP Cebu'!$H$110="n/a","na",IF('MPPP Cebu'!$H$110="Submitted On-time","✓","x"))</f>
        <v>x</v>
      </c>
      <c r="AO20" s="38" t="str">
        <f>IF('MPPP Cebu'!$H$111="n/a","na",IF('MPPP Cebu'!$H$111="Submitted On-time","✓","x"))</f>
        <v>x</v>
      </c>
      <c r="AP20" s="38" t="str">
        <f>IF('MPPP Cebu'!$H$112="n/a","na",IF('MPPP Cebu'!$H$112="Submitted On-time","✓","x"))</f>
        <v>x</v>
      </c>
      <c r="AQ20" s="38" t="str">
        <f>IF('MPPP Cebu'!$H$113="n/a","na",IF('MPPP Cebu'!$H$113="Submitted On-time","✓","x"))</f>
        <v>x</v>
      </c>
      <c r="AR20" s="38" t="str">
        <f>IF('MPPP Cebu'!$H$114="n/a","na",IF('MPPP Cebu'!$H$114="Submitted On-time","✓","x"))</f>
        <v>x</v>
      </c>
      <c r="AS20" s="38" t="str">
        <f>IF('MPPP Cebu'!$H$115="n/a","na",IF('MPPP Cebu'!$H$115="Submitted On-time","✓","x"))</f>
        <v>x</v>
      </c>
      <c r="AT20" s="38" t="str">
        <f>IF('MPPP Cebu'!$H$116="n/a","na",IF('MPPP Cebu'!$H$116="Submitted On-time","✓","x"))</f>
        <v>x</v>
      </c>
      <c r="AU20" s="38" t="str">
        <f>IF('MPPP Cebu'!$H$117="n/a","na",IF('MPPP Cebu'!$H$117="Submitted On-time","✓","x"))</f>
        <v>x</v>
      </c>
      <c r="AV20" s="38" t="str">
        <f>IF('MPPP Cebu'!$H$118="n/a","na",IF('MPPP Cebu'!$H$118="Submitted On-time","✓","x"))</f>
        <v>x</v>
      </c>
      <c r="AW20" s="38" t="str">
        <f>IF('MPPP Cebu'!$H$119="n/a","na",IF('MPPP Cebu'!$H$119="Submitted On-time","✓","x"))</f>
        <v>x</v>
      </c>
      <c r="AX20" s="38" t="str">
        <f>IF('MPPP Cebu'!$H$120="n/a","na",IF('MPPP Cebu'!$H$120="Submitted On-time","✓","x"))</f>
        <v>x</v>
      </c>
      <c r="AY20" s="23"/>
      <c r="AZ20" s="34">
        <f t="shared" si="0"/>
        <v>46</v>
      </c>
      <c r="BA20" s="34">
        <f t="shared" si="1"/>
        <v>0</v>
      </c>
      <c r="BB20" s="46">
        <f t="shared" si="2"/>
        <v>0</v>
      </c>
      <c r="BC20" t="s">
        <v>152</v>
      </c>
    </row>
    <row r="21" spans="2:55" x14ac:dyDescent="0.3">
      <c r="B21" s="44" t="s">
        <v>89</v>
      </c>
      <c r="C21" s="37" t="s">
        <v>95</v>
      </c>
      <c r="D21" s="38" t="str">
        <f>IF('MPPP Leyte'!$H$74="n/a","na",IF('MPPP Leyte'!$H$74="Submitted On-time","✓","x"))</f>
        <v>x</v>
      </c>
      <c r="E21" s="38" t="str">
        <f>IF('MPPP Leyte'!$H$75="n/a","na",IF('MPPP Leyte'!$H$75="Submitted On-time","✓","x"))</f>
        <v>x</v>
      </c>
      <c r="F21" s="38" t="str">
        <f>IF('MPPP Leyte'!$H$76="n/a","na",IF('MPPP Leyte'!$H$76="Submitted On-time","✓","x"))</f>
        <v>x</v>
      </c>
      <c r="G21" s="38" t="str">
        <f>IF('MPPP Leyte'!$H$77="n/a","na",IF('MPPP Leyte'!$H$77="Submitted On-time","✓","x"))</f>
        <v>x</v>
      </c>
      <c r="H21" s="38" t="str">
        <f>IF('MPPP Leyte'!$H$78="n/a","na",IF('MPPP Leyte'!$H$78="Submitted On-time","✓","x"))</f>
        <v>x</v>
      </c>
      <c r="I21" s="38" t="str">
        <f>IF('MPPP Leyte'!$H$79="n/a","na",IF('MPPP Leyte'!$H$79="Submitted On-time","✓","x"))</f>
        <v>x</v>
      </c>
      <c r="J21" s="38" t="str">
        <f>IF('MPPP Leyte'!$H$80="n/a","na",IF('MPPP Leyte'!$H$80="Submitted On-time","✓","x"))</f>
        <v>x</v>
      </c>
      <c r="K21" s="38" t="str">
        <f>IF('MPPP Leyte'!$H$81="n/a","na",IF('MPPP Leyte'!$H$81="Submitted On-time","✓","x"))</f>
        <v>x</v>
      </c>
      <c r="L21" s="38" t="str">
        <f>IF('MPPP Leyte'!$H$82="n/a","na",IF('MPPP Leyte'!$H$82="Submitted On-time","✓","x"))</f>
        <v>x</v>
      </c>
      <c r="M21" s="38" t="str">
        <f>IF('MPPP Leyte'!$H$83="n/a","na",IF('MPPP Leyte'!$H$83="Submitted On-time","✓","x"))</f>
        <v>x</v>
      </c>
      <c r="N21" s="38" t="str">
        <f>IF('MPPP Leyte'!$H$84="n/a","na",IF('MPPP Leyte'!$H$84="Submitted On-time","✓","x"))</f>
        <v>x</v>
      </c>
      <c r="O21" s="38" t="str">
        <f>IF('MPPP Leyte'!$H$85="n/a","na",IF('MPPP Leyte'!$H$85="Submitted On-time","✓","x"))</f>
        <v>x</v>
      </c>
      <c r="P21" s="38" t="str">
        <f>IF('MPPP Leyte'!$H$86="n/a","na",IF('MPPP Leyte'!$H$86="Submitted On-time","✓","x"))</f>
        <v>x</v>
      </c>
      <c r="Q21" s="38" t="str">
        <f>IF('MPPP Leyte'!$H$87="n/a","na",IF('MPPP Leyte'!$H$87="Submitted On-time","✓","x"))</f>
        <v>x</v>
      </c>
      <c r="R21" s="38" t="str">
        <f>IF('MPPP Leyte'!$H$88="n/a","na",IF('MPPP Leyte'!$H$88="Submitted On-time","✓","x"))</f>
        <v>x</v>
      </c>
      <c r="S21" s="38" t="str">
        <f>IF('MPPP Leyte'!$H$89="n/a","na",IF('MPPP Leyte'!$H$89="Submitted On-time","✓","x"))</f>
        <v>x</v>
      </c>
      <c r="T21" s="38" t="str">
        <f>IF('MPPP Leyte'!$H$90="n/a","na",IF('MPPP Leyte'!$H$90="Submitted On-time","✓","x"))</f>
        <v>x</v>
      </c>
      <c r="U21" s="38" t="str">
        <f>IF('MPPP Leyte'!$H$91="n/a","na",IF('MPPP Leyte'!$H$91="Submitted On-time","✓","x"))</f>
        <v>x</v>
      </c>
      <c r="V21" s="38" t="str">
        <f>IF('MPPP Leyte'!$H$92="n/a","na",IF('MPPP Leyte'!$H$92="Submitted On-time","✓","x"))</f>
        <v>x</v>
      </c>
      <c r="W21" s="38" t="str">
        <f>IF('MPPP Leyte'!$H$93="n/a","na",IF('MPPP Leyte'!$H$93="Submitted On-time","✓","x"))</f>
        <v>x</v>
      </c>
      <c r="X21" s="38" t="str">
        <f>IF('MPPP Leyte'!$H$94="n/a","na",IF('MPPP Leyte'!$H$94="Submitted On-time","✓","x"))</f>
        <v>x</v>
      </c>
      <c r="Y21" s="38" t="str">
        <f>IF('MPPP Leyte'!$H$95="n/a","na",IF('MPPP Leyte'!$H$95="Submitted On-time","✓","x"))</f>
        <v>x</v>
      </c>
      <c r="Z21" s="38" t="str">
        <f>IF('MPPP Leyte'!$H$96="n/a","na",IF('MPPP Leyte'!$H$96="Submitted On-time","✓","x"))</f>
        <v>x</v>
      </c>
      <c r="AA21" s="38" t="str">
        <f>IF('MPPP Leyte'!$H$97="n/a","na",IF('MPPP Leyte'!$H$97="Submitted On-time","✓","x"))</f>
        <v>x</v>
      </c>
      <c r="AB21" s="38" t="str">
        <f>IF('MPPP Leyte'!$H$98="n/a","na",IF('MPPP Leyte'!$H$98="Submitted On-time","✓","x"))</f>
        <v>x</v>
      </c>
      <c r="AC21" s="38" t="str">
        <f>IF('MPPP Leyte'!$H$99="n/a","na",IF('MPPP Leyte'!$H$99="Submitted On-time","✓","x"))</f>
        <v>x</v>
      </c>
      <c r="AD21" s="38" t="str">
        <f>IF('MPPP Leyte'!$H$100="n/a","na",IF('MPPP Leyte'!$H$100="Submitted On-time","✓","x"))</f>
        <v>x</v>
      </c>
      <c r="AE21" s="38" t="str">
        <f>IF('MPPP Leyte'!$H$101="n/a","na",IF('MPPP Leyte'!$H$101="Submitted On-time","✓","x"))</f>
        <v>x</v>
      </c>
      <c r="AF21" s="38" t="str">
        <f>IF('MPPP Leyte'!$H$102="n/a","na",IF('MPPP Leyte'!$H$102="Submitted On-time","✓","x"))</f>
        <v>x</v>
      </c>
      <c r="AG21" s="38" t="str">
        <f>IF('MPPP Leyte'!$H$103="n/a","na",IF('MPPP Leyte'!$H$103="Submitted On-time","✓","x"))</f>
        <v>x</v>
      </c>
      <c r="AH21" s="38" t="str">
        <f>IF('MPPP Leyte'!$H$104="n/a","na",IF('MPPP Leyte'!$H$104="Submitted On-time","✓","x"))</f>
        <v>x</v>
      </c>
      <c r="AI21" s="38" t="str">
        <f>IF('MPPP Leyte'!$H$105="n/a","na",IF('MPPP Leyte'!$H$105="Submitted On-time","✓","x"))</f>
        <v>x</v>
      </c>
      <c r="AJ21" s="38" t="str">
        <f>IF('MPPP Leyte'!$H$106="n/a","na",IF('MPPP Leyte'!$H$106="Submitted On-time","✓","x"))</f>
        <v>x</v>
      </c>
      <c r="AK21" s="38" t="str">
        <f>IF('MPPP Leyte'!$H$107="n/a","na",IF('MPPP Leyte'!$H$107="Submitted On-time","✓","x"))</f>
        <v>x</v>
      </c>
      <c r="AL21" s="38" t="str">
        <f>IF('MPPP Leyte'!$H$108="n/a","na",IF('MPPP Leyte'!$H$108="Submitted On-time","✓","x"))</f>
        <v>x</v>
      </c>
      <c r="AM21" s="38" t="str">
        <f>IF('MPPP Leyte'!$H$109="n/a","na",IF('MPPP Leyte'!$H$109="Submitted On-time","✓","x"))</f>
        <v>x</v>
      </c>
      <c r="AN21" s="38" t="str">
        <f>IF('MPPP Leyte'!$H$110="n/a","na",IF('MPPP Leyte'!$H$110="Submitted On-time","✓","x"))</f>
        <v>x</v>
      </c>
      <c r="AO21" s="38" t="str">
        <f>IF('MPPP Leyte'!$H$111="n/a","na",IF('MPPP Leyte'!$H$111="Submitted On-time","✓","x"))</f>
        <v>x</v>
      </c>
      <c r="AP21" s="38" t="str">
        <f>IF('MPPP Leyte'!$H$112="n/a","na",IF('MPPP Leyte'!$H$112="Submitted On-time","✓","x"))</f>
        <v>x</v>
      </c>
      <c r="AQ21" s="38" t="str">
        <f>IF('MPPP Leyte'!$H$113="n/a","na",IF('MPPP Leyte'!$H$113="Submitted On-time","✓","x"))</f>
        <v>x</v>
      </c>
      <c r="AR21" s="38" t="str">
        <f>IF('MPPP Leyte'!$H$114="n/a","na",IF('MPPP Leyte'!$H$114="Submitted On-time","✓","x"))</f>
        <v>x</v>
      </c>
      <c r="AS21" s="38" t="str">
        <f>IF('MPPP Leyte'!$H$115="n/a","na",IF('MPPP Leyte'!$H$115="Submitted On-time","✓","x"))</f>
        <v>x</v>
      </c>
      <c r="AT21" s="38" t="str">
        <f>IF('MPPP Leyte'!$H$116="n/a","na",IF('MPPP Leyte'!$H$116="Submitted On-time","✓","x"))</f>
        <v>x</v>
      </c>
      <c r="AU21" s="38" t="str">
        <f>IF('MPPP Leyte'!$H$117="n/a","na",IF('MPPP Leyte'!$H$117="Submitted On-time","✓","x"))</f>
        <v>x</v>
      </c>
      <c r="AV21" s="38" t="str">
        <f>IF('MPPP Leyte'!$H$118="n/a","na",IF('MPPP Leyte'!$H$118="Submitted On-time","✓","x"))</f>
        <v>x</v>
      </c>
      <c r="AW21" s="38" t="str">
        <f>IF('MPPP Leyte'!$H$119="n/a","na",IF('MPPP Leyte'!$H$119="Submitted On-time","✓","x"))</f>
        <v>x</v>
      </c>
      <c r="AX21" s="38" t="str">
        <f>IF('MPPP Leyte'!$H$120="n/a","na",IF('MPPP Leyte'!$H$120="Submitted On-time","✓","x"))</f>
        <v>x</v>
      </c>
      <c r="AY21" s="23"/>
      <c r="AZ21" s="34">
        <f t="shared" si="0"/>
        <v>47</v>
      </c>
      <c r="BA21" s="34">
        <f t="shared" si="1"/>
        <v>0</v>
      </c>
      <c r="BB21" s="46">
        <f t="shared" si="2"/>
        <v>0</v>
      </c>
      <c r="BC21" t="s">
        <v>152</v>
      </c>
    </row>
    <row r="22" spans="2:55" x14ac:dyDescent="0.3">
      <c r="B22" s="44" t="s">
        <v>96</v>
      </c>
      <c r="C22" s="37" t="s">
        <v>97</v>
      </c>
      <c r="D22" s="38" t="str">
        <f>IF('BMP DavSur'!$H$74="n/a","na",IF('BMP DavSur'!$H$74="Submitted On-time","✓","x"))</f>
        <v>x</v>
      </c>
      <c r="E22" s="38" t="str">
        <f>IF('BMP DavSur'!$H$75="n/a","na",IF('BMP DavSur'!$H$75="Submitted On-time","✓","x"))</f>
        <v>✓</v>
      </c>
      <c r="F22" s="38" t="str">
        <f>IF('BMP DavSur'!$H$76="n/a","na",IF('BMP DavSur'!$H$76="Submitted On-time","✓","x"))</f>
        <v>✓</v>
      </c>
      <c r="G22" s="38" t="str">
        <f>IF('BMP DavSur'!$H$77="n/a","na",IF('BMP DavSur'!$H$77="Submitted On-time","✓","x"))</f>
        <v>x</v>
      </c>
      <c r="H22" s="38" t="str">
        <f>IF('BMP DavSur'!$H$78="n/a","na",IF('BMP DavSur'!$H$78="Submitted On-time","✓","x"))</f>
        <v>✓</v>
      </c>
      <c r="I22" s="38" t="str">
        <f>IF('BMP DavSur'!$H$79="n/a","na",IF('BMP DavSur'!$H$79="Submitted On-time","✓","x"))</f>
        <v>✓</v>
      </c>
      <c r="J22" s="38" t="str">
        <f>IF('BMP DavSur'!$H$80="n/a","na",IF('BMP DavSur'!$H$80="Submitted On-time","✓","x"))</f>
        <v>✓</v>
      </c>
      <c r="K22" s="38" t="str">
        <f>IF('BMP DavSur'!$H$81="n/a","na",IF('BMP DavSur'!$H$81="Submitted On-time","✓","x"))</f>
        <v>✓</v>
      </c>
      <c r="L22" s="38" t="str">
        <f>IF('BMP DavSur'!$H$82="n/a","na",IF('BMP DavSur'!$H$82="Submitted On-time","✓","x"))</f>
        <v>✓</v>
      </c>
      <c r="M22" s="38" t="str">
        <f>IF('BMP DavSur'!$H$83="n/a","na",IF('BMP DavSur'!$H$83="Submitted On-time","✓","x"))</f>
        <v>✓</v>
      </c>
      <c r="N22" s="38" t="str">
        <f>IF('BMP DavSur'!$H$84="n/a","na",IF('BMP DavSur'!$H$84="Submitted On-time","✓","x"))</f>
        <v>✓</v>
      </c>
      <c r="O22" s="38" t="str">
        <f>IF('BMP DavSur'!$H$85="n/a","na",IF('BMP DavSur'!$H$85="Submitted On-time","✓","x"))</f>
        <v>x</v>
      </c>
      <c r="P22" s="38" t="str">
        <f>IF('BMP DavSur'!$H$86="n/a","na",IF('BMP DavSur'!$H$86="Submitted On-time","✓","x"))</f>
        <v>x</v>
      </c>
      <c r="Q22" s="38" t="str">
        <f>IF('BMP DavSur'!$H$87="n/a","na",IF('BMP DavSur'!$H$87="Submitted On-time","✓","x"))</f>
        <v>x</v>
      </c>
      <c r="R22" s="38" t="str">
        <f>IF('BMP DavSur'!$H$88="n/a","na",IF('BMP DavSur'!$H$88="Submitted On-time","✓","x"))</f>
        <v>x</v>
      </c>
      <c r="S22" s="38" t="str">
        <f>IF('BMP DavSur'!$H$89="n/a","na",IF('BMP DavSur'!$H$89="Submitted On-time","✓","x"))</f>
        <v>x</v>
      </c>
      <c r="T22" s="38" t="str">
        <f>IF('BMP DavSur'!$H$90="n/a","na",IF('BMP DavSur'!$H$90="Submitted On-time","✓","x"))</f>
        <v>x</v>
      </c>
      <c r="U22" s="38" t="str">
        <f>IF('BMP DavSur'!$H$91="n/a","na",IF('BMP DavSur'!$H$91="Submitted On-time","✓","x"))</f>
        <v>x</v>
      </c>
      <c r="V22" s="38" t="str">
        <f>IF('BMP DavSur'!$H$92="n/a","na",IF('BMP DavSur'!$H$92="Submitted On-time","✓","x"))</f>
        <v>x</v>
      </c>
      <c r="W22" s="38" t="str">
        <f>IF('BMP DavSur'!$H$93="n/a","na",IF('BMP DavSur'!$H$93="Submitted On-time","✓","x"))</f>
        <v>x</v>
      </c>
      <c r="X22" s="38" t="str">
        <f>IF('BMP DavSur'!$H$94="n/a","na",IF('BMP DavSur'!$H$94="Submitted On-time","✓","x"))</f>
        <v>x</v>
      </c>
      <c r="Y22" s="38" t="str">
        <f>IF('BMP DavSur'!$H$95="n/a","na",IF('BMP DavSur'!$H$95="Submitted On-time","✓","x"))</f>
        <v>x</v>
      </c>
      <c r="Z22" s="38" t="str">
        <f>IF('BMP DavSur'!$H$96="n/a","na",IF('BMP DavSur'!$H$96="Submitted On-time","✓","x"))</f>
        <v>x</v>
      </c>
      <c r="AA22" s="38" t="str">
        <f>IF('BMP DavSur'!$H$97="n/a","na",IF('BMP DavSur'!$H$97="Submitted On-time","✓","x"))</f>
        <v>x</v>
      </c>
      <c r="AB22" s="38" t="str">
        <f>IF('BMP DavSur'!$H$98="n/a","na",IF('BMP DavSur'!$H$98="Submitted On-time","✓","x"))</f>
        <v>x</v>
      </c>
      <c r="AC22" s="38" t="str">
        <f>IF('BMP DavSur'!$H$99="n/a","na",IF('BMP DavSur'!$H$99="Submitted On-time","✓","x"))</f>
        <v>x</v>
      </c>
      <c r="AD22" s="38" t="str">
        <f>IF('BMP DavSur'!$H$100="n/a","na",IF('BMP DavSur'!$H$100="Submitted On-time","✓","x"))</f>
        <v>x</v>
      </c>
      <c r="AE22" s="38" t="str">
        <f>IF('BMP DavSur'!$H$101="n/a","na",IF('BMP DavSur'!$H$101="Submitted On-time","✓","x"))</f>
        <v>✓</v>
      </c>
      <c r="AF22" s="38" t="str">
        <f>IF('BMP DavSur'!$H$102="n/a","na",IF('BMP DavSur'!$H$102="Submitted On-time","✓","x"))</f>
        <v>✓</v>
      </c>
      <c r="AG22" s="38" t="str">
        <f>IF('BMP DavSur'!$H$103="n/a","na",IF('BMP DavSur'!$H$103="Submitted On-time","✓","x"))</f>
        <v>✓</v>
      </c>
      <c r="AH22" s="38" t="str">
        <f>IF('BMP DavSur'!$H$104="n/a","na",IF('BMP DavSur'!$H$104="Submitted On-time","✓","x"))</f>
        <v>✓</v>
      </c>
      <c r="AI22" s="38" t="str">
        <f>IF('BMP DavSur'!$H$105="n/a","na",IF('BMP DavSur'!$H$105="Submitted On-time","✓","x"))</f>
        <v>x</v>
      </c>
      <c r="AJ22" s="38" t="str">
        <f>IF('BMP DavSur'!$H$106="n/a","na",IF('BMP DavSur'!$H$106="Submitted On-time","✓","x"))</f>
        <v>x</v>
      </c>
      <c r="AK22" s="38" t="str">
        <f>IF('BMP DavSur'!$H$107="n/a","na",IF('BMP DavSur'!$H$107="Submitted On-time","✓","x"))</f>
        <v>x</v>
      </c>
      <c r="AL22" s="38" t="str">
        <f>IF('BMP DavSur'!$H$108="n/a","na",IF('BMP DavSur'!$H$108="Submitted On-time","✓","x"))</f>
        <v>x</v>
      </c>
      <c r="AM22" s="38" t="str">
        <f>IF('BMP DavSur'!$H$109="n/a","na",IF('BMP DavSur'!$H$109="Submitted On-time","✓","x"))</f>
        <v>x</v>
      </c>
      <c r="AN22" s="38" t="str">
        <f>IF('BMP DavSur'!$H$110="n/a","na",IF('BMP DavSur'!$H$110="Submitted On-time","✓","x"))</f>
        <v>x</v>
      </c>
      <c r="AO22" s="38" t="str">
        <f>IF('BMP DavSur'!$H$111="n/a","na",IF('BMP DavSur'!$H$111="Submitted On-time","✓","x"))</f>
        <v>x</v>
      </c>
      <c r="AP22" s="38" t="str">
        <f>IF('BMP DavSur'!$H$112="n/a","na",IF('BMP DavSur'!$H$112="Submitted On-time","✓","x"))</f>
        <v>x</v>
      </c>
      <c r="AQ22" s="38" t="str">
        <f>IF('BMP DavSur'!$H$113="n/a","na",IF('BMP DavSur'!$H$113="Submitted On-time","✓","x"))</f>
        <v>x</v>
      </c>
      <c r="AR22" s="38" t="str">
        <f>IF('BMP DavSur'!$H$114="n/a","na",IF('BMP DavSur'!$H$114="Submitted On-time","✓","x"))</f>
        <v>x</v>
      </c>
      <c r="AS22" s="38" t="str">
        <f>IF('BMP DavSur'!$H$115="n/a","na",IF('BMP DavSur'!$H$115="Submitted On-time","✓","x"))</f>
        <v>x</v>
      </c>
      <c r="AT22" s="38" t="str">
        <f>IF('BMP DavSur'!$H$116="n/a","na",IF('BMP DavSur'!$H$116="Submitted On-time","✓","x"))</f>
        <v>x</v>
      </c>
      <c r="AU22" s="38" t="str">
        <f>IF('BMP DavSur'!$H$117="n/a","na",IF('BMP DavSur'!$H$117="Submitted On-time","✓","x"))</f>
        <v>x</v>
      </c>
      <c r="AV22" s="38" t="str">
        <f>IF('BMP DavSur'!$H$118="n/a","na",IF('BMP DavSur'!$H$118="Submitted On-time","✓","x"))</f>
        <v>x</v>
      </c>
      <c r="AW22" s="38" t="str">
        <f>IF('BMP DavSur'!$H$119="n/a","na",IF('BMP DavSur'!$H$119="Submitted On-time","✓","x"))</f>
        <v>x</v>
      </c>
      <c r="AX22" s="38" t="str">
        <f>IF('BMP DavSur'!$H$120="n/a","na",IF('BMP DavSur'!$H$120="Submitted On-time","✓","x"))</f>
        <v>x</v>
      </c>
      <c r="AY22" s="23"/>
      <c r="AZ22" s="34">
        <f t="shared" si="0"/>
        <v>47</v>
      </c>
      <c r="BA22" s="34">
        <f t="shared" si="1"/>
        <v>13</v>
      </c>
      <c r="BB22" s="46">
        <f t="shared" si="2"/>
        <v>0.27659574468085107</v>
      </c>
      <c r="BC22" t="s">
        <v>152</v>
      </c>
    </row>
    <row r="23" spans="2:55" x14ac:dyDescent="0.3">
      <c r="B23" s="44" t="s">
        <v>96</v>
      </c>
      <c r="C23" s="37" t="s">
        <v>98</v>
      </c>
      <c r="D23" s="38" t="str">
        <f>IF('BMP MisOr'!$H$74="n/a","na",IF('BMP MisOr'!$H$74="Submitted On-time","✓","x"))</f>
        <v>x</v>
      </c>
      <c r="E23" s="38" t="str">
        <f>IF('BMP MisOr'!$H$75="n/a","na",IF('BMP MisOr'!$H$75="Submitted On-time","✓","x"))</f>
        <v>x</v>
      </c>
      <c r="F23" s="38" t="str">
        <f>IF('BMP MisOr'!$H$76="n/a","na",IF('BMP MisOr'!$H$76="Submitted On-time","✓","x"))</f>
        <v>x</v>
      </c>
      <c r="G23" s="38" t="str">
        <f>IF('BMP MisOr'!$H$77="n/a","na",IF('BMP MisOr'!$H$77="Submitted On-time","✓","x"))</f>
        <v>x</v>
      </c>
      <c r="H23" s="38" t="str">
        <f>IF('BMP MisOr'!$H$78="n/a","na",IF('BMP MisOr'!$H$78="Submitted On-time","✓","x"))</f>
        <v>x</v>
      </c>
      <c r="I23" s="38" t="str">
        <f>IF('BMP MisOr'!$H$79="n/a","na",IF('BMP MisOr'!$H$79="Submitted On-time","✓","x"))</f>
        <v>x</v>
      </c>
      <c r="J23" s="38" t="str">
        <f>IF('BMP MisOr'!$H$80="n/a","na",IF('BMP MisOr'!$H$80="Submitted On-time","✓","x"))</f>
        <v>✓</v>
      </c>
      <c r="K23" s="38" t="str">
        <f>IF('BMP MisOr'!$H$81="n/a","na",IF('BMP MisOr'!$H$81="Submitted On-time","✓","x"))</f>
        <v>x</v>
      </c>
      <c r="L23" s="38" t="str">
        <f>IF('BMP MisOr'!$H$82="n/a","na",IF('BMP MisOr'!$H$82="Submitted On-time","✓","x"))</f>
        <v>✓</v>
      </c>
      <c r="M23" s="38" t="str">
        <f>IF('BMP MisOr'!$H$83="n/a","na",IF('BMP MisOr'!$H$83="Submitted On-time","✓","x"))</f>
        <v>x</v>
      </c>
      <c r="N23" s="38" t="str">
        <f>IF('BMP MisOr'!$H$84="n/a","na",IF('BMP MisOr'!$H$84="Submitted On-time","✓","x"))</f>
        <v>✓</v>
      </c>
      <c r="O23" s="38" t="str">
        <f>IF('BMP MisOr'!$H$85="n/a","na",IF('BMP MisOr'!$H$85="Submitted On-time","✓","x"))</f>
        <v>x</v>
      </c>
      <c r="P23" s="38" t="str">
        <f>IF('BMP MisOr'!$H$86="n/a","na",IF('BMP MisOr'!$H$86="Submitted On-time","✓","x"))</f>
        <v>x</v>
      </c>
      <c r="Q23" s="38" t="str">
        <f>IF('BMP MisOr'!$H$87="n/a","na",IF('BMP MisOr'!$H$87="Submitted On-time","✓","x"))</f>
        <v>x</v>
      </c>
      <c r="R23" s="38" t="str">
        <f>IF('BMP MisOr'!$H$88="n/a","na",IF('BMP MisOr'!$H$88="Submitted On-time","✓","x"))</f>
        <v>x</v>
      </c>
      <c r="S23" s="38" t="str">
        <f>IF('BMP MisOr'!$H$89="n/a","na",IF('BMP MisOr'!$H$89="Submitted On-time","✓","x"))</f>
        <v>x</v>
      </c>
      <c r="T23" s="38" t="str">
        <f>IF('BMP MisOr'!$H$90="n/a","na",IF('BMP MisOr'!$H$90="Submitted On-time","✓","x"))</f>
        <v>✓</v>
      </c>
      <c r="U23" s="38" t="str">
        <f>IF('BMP MisOr'!$H$91="n/a","na",IF('BMP MisOr'!$H$91="Submitted On-time","✓","x"))</f>
        <v>x</v>
      </c>
      <c r="V23" s="38" t="str">
        <f>IF('BMP MisOr'!$H$92="n/a","na",IF('BMP MisOr'!$H$92="Submitted On-time","✓","x"))</f>
        <v>x</v>
      </c>
      <c r="W23" s="38" t="str">
        <f>IF('BMP MisOr'!$H$93="n/a","na",IF('BMP MisOr'!$H$93="Submitted On-time","✓","x"))</f>
        <v>x</v>
      </c>
      <c r="X23" s="38" t="str">
        <f>IF('BMP MisOr'!$H$94="n/a","na",IF('BMP MisOr'!$H$94="Submitted On-time","✓","x"))</f>
        <v>x</v>
      </c>
      <c r="Y23" s="38" t="str">
        <f>IF('BMP MisOr'!$H$95="n/a","na",IF('BMP MisOr'!$H$95="Submitted On-time","✓","x"))</f>
        <v>x</v>
      </c>
      <c r="Z23" s="38" t="str">
        <f>IF('BMP MisOr'!$H$96="n/a","na",IF('BMP MisOr'!$H$96="Submitted On-time","✓","x"))</f>
        <v>x</v>
      </c>
      <c r="AA23" s="38" t="str">
        <f>IF('BMP MisOr'!$H$97="n/a","na",IF('BMP MisOr'!$H$97="Submitted On-time","✓","x"))</f>
        <v>na</v>
      </c>
      <c r="AB23" s="38" t="str">
        <f>IF('BMP MisOr'!$H$98="n/a","na",IF('BMP MisOr'!$H$98="Submitted On-time","✓","x"))</f>
        <v>x</v>
      </c>
      <c r="AC23" s="38" t="str">
        <f>IF('BMP MisOr'!$H$99="n/a","na",IF('BMP MisOr'!$H$99="Submitted On-time","✓","x"))</f>
        <v>x</v>
      </c>
      <c r="AD23" s="38" t="str">
        <f>IF('BMP MisOr'!$H$100="n/a","na",IF('BMP MisOr'!$H$100="Submitted On-time","✓","x"))</f>
        <v>x</v>
      </c>
      <c r="AE23" s="38" t="str">
        <f>IF('BMP MisOr'!$H$101="n/a","na",IF('BMP MisOr'!$H$101="Submitted On-time","✓","x"))</f>
        <v>✓</v>
      </c>
      <c r="AF23" s="38" t="str">
        <f>IF('BMP MisOr'!$H$102="n/a","na",IF('BMP MisOr'!$H$102="Submitted On-time","✓","x"))</f>
        <v>x</v>
      </c>
      <c r="AG23" s="38" t="str">
        <f>IF('BMP MisOr'!$H$103="n/a","na",IF('BMP MisOr'!$H$103="Submitted On-time","✓","x"))</f>
        <v>x</v>
      </c>
      <c r="AH23" s="38" t="str">
        <f>IF('BMP MisOr'!$H$104="n/a","na",IF('BMP MisOr'!$H$104="Submitted On-time","✓","x"))</f>
        <v>x</v>
      </c>
      <c r="AI23" s="38" t="str">
        <f>IF('BMP MisOr'!$H$105="n/a","na",IF('BMP MisOr'!$H$105="Submitted On-time","✓","x"))</f>
        <v>x</v>
      </c>
      <c r="AJ23" s="38" t="str">
        <f>IF('BMP MisOr'!$H$106="n/a","na",IF('BMP MisOr'!$H$106="Submitted On-time","✓","x"))</f>
        <v>x</v>
      </c>
      <c r="AK23" s="38" t="str">
        <f>IF('BMP MisOr'!$H$107="n/a","na",IF('BMP MisOr'!$H$107="Submitted On-time","✓","x"))</f>
        <v>x</v>
      </c>
      <c r="AL23" s="38" t="str">
        <f>IF('BMP MisOr'!$H$108="n/a","na",IF('BMP MisOr'!$H$108="Submitted On-time","✓","x"))</f>
        <v>x</v>
      </c>
      <c r="AM23" s="38" t="str">
        <f>IF('BMP MisOr'!$H$109="n/a","na",IF('BMP MisOr'!$H$109="Submitted On-time","✓","x"))</f>
        <v>x</v>
      </c>
      <c r="AN23" s="38" t="str">
        <f>IF('BMP MisOr'!$H$110="n/a","na",IF('BMP MisOr'!$H$110="Submitted On-time","✓","x"))</f>
        <v>na</v>
      </c>
      <c r="AO23" s="38" t="str">
        <f>IF('BMP MisOr'!$H$111="n/a","na",IF('BMP MisOr'!$H$111="Submitted On-time","✓","x"))</f>
        <v>na</v>
      </c>
      <c r="AP23" s="38" t="str">
        <f>IF('BMP MisOr'!$H$112="n/a","na",IF('BMP MisOr'!$H$112="Submitted On-time","✓","x"))</f>
        <v>na</v>
      </c>
      <c r="AQ23" s="38" t="str">
        <f>IF('BMP MisOr'!$H$113="n/a","na",IF('BMP MisOr'!$H$113="Submitted On-time","✓","x"))</f>
        <v>na</v>
      </c>
      <c r="AR23" s="38" t="str">
        <f>IF('BMP MisOr'!$H$114="n/a","na",IF('BMP MisOr'!$H$114="Submitted On-time","✓","x"))</f>
        <v>x</v>
      </c>
      <c r="AS23" s="38" t="str">
        <f>IF('BMP MisOr'!$H$115="n/a","na",IF('BMP MisOr'!$H$115="Submitted On-time","✓","x"))</f>
        <v>x</v>
      </c>
      <c r="AT23" s="38" t="str">
        <f>IF('BMP MisOr'!$H$116="n/a","na",IF('BMP MisOr'!$H$116="Submitted On-time","✓","x"))</f>
        <v>x</v>
      </c>
      <c r="AU23" s="38" t="str">
        <f>IF('BMP MisOr'!$H$117="n/a","na",IF('BMP MisOr'!$H$117="Submitted On-time","✓","x"))</f>
        <v>x</v>
      </c>
      <c r="AV23" s="38" t="str">
        <f>IF('BMP MisOr'!$H$118="n/a","na",IF('BMP MisOr'!$H$118="Submitted On-time","✓","x"))</f>
        <v>x</v>
      </c>
      <c r="AW23" s="38" t="str">
        <f>IF('BMP MisOr'!$H$119="n/a","na",IF('BMP MisOr'!$H$119="Submitted On-time","✓","x"))</f>
        <v>x</v>
      </c>
      <c r="AX23" s="38" t="str">
        <f>IF('BMP MisOr'!$H$120="n/a","na",IF('BMP MisOr'!$H$120="Submitted On-time","✓","x"))</f>
        <v>x</v>
      </c>
      <c r="AY23" s="23"/>
      <c r="AZ23" s="34">
        <f t="shared" si="0"/>
        <v>42</v>
      </c>
      <c r="BA23" s="34">
        <f t="shared" si="1"/>
        <v>5</v>
      </c>
      <c r="BB23" s="46">
        <f t="shared" si="2"/>
        <v>0.11904761904761904</v>
      </c>
      <c r="BC23" t="s">
        <v>152</v>
      </c>
    </row>
    <row r="24" spans="2:55" x14ac:dyDescent="0.3">
      <c r="B24" s="44" t="s">
        <v>96</v>
      </c>
      <c r="C24" s="37" t="s">
        <v>99</v>
      </c>
      <c r="D24" s="38" t="str">
        <f>IF('MPPP DavSur'!$H$74="n/a","na",IF('MPPP DavSur'!$H$74="Submitted On-time","✓","x"))</f>
        <v>x</v>
      </c>
      <c r="E24" s="38" t="str">
        <f>IF('MPPP DavSur'!$H$75="n/a","na",IF('MPPP DavSur'!$H$75="Submitted On-time","✓","x"))</f>
        <v>x</v>
      </c>
      <c r="F24" s="38" t="str">
        <f>IF('MPPP DavSur'!$H$76="n/a","na",IF('MPPP DavSur'!$H$76="Submitted On-time","✓","x"))</f>
        <v>x</v>
      </c>
      <c r="G24" s="38" t="str">
        <f>IF('MPPP DavSur'!$H$77="n/a","na",IF('MPPP DavSur'!$H$77="Submitted On-time","✓","x"))</f>
        <v>x</v>
      </c>
      <c r="H24" s="38" t="str">
        <f>IF('MPPP DavSur'!$H$78="n/a","na",IF('MPPP DavSur'!$H$78="Submitted On-time","✓","x"))</f>
        <v>x</v>
      </c>
      <c r="I24" s="38" t="str">
        <f>IF('MPPP DavSur'!$H$79="n/a","na",IF('MPPP DavSur'!$H$79="Submitted On-time","✓","x"))</f>
        <v>x</v>
      </c>
      <c r="J24" s="38" t="str">
        <f>IF('MPPP DavSur'!$H$80="n/a","na",IF('MPPP DavSur'!$H$80="Submitted On-time","✓","x"))</f>
        <v>x</v>
      </c>
      <c r="K24" s="38" t="str">
        <f>IF('MPPP DavSur'!$H$81="n/a","na",IF('MPPP DavSur'!$H$81="Submitted On-time","✓","x"))</f>
        <v>x</v>
      </c>
      <c r="L24" s="38" t="str">
        <f>IF('MPPP DavSur'!$H$82="n/a","na",IF('MPPP DavSur'!$H$82="Submitted On-time","✓","x"))</f>
        <v>x</v>
      </c>
      <c r="M24" s="38" t="str">
        <f>IF('MPPP DavSur'!$H$83="n/a","na",IF('MPPP DavSur'!$H$83="Submitted On-time","✓","x"))</f>
        <v>x</v>
      </c>
      <c r="N24" s="38" t="str">
        <f>IF('MPPP DavSur'!$H$84="n/a","na",IF('MPPP DavSur'!$H$84="Submitted On-time","✓","x"))</f>
        <v>x</v>
      </c>
      <c r="O24" s="38" t="str">
        <f>IF('MPPP DavSur'!$H$85="n/a","na",IF('MPPP DavSur'!$H$85="Submitted On-time","✓","x"))</f>
        <v>x</v>
      </c>
      <c r="P24" s="38" t="str">
        <f>IF('MPPP DavSur'!$H$86="n/a","na",IF('MPPP DavSur'!$H$86="Submitted On-time","✓","x"))</f>
        <v>x</v>
      </c>
      <c r="Q24" s="38" t="str">
        <f>IF('MPPP DavSur'!$H$87="n/a","na",IF('MPPP DavSur'!$H$87="Submitted On-time","✓","x"))</f>
        <v>x</v>
      </c>
      <c r="R24" s="38" t="str">
        <f>IF('MPPP DavSur'!$H$88="n/a","na",IF('MPPP DavSur'!$H$88="Submitted On-time","✓","x"))</f>
        <v>x</v>
      </c>
      <c r="S24" s="38" t="str">
        <f>IF('MPPP DavSur'!$H$89="n/a","na",IF('MPPP DavSur'!$H$89="Submitted On-time","✓","x"))</f>
        <v>x</v>
      </c>
      <c r="T24" s="38" t="str">
        <f>IF('MPPP DavSur'!$H$90="n/a","na",IF('MPPP DavSur'!$H$90="Submitted On-time","✓","x"))</f>
        <v>x</v>
      </c>
      <c r="U24" s="38" t="str">
        <f>IF('MPPP DavSur'!$H$91="n/a","na",IF('MPPP DavSur'!$H$91="Submitted On-time","✓","x"))</f>
        <v>x</v>
      </c>
      <c r="V24" s="38" t="str">
        <f>IF('MPPP DavSur'!$H$92="n/a","na",IF('MPPP DavSur'!$H$92="Submitted On-time","✓","x"))</f>
        <v>x</v>
      </c>
      <c r="W24" s="38" t="str">
        <f>IF('MPPP DavSur'!$H$93="n/a","na",IF('MPPP DavSur'!$H$93="Submitted On-time","✓","x"))</f>
        <v>x</v>
      </c>
      <c r="X24" s="38" t="str">
        <f>IF('MPPP DavSur'!$H$94="n/a","na",IF('MPPP DavSur'!$H$94="Submitted On-time","✓","x"))</f>
        <v>x</v>
      </c>
      <c r="Y24" s="38" t="str">
        <f>IF('MPPP DavSur'!$H$95="n/a","na",IF('MPPP DavSur'!$H$95="Submitted On-time","✓","x"))</f>
        <v>x</v>
      </c>
      <c r="Z24" s="38" t="str">
        <f>IF('MPPP DavSur'!$H$96="n/a","na",IF('MPPP DavSur'!$H$96="Submitted On-time","✓","x"))</f>
        <v>x</v>
      </c>
      <c r="AA24" s="38" t="str">
        <f>IF('MPPP DavSur'!$H$97="n/a","na",IF('MPPP DavSur'!$H$97="Submitted On-time","✓","x"))</f>
        <v>x</v>
      </c>
      <c r="AB24" s="38" t="str">
        <f>IF('MPPP DavSur'!$H$98="n/a","na",IF('MPPP DavSur'!$H$98="Submitted On-time","✓","x"))</f>
        <v>x</v>
      </c>
      <c r="AC24" s="38" t="str">
        <f>IF('MPPP DavSur'!$H$99="n/a","na",IF('MPPP DavSur'!$H$99="Submitted On-time","✓","x"))</f>
        <v>x</v>
      </c>
      <c r="AD24" s="38" t="str">
        <f>IF('MPPP DavSur'!$H$100="n/a","na",IF('MPPP DavSur'!$H$100="Submitted On-time","✓","x"))</f>
        <v>x</v>
      </c>
      <c r="AE24" s="38" t="str">
        <f>IF('MPPP DavSur'!$H$101="n/a","na",IF('MPPP DavSur'!$H$101="Submitted On-time","✓","x"))</f>
        <v>x</v>
      </c>
      <c r="AF24" s="38" t="str">
        <f>IF('MPPP DavSur'!$H$102="n/a","na",IF('MPPP DavSur'!$H$102="Submitted On-time","✓","x"))</f>
        <v>x</v>
      </c>
      <c r="AG24" s="38" t="str">
        <f>IF('MPPP DavSur'!$H$103="n/a","na",IF('MPPP DavSur'!$H$103="Submitted On-time","✓","x"))</f>
        <v>x</v>
      </c>
      <c r="AH24" s="38" t="str">
        <f>IF('MPPP DavSur'!$H$104="n/a","na",IF('MPPP DavSur'!$H$104="Submitted On-time","✓","x"))</f>
        <v>x</v>
      </c>
      <c r="AI24" s="38" t="str">
        <f>IF('MPPP DavSur'!$H$105="n/a","na",IF('MPPP DavSur'!$H$105="Submitted On-time","✓","x"))</f>
        <v>x</v>
      </c>
      <c r="AJ24" s="38" t="str">
        <f>IF('MPPP DavSur'!$H$106="n/a","na",IF('MPPP DavSur'!$H$106="Submitted On-time","✓","x"))</f>
        <v>x</v>
      </c>
      <c r="AK24" s="38" t="str">
        <f>IF('MPPP DavSur'!$H$107="n/a","na",IF('MPPP DavSur'!$H$107="Submitted On-time","✓","x"))</f>
        <v>x</v>
      </c>
      <c r="AL24" s="38" t="str">
        <f>IF('MPPP DavSur'!$H$108="n/a","na",IF('MPPP DavSur'!$H$108="Submitted On-time","✓","x"))</f>
        <v>x</v>
      </c>
      <c r="AM24" s="38" t="str">
        <f>IF('MPPP DavSur'!$H$109="n/a","na",IF('MPPP DavSur'!$H$109="Submitted On-time","✓","x"))</f>
        <v>x</v>
      </c>
      <c r="AN24" s="38" t="str">
        <f>IF('MPPP DavSur'!$H$110="n/a","na",IF('MPPP DavSur'!$H$110="Submitted On-time","✓","x"))</f>
        <v>x</v>
      </c>
      <c r="AO24" s="38" t="str">
        <f>IF('MPPP DavSur'!$H$111="n/a","na",IF('MPPP DavSur'!$H$111="Submitted On-time","✓","x"))</f>
        <v>x</v>
      </c>
      <c r="AP24" s="38" t="str">
        <f>IF('MPPP DavSur'!$H$112="n/a","na",IF('MPPP DavSur'!$H$112="Submitted On-time","✓","x"))</f>
        <v>x</v>
      </c>
      <c r="AQ24" s="38" t="str">
        <f>IF('MPPP DavSur'!$H$113="n/a","na",IF('MPPP DavSur'!$H$113="Submitted On-time","✓","x"))</f>
        <v>x</v>
      </c>
      <c r="AR24" s="38" t="str">
        <f>IF('MPPP DavSur'!$H$114="n/a","na",IF('MPPP DavSur'!$H$114="Submitted On-time","✓","x"))</f>
        <v>x</v>
      </c>
      <c r="AS24" s="38" t="str">
        <f>IF('MPPP DavSur'!$H$115="n/a","na",IF('MPPP DavSur'!$H$115="Submitted On-time","✓","x"))</f>
        <v>x</v>
      </c>
      <c r="AT24" s="38" t="str">
        <f>IF('MPPP DavSur'!$H$116="n/a","na",IF('MPPP DavSur'!$H$116="Submitted On-time","✓","x"))</f>
        <v>x</v>
      </c>
      <c r="AU24" s="38" t="str">
        <f>IF('MPPP DavSur'!$H$117="n/a","na",IF('MPPP DavSur'!$H$117="Submitted On-time","✓","x"))</f>
        <v>x</v>
      </c>
      <c r="AV24" s="38" t="str">
        <f>IF('MPPP DavSur'!$H$118="n/a","na",IF('MPPP DavSur'!$H$118="Submitted On-time","✓","x"))</f>
        <v>x</v>
      </c>
      <c r="AW24" s="38" t="str">
        <f>IF('MPPP DavSur'!$H$119="n/a","na",IF('MPPP DavSur'!$H$119="Submitted On-time","✓","x"))</f>
        <v>x</v>
      </c>
      <c r="AX24" s="38" t="str">
        <f>IF('MPPP DavSur'!$H$120="n/a","na",IF('MPPP DavSur'!$H$120="Submitted On-time","✓","x"))</f>
        <v>x</v>
      </c>
      <c r="AY24" s="23"/>
      <c r="AZ24" s="34">
        <f t="shared" si="0"/>
        <v>47</v>
      </c>
      <c r="BA24" s="34">
        <f t="shared" si="1"/>
        <v>0</v>
      </c>
      <c r="BB24" s="46">
        <f t="shared" si="2"/>
        <v>0</v>
      </c>
      <c r="BC24" t="s">
        <v>152</v>
      </c>
    </row>
    <row r="25" spans="2:55" x14ac:dyDescent="0.3">
      <c r="B25" s="44" t="s">
        <v>96</v>
      </c>
      <c r="C25" s="37" t="s">
        <v>100</v>
      </c>
      <c r="D25" s="38" t="str">
        <f>IF('MPF DavSur'!$H$74="n/a","na",IF('MPF DavSur'!$H$74="Submitted On-time","✓","x"))</f>
        <v>x</v>
      </c>
      <c r="E25" s="38" t="str">
        <f>IF('MPF DavSur'!$H$75="n/a","na",IF('MPF DavSur'!$H$75="Submitted On-time","✓","x"))</f>
        <v>x</v>
      </c>
      <c r="F25" s="38" t="str">
        <f>IF('MPF DavSur'!$H$76="n/a","na",IF('MPF DavSur'!$H$76="Submitted On-time","✓","x"))</f>
        <v>x</v>
      </c>
      <c r="G25" s="38" t="str">
        <f>IF('MPF DavSur'!$H$77="n/a","na",IF('MPF DavSur'!$H$77="Submitted On-time","✓","x"))</f>
        <v>x</v>
      </c>
      <c r="H25" s="38" t="str">
        <f>IF('MPF DavSur'!$H$78="n/a","na",IF('MPF DavSur'!$H$78="Submitted On-time","✓","x"))</f>
        <v>x</v>
      </c>
      <c r="I25" s="38" t="str">
        <f>IF('MPF DavSur'!$H$79="n/a","na",IF('MPF DavSur'!$H$79="Submitted On-time","✓","x"))</f>
        <v>x</v>
      </c>
      <c r="J25" s="38" t="str">
        <f>IF('MPF DavSur'!$H$80="n/a","na",IF('MPF DavSur'!$H$80="Submitted On-time","✓","x"))</f>
        <v>x</v>
      </c>
      <c r="K25" s="38" t="str">
        <f>IF('MPF DavSur'!$H$81="n/a","na",IF('MPF DavSur'!$H$81="Submitted On-time","✓","x"))</f>
        <v>x</v>
      </c>
      <c r="L25" s="38" t="str">
        <f>IF('MPF DavSur'!$H$82="n/a","na",IF('MPF DavSur'!$H$82="Submitted On-time","✓","x"))</f>
        <v>x</v>
      </c>
      <c r="M25" s="38" t="str">
        <f>IF('MPF DavSur'!$H$83="n/a","na",IF('MPF DavSur'!$H$83="Submitted On-time","✓","x"))</f>
        <v>x</v>
      </c>
      <c r="N25" s="38" t="str">
        <f>IF('MPF DavSur'!$H$84="n/a","na",IF('MPF DavSur'!$H$84="Submitted On-time","✓","x"))</f>
        <v>x</v>
      </c>
      <c r="O25" s="38" t="str">
        <f>IF('MPF DavSur'!$H$85="n/a","na",IF('MPF DavSur'!$H$85="Submitted On-time","✓","x"))</f>
        <v>x</v>
      </c>
      <c r="P25" s="38" t="str">
        <f>IF('MPF DavSur'!$H$86="n/a","na",IF('MPF DavSur'!$H$86="Submitted On-time","✓","x"))</f>
        <v>x</v>
      </c>
      <c r="Q25" s="38" t="str">
        <f>IF('MPF DavSur'!$H$87="n/a","na",IF('MPF DavSur'!$H$87="Submitted On-time","✓","x"))</f>
        <v>x</v>
      </c>
      <c r="R25" s="38" t="str">
        <f>IF('MPF DavSur'!$H$88="n/a","na",IF('MPF DavSur'!$H$88="Submitted On-time","✓","x"))</f>
        <v>x</v>
      </c>
      <c r="S25" s="38" t="str">
        <f>IF('MPF DavSur'!$H$89="n/a","na",IF('MPF DavSur'!$H$89="Submitted On-time","✓","x"))</f>
        <v>x</v>
      </c>
      <c r="T25" s="38" t="str">
        <f>IF('MPF DavSur'!$H$90="n/a","na",IF('MPF DavSur'!$H$90="Submitted On-time","✓","x"))</f>
        <v>x</v>
      </c>
      <c r="U25" s="38" t="str">
        <f>IF('MPF DavSur'!$H$91="n/a","na",IF('MPF DavSur'!$H$91="Submitted On-time","✓","x"))</f>
        <v>x</v>
      </c>
      <c r="V25" s="38" t="str">
        <f>IF('MPF DavSur'!$H$92="n/a","na",IF('MPF DavSur'!$H$92="Submitted On-time","✓","x"))</f>
        <v>x</v>
      </c>
      <c r="W25" s="38" t="str">
        <f>IF('MPF DavSur'!$H$93="n/a","na",IF('MPF DavSur'!$H$93="Submitted On-time","✓","x"))</f>
        <v>x</v>
      </c>
      <c r="X25" s="38" t="str">
        <f>IF('MPF DavSur'!$H$94="n/a","na",IF('MPF DavSur'!$H$94="Submitted On-time","✓","x"))</f>
        <v>x</v>
      </c>
      <c r="Y25" s="38" t="str">
        <f>IF('MPF DavSur'!$H$95="n/a","na",IF('MPF DavSur'!$H$95="Submitted On-time","✓","x"))</f>
        <v>x</v>
      </c>
      <c r="Z25" s="38" t="str">
        <f>IF('MPF DavSur'!$H$96="n/a","na",IF('MPF DavSur'!$H$96="Submitted On-time","✓","x"))</f>
        <v>x</v>
      </c>
      <c r="AA25" s="38" t="str">
        <f>IF('MPF DavSur'!$H$97="n/a","na",IF('MPF DavSur'!$H$97="Submitted On-time","✓","x"))</f>
        <v>x</v>
      </c>
      <c r="AB25" s="38" t="str">
        <f>IF('MPF DavSur'!$H$98="n/a","na",IF('MPF DavSur'!$H$98="Submitted On-time","✓","x"))</f>
        <v>x</v>
      </c>
      <c r="AC25" s="38" t="str">
        <f>IF('MPF DavSur'!$H$99="n/a","na",IF('MPF DavSur'!$H$99="Submitted On-time","✓","x"))</f>
        <v>x</v>
      </c>
      <c r="AD25" s="38" t="str">
        <f>IF('MPF DavSur'!$H$100="n/a","na",IF('MPF DavSur'!$H$100="Submitted On-time","✓","x"))</f>
        <v>x</v>
      </c>
      <c r="AE25" s="38" t="str">
        <f>IF('MPF DavSur'!$H$101="n/a","na",IF('MPF DavSur'!$H$101="Submitted On-time","✓","x"))</f>
        <v>x</v>
      </c>
      <c r="AF25" s="38" t="str">
        <f>IF('MPF DavSur'!$H$102="n/a","na",IF('MPF DavSur'!$H$102="Submitted On-time","✓","x"))</f>
        <v>x</v>
      </c>
      <c r="AG25" s="38" t="str">
        <f>IF('MPF DavSur'!$H$103="n/a","na",IF('MPF DavSur'!$H$103="Submitted On-time","✓","x"))</f>
        <v>x</v>
      </c>
      <c r="AH25" s="38" t="str">
        <f>IF('MPF DavSur'!$H$104="n/a","na",IF('MPF DavSur'!$H$104="Submitted On-time","✓","x"))</f>
        <v>x</v>
      </c>
      <c r="AI25" s="38" t="str">
        <f>IF('MPF DavSur'!$H$105="n/a","na",IF('MPF DavSur'!$H$105="Submitted On-time","✓","x"))</f>
        <v>x</v>
      </c>
      <c r="AJ25" s="38" t="str">
        <f>IF('MPF DavSur'!$H$106="n/a","na",IF('MPF DavSur'!$H$106="Submitted On-time","✓","x"))</f>
        <v>x</v>
      </c>
      <c r="AK25" s="38" t="str">
        <f>IF('MPF DavSur'!$H$107="n/a","na",IF('MPF DavSur'!$H$107="Submitted On-time","✓","x"))</f>
        <v>x</v>
      </c>
      <c r="AL25" s="38" t="str">
        <f>IF('MPF DavSur'!$H$108="n/a","na",IF('MPF DavSur'!$H$108="Submitted On-time","✓","x"))</f>
        <v>x</v>
      </c>
      <c r="AM25" s="38" t="str">
        <f>IF('MPF DavSur'!$H$109="n/a","na",IF('MPF DavSur'!$H$109="Submitted On-time","✓","x"))</f>
        <v>x</v>
      </c>
      <c r="AN25" s="38" t="str">
        <f>IF('MPF DavSur'!$H$110="n/a","na",IF('MPF DavSur'!$H$110="Submitted On-time","✓","x"))</f>
        <v>x</v>
      </c>
      <c r="AO25" s="38" t="str">
        <f>IF('MPF DavSur'!$H$111="n/a","na",IF('MPF DavSur'!$H$111="Submitted On-time","✓","x"))</f>
        <v>x</v>
      </c>
      <c r="AP25" s="38" t="str">
        <f>IF('MPF DavSur'!$H$112="n/a","na",IF('MPF DavSur'!$H$112="Submitted On-time","✓","x"))</f>
        <v>x</v>
      </c>
      <c r="AQ25" s="38" t="str">
        <f>IF('MPF DavSur'!$H$113="n/a","na",IF('MPF DavSur'!$H$113="Submitted On-time","✓","x"))</f>
        <v>x</v>
      </c>
      <c r="AR25" s="38" t="str">
        <f>IF('MPF DavSur'!$H$114="n/a","na",IF('MPF DavSur'!$H$114="Submitted On-time","✓","x"))</f>
        <v>x</v>
      </c>
      <c r="AS25" s="38" t="str">
        <f>IF('MPF DavSur'!$H$115="n/a","na",IF('MPF DavSur'!$H$115="Submitted On-time","✓","x"))</f>
        <v>x</v>
      </c>
      <c r="AT25" s="38" t="str">
        <f>IF('MPF DavSur'!$H$116="n/a","na",IF('MPF DavSur'!$H$116="Submitted On-time","✓","x"))</f>
        <v>x</v>
      </c>
      <c r="AU25" s="38" t="str">
        <f>IF('MPF DavSur'!$H$117="n/a","na",IF('MPF DavSur'!$H$117="Submitted On-time","✓","x"))</f>
        <v>x</v>
      </c>
      <c r="AV25" s="38" t="str">
        <f>IF('MPF DavSur'!$H$118="n/a","na",IF('MPF DavSur'!$H$118="Submitted On-time","✓","x"))</f>
        <v>x</v>
      </c>
      <c r="AW25" s="38" t="str">
        <f>IF('MPF DavSur'!$H$119="n/a","na",IF('MPF DavSur'!$H$119="Submitted On-time","✓","x"))</f>
        <v>x</v>
      </c>
      <c r="AX25" s="38" t="str">
        <f>IF('MPF DavSur'!$H$120="n/a","na",IF('MPF DavSur'!$H$120="Submitted On-time","✓","x"))</f>
        <v>x</v>
      </c>
      <c r="AY25" s="23"/>
      <c r="AZ25" s="34">
        <f t="shared" si="0"/>
        <v>47</v>
      </c>
      <c r="BA25" s="34">
        <f t="shared" si="1"/>
        <v>0</v>
      </c>
      <c r="BB25" s="46">
        <f t="shared" si="2"/>
        <v>0</v>
      </c>
    </row>
    <row r="26" spans="2:55" ht="30.75" customHeight="1" x14ac:dyDescent="0.3">
      <c r="B26" s="89" t="s">
        <v>149</v>
      </c>
      <c r="C26" s="90"/>
      <c r="D26" s="35">
        <f t="shared" ref="D26:AE26" si="3">COUNTIF(D3:D25,"*")-COUNTIF(D3:D25,"NA")</f>
        <v>23</v>
      </c>
      <c r="E26" s="35">
        <f t="shared" si="3"/>
        <v>23</v>
      </c>
      <c r="F26" s="35">
        <f t="shared" si="3"/>
        <v>23</v>
      </c>
      <c r="G26" s="35">
        <f t="shared" si="3"/>
        <v>23</v>
      </c>
      <c r="H26" s="35">
        <f t="shared" si="3"/>
        <v>23</v>
      </c>
      <c r="I26" s="35">
        <f t="shared" si="3"/>
        <v>23</v>
      </c>
      <c r="J26" s="35">
        <f t="shared" si="3"/>
        <v>23</v>
      </c>
      <c r="K26" s="35">
        <f t="shared" si="3"/>
        <v>23</v>
      </c>
      <c r="L26" s="35">
        <f t="shared" si="3"/>
        <v>23</v>
      </c>
      <c r="M26" s="35">
        <f t="shared" si="3"/>
        <v>23</v>
      </c>
      <c r="N26" s="35">
        <f t="shared" si="3"/>
        <v>23</v>
      </c>
      <c r="O26" s="35">
        <f t="shared" si="3"/>
        <v>23</v>
      </c>
      <c r="P26" s="35">
        <f t="shared" si="3"/>
        <v>23</v>
      </c>
      <c r="Q26" s="35">
        <f t="shared" si="3"/>
        <v>23</v>
      </c>
      <c r="R26" s="35">
        <f t="shared" si="3"/>
        <v>23</v>
      </c>
      <c r="S26" s="35">
        <f t="shared" si="3"/>
        <v>23</v>
      </c>
      <c r="T26" s="35">
        <f t="shared" si="3"/>
        <v>23</v>
      </c>
      <c r="U26" s="35">
        <f t="shared" si="3"/>
        <v>23</v>
      </c>
      <c r="V26" s="35">
        <f t="shared" si="3"/>
        <v>23</v>
      </c>
      <c r="W26" s="35">
        <f t="shared" si="3"/>
        <v>23</v>
      </c>
      <c r="X26" s="35">
        <f t="shared" si="3"/>
        <v>23</v>
      </c>
      <c r="Y26" s="35">
        <f t="shared" si="3"/>
        <v>23</v>
      </c>
      <c r="Z26" s="35">
        <f t="shared" si="3"/>
        <v>22</v>
      </c>
      <c r="AA26" s="35">
        <f t="shared" si="3"/>
        <v>21</v>
      </c>
      <c r="AB26" s="35">
        <f t="shared" si="3"/>
        <v>21</v>
      </c>
      <c r="AC26" s="35">
        <f t="shared" si="3"/>
        <v>22</v>
      </c>
      <c r="AD26" s="35">
        <f t="shared" si="3"/>
        <v>22</v>
      </c>
      <c r="AE26" s="35">
        <f t="shared" si="3"/>
        <v>22</v>
      </c>
      <c r="AF26" s="35">
        <f t="shared" ref="AF26:AX26" si="4">COUNTIF(AF3:AF25,"*")-COUNTIF(AF3:AF25,"NA")</f>
        <v>22</v>
      </c>
      <c r="AG26" s="35">
        <f t="shared" si="4"/>
        <v>22</v>
      </c>
      <c r="AH26" s="35">
        <f t="shared" si="4"/>
        <v>22</v>
      </c>
      <c r="AI26" s="35">
        <f t="shared" si="4"/>
        <v>22</v>
      </c>
      <c r="AJ26" s="35">
        <f t="shared" si="4"/>
        <v>22</v>
      </c>
      <c r="AK26" s="35">
        <f t="shared" si="4"/>
        <v>22</v>
      </c>
      <c r="AL26" s="35">
        <f t="shared" si="4"/>
        <v>22</v>
      </c>
      <c r="AM26" s="35">
        <f t="shared" si="4"/>
        <v>22</v>
      </c>
      <c r="AN26" s="35">
        <f t="shared" si="4"/>
        <v>21</v>
      </c>
      <c r="AO26" s="35">
        <f t="shared" si="4"/>
        <v>21</v>
      </c>
      <c r="AP26" s="35">
        <f t="shared" si="4"/>
        <v>21</v>
      </c>
      <c r="AQ26" s="35">
        <f t="shared" si="4"/>
        <v>21</v>
      </c>
      <c r="AR26" s="35">
        <f t="shared" si="4"/>
        <v>23</v>
      </c>
      <c r="AS26" s="35">
        <f t="shared" si="4"/>
        <v>23</v>
      </c>
      <c r="AT26" s="35">
        <f t="shared" si="4"/>
        <v>19</v>
      </c>
      <c r="AU26" s="35">
        <f t="shared" si="4"/>
        <v>19</v>
      </c>
      <c r="AV26" s="35">
        <f t="shared" si="4"/>
        <v>19</v>
      </c>
      <c r="AW26" s="35">
        <f t="shared" si="4"/>
        <v>19</v>
      </c>
      <c r="AX26" s="35">
        <f t="shared" si="4"/>
        <v>22</v>
      </c>
      <c r="AZ26" s="91">
        <f>SUM(AZ3:AZ25)</f>
        <v>1040</v>
      </c>
      <c r="BA26" s="91">
        <f>SUM(BA3:BA25)</f>
        <v>96</v>
      </c>
      <c r="BB26" s="88">
        <f t="shared" si="2"/>
        <v>9.2307692307692313E-2</v>
      </c>
    </row>
    <row r="27" spans="2:55" ht="29.25" customHeight="1" x14ac:dyDescent="0.3">
      <c r="B27" s="89" t="s">
        <v>150</v>
      </c>
      <c r="C27" s="90"/>
      <c r="D27" s="35">
        <f t="shared" ref="D27:AE27" si="5">COUNTIF(D3:D25,"✓")</f>
        <v>6</v>
      </c>
      <c r="E27" s="35">
        <f t="shared" si="5"/>
        <v>5</v>
      </c>
      <c r="F27" s="35">
        <f t="shared" si="5"/>
        <v>7</v>
      </c>
      <c r="G27" s="35">
        <f t="shared" si="5"/>
        <v>5</v>
      </c>
      <c r="H27" s="35">
        <f t="shared" si="5"/>
        <v>7</v>
      </c>
      <c r="I27" s="35">
        <f t="shared" si="5"/>
        <v>6</v>
      </c>
      <c r="J27" s="35">
        <f t="shared" si="5"/>
        <v>9</v>
      </c>
      <c r="K27" s="35">
        <f t="shared" si="5"/>
        <v>1</v>
      </c>
      <c r="L27" s="35">
        <f t="shared" si="5"/>
        <v>6</v>
      </c>
      <c r="M27" s="35">
        <f t="shared" si="5"/>
        <v>2</v>
      </c>
      <c r="N27" s="35">
        <f t="shared" si="5"/>
        <v>7</v>
      </c>
      <c r="O27" s="35">
        <f t="shared" si="5"/>
        <v>0</v>
      </c>
      <c r="P27" s="35">
        <f t="shared" si="5"/>
        <v>0</v>
      </c>
      <c r="Q27" s="35">
        <f t="shared" si="5"/>
        <v>0</v>
      </c>
      <c r="R27" s="35">
        <f t="shared" si="5"/>
        <v>0</v>
      </c>
      <c r="S27" s="35">
        <f t="shared" si="5"/>
        <v>0</v>
      </c>
      <c r="T27" s="35">
        <f t="shared" si="5"/>
        <v>4</v>
      </c>
      <c r="U27" s="35">
        <f t="shared" si="5"/>
        <v>0</v>
      </c>
      <c r="V27" s="35">
        <f t="shared" si="5"/>
        <v>1</v>
      </c>
      <c r="W27" s="35">
        <f t="shared" si="5"/>
        <v>3</v>
      </c>
      <c r="X27" s="35">
        <f t="shared" si="5"/>
        <v>0</v>
      </c>
      <c r="Y27" s="35">
        <f t="shared" si="5"/>
        <v>0</v>
      </c>
      <c r="Z27" s="35">
        <f t="shared" si="5"/>
        <v>0</v>
      </c>
      <c r="AA27" s="35">
        <f t="shared" si="5"/>
        <v>1</v>
      </c>
      <c r="AB27" s="35">
        <f t="shared" si="5"/>
        <v>1</v>
      </c>
      <c r="AC27" s="35">
        <f t="shared" si="5"/>
        <v>2</v>
      </c>
      <c r="AD27" s="35">
        <f t="shared" si="5"/>
        <v>1</v>
      </c>
      <c r="AE27" s="35">
        <f t="shared" si="5"/>
        <v>3</v>
      </c>
      <c r="AF27" s="35">
        <f t="shared" ref="AF27:AX27" si="6">COUNTIF(AF3:AF25,"✓")</f>
        <v>4</v>
      </c>
      <c r="AG27" s="35">
        <f t="shared" si="6"/>
        <v>4</v>
      </c>
      <c r="AH27" s="35">
        <f t="shared" si="6"/>
        <v>3</v>
      </c>
      <c r="AI27" s="35">
        <f t="shared" si="6"/>
        <v>0</v>
      </c>
      <c r="AJ27" s="35">
        <f t="shared" si="6"/>
        <v>0</v>
      </c>
      <c r="AK27" s="35">
        <f t="shared" si="6"/>
        <v>0</v>
      </c>
      <c r="AL27" s="35">
        <f t="shared" si="6"/>
        <v>0</v>
      </c>
      <c r="AM27" s="35">
        <f t="shared" si="6"/>
        <v>0</v>
      </c>
      <c r="AN27" s="35">
        <f t="shared" si="6"/>
        <v>1</v>
      </c>
      <c r="AO27" s="35">
        <f t="shared" si="6"/>
        <v>0</v>
      </c>
      <c r="AP27" s="35">
        <f t="shared" si="6"/>
        <v>0</v>
      </c>
      <c r="AQ27" s="35">
        <f t="shared" si="6"/>
        <v>0</v>
      </c>
      <c r="AR27" s="35">
        <f t="shared" si="6"/>
        <v>2</v>
      </c>
      <c r="AS27" s="35">
        <f t="shared" si="6"/>
        <v>2</v>
      </c>
      <c r="AT27" s="35">
        <f t="shared" si="6"/>
        <v>1</v>
      </c>
      <c r="AU27" s="35">
        <f t="shared" si="6"/>
        <v>1</v>
      </c>
      <c r="AV27" s="35">
        <f t="shared" si="6"/>
        <v>0</v>
      </c>
      <c r="AW27" s="35">
        <f t="shared" si="6"/>
        <v>0</v>
      </c>
      <c r="AX27" s="35">
        <f t="shared" si="6"/>
        <v>1</v>
      </c>
      <c r="AZ27" s="91"/>
      <c r="BA27" s="91"/>
      <c r="BB27" s="88"/>
    </row>
    <row r="28" spans="2:55" ht="21" customHeight="1" x14ac:dyDescent="0.3">
      <c r="B28" s="89" t="s">
        <v>151</v>
      </c>
      <c r="C28" s="90"/>
      <c r="D28" s="36">
        <f>IFERROR(D27/D26,0)</f>
        <v>0.2608695652173913</v>
      </c>
      <c r="E28" s="36">
        <f t="shared" ref="E28:AE28" si="7">IFERROR(E27/E26,0)</f>
        <v>0.21739130434782608</v>
      </c>
      <c r="F28" s="36">
        <f t="shared" si="7"/>
        <v>0.30434782608695654</v>
      </c>
      <c r="G28" s="36">
        <f t="shared" si="7"/>
        <v>0.21739130434782608</v>
      </c>
      <c r="H28" s="36">
        <f t="shared" si="7"/>
        <v>0.30434782608695654</v>
      </c>
      <c r="I28" s="36">
        <f t="shared" si="7"/>
        <v>0.2608695652173913</v>
      </c>
      <c r="J28" s="36">
        <f t="shared" si="7"/>
        <v>0.39130434782608697</v>
      </c>
      <c r="K28" s="36">
        <f t="shared" si="7"/>
        <v>4.3478260869565216E-2</v>
      </c>
      <c r="L28" s="36">
        <f t="shared" si="7"/>
        <v>0.2608695652173913</v>
      </c>
      <c r="M28" s="36">
        <f t="shared" si="7"/>
        <v>8.6956521739130432E-2</v>
      </c>
      <c r="N28" s="36">
        <f t="shared" si="7"/>
        <v>0.30434782608695654</v>
      </c>
      <c r="O28" s="36">
        <f t="shared" si="7"/>
        <v>0</v>
      </c>
      <c r="P28" s="36">
        <f t="shared" si="7"/>
        <v>0</v>
      </c>
      <c r="Q28" s="36">
        <f t="shared" si="7"/>
        <v>0</v>
      </c>
      <c r="R28" s="36">
        <f t="shared" si="7"/>
        <v>0</v>
      </c>
      <c r="S28" s="36">
        <f t="shared" si="7"/>
        <v>0</v>
      </c>
      <c r="T28" s="36">
        <f t="shared" si="7"/>
        <v>0.17391304347826086</v>
      </c>
      <c r="U28" s="36">
        <f t="shared" si="7"/>
        <v>0</v>
      </c>
      <c r="V28" s="36">
        <f t="shared" si="7"/>
        <v>4.3478260869565216E-2</v>
      </c>
      <c r="W28" s="36">
        <f t="shared" si="7"/>
        <v>0.13043478260869565</v>
      </c>
      <c r="X28" s="36">
        <f t="shared" si="7"/>
        <v>0</v>
      </c>
      <c r="Y28" s="36">
        <f t="shared" si="7"/>
        <v>0</v>
      </c>
      <c r="Z28" s="36">
        <f t="shared" si="7"/>
        <v>0</v>
      </c>
      <c r="AA28" s="36">
        <f t="shared" si="7"/>
        <v>4.7619047619047616E-2</v>
      </c>
      <c r="AB28" s="36">
        <f t="shared" si="7"/>
        <v>4.7619047619047616E-2</v>
      </c>
      <c r="AC28" s="36">
        <f t="shared" si="7"/>
        <v>9.0909090909090912E-2</v>
      </c>
      <c r="AD28" s="36">
        <f t="shared" si="7"/>
        <v>4.5454545454545456E-2</v>
      </c>
      <c r="AE28" s="36">
        <f t="shared" si="7"/>
        <v>0.13636363636363635</v>
      </c>
      <c r="AF28" s="36">
        <f t="shared" ref="AF28:AX28" si="8">IFERROR(AF27/AF26,0)</f>
        <v>0.18181818181818182</v>
      </c>
      <c r="AG28" s="36">
        <f t="shared" si="8"/>
        <v>0.18181818181818182</v>
      </c>
      <c r="AH28" s="36">
        <f t="shared" si="8"/>
        <v>0.13636363636363635</v>
      </c>
      <c r="AI28" s="36">
        <f t="shared" si="8"/>
        <v>0</v>
      </c>
      <c r="AJ28" s="36">
        <f t="shared" si="8"/>
        <v>0</v>
      </c>
      <c r="AK28" s="36">
        <f t="shared" si="8"/>
        <v>0</v>
      </c>
      <c r="AL28" s="36">
        <f t="shared" si="8"/>
        <v>0</v>
      </c>
      <c r="AM28" s="36">
        <f t="shared" si="8"/>
        <v>0</v>
      </c>
      <c r="AN28" s="36">
        <f t="shared" si="8"/>
        <v>4.7619047619047616E-2</v>
      </c>
      <c r="AO28" s="36">
        <f t="shared" si="8"/>
        <v>0</v>
      </c>
      <c r="AP28" s="36">
        <f t="shared" si="8"/>
        <v>0</v>
      </c>
      <c r="AQ28" s="36">
        <f t="shared" si="8"/>
        <v>0</v>
      </c>
      <c r="AR28" s="36">
        <f t="shared" si="8"/>
        <v>8.6956521739130432E-2</v>
      </c>
      <c r="AS28" s="36">
        <f t="shared" si="8"/>
        <v>8.6956521739130432E-2</v>
      </c>
      <c r="AT28" s="36">
        <f t="shared" si="8"/>
        <v>5.2631578947368418E-2</v>
      </c>
      <c r="AU28" s="36">
        <f t="shared" si="8"/>
        <v>5.2631578947368418E-2</v>
      </c>
      <c r="AV28" s="36">
        <f t="shared" si="8"/>
        <v>0</v>
      </c>
      <c r="AW28" s="36">
        <f t="shared" si="8"/>
        <v>0</v>
      </c>
      <c r="AX28" s="36">
        <f t="shared" si="8"/>
        <v>4.5454545454545456E-2</v>
      </c>
      <c r="AZ28" s="91"/>
      <c r="BA28" s="91"/>
      <c r="BB28" s="88"/>
    </row>
    <row r="30" spans="2:55" x14ac:dyDescent="0.3">
      <c r="BC30" t="s">
        <v>152</v>
      </c>
    </row>
    <row r="53" spans="4:4" x14ac:dyDescent="0.3">
      <c r="D53" s="64"/>
    </row>
  </sheetData>
  <sheetProtection algorithmName="SHA-512" hashValue="5ZyBV1re2U0cyiKke2ExqryDWOA13L6kV6/a9D2PmstZqJJzYxfncK/B+xD6ptCBAsV5nU7UO2rbCM7jsarRMw==" saltValue="aRQb5LPWnnXF/YyDF4bouA==" spinCount="100000" sheet="1" objects="1" scenarios="1"/>
  <mergeCells count="6">
    <mergeCell ref="BB26:BB28"/>
    <mergeCell ref="B26:C26"/>
    <mergeCell ref="B27:C27"/>
    <mergeCell ref="B28:C28"/>
    <mergeCell ref="AZ26:AZ28"/>
    <mergeCell ref="BA26:BA28"/>
  </mergeCells>
  <conditionalFormatting sqref="D3:AX25">
    <cfRule type="containsText" dxfId="209" priority="1" operator="containsText" text="x">
      <formula>NOT(ISERROR(SEARCH("x",D3)))</formula>
    </cfRule>
    <cfRule type="containsText" dxfId="208" priority="2" operator="containsText" text="✓">
      <formula>NOT(ISERROR(SEARCH("✓",D3)))</formula>
    </cfRule>
    <cfRule type="containsText" dxfId="207" priority="3" operator="containsText" text="na">
      <formula>NOT(ISERROR(SEARCH("na",D3)))</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AB12D-47EE-4C3E-AA3B-480282B631EC}">
  <sheetPr>
    <tabColor theme="3" tint="0.89999084444715716"/>
  </sheetPr>
  <dimension ref="A1:M121"/>
  <sheetViews>
    <sheetView showGridLines="0" zoomScale="85" zoomScaleNormal="85" workbookViewId="0">
      <pane ySplit="1" topLeftCell="A2" activePane="bottomLeft" state="frozen"/>
      <selection pane="bottomLeft" activeCell="I18" sqref="I18"/>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68" customWidth="1"/>
    <col min="10" max="10" width="34.6640625" style="48" customWidth="1"/>
  </cols>
  <sheetData>
    <row r="1" spans="1:13" s="5" customFormat="1" ht="18" x14ac:dyDescent="0.35">
      <c r="A1" s="14" t="s">
        <v>153</v>
      </c>
      <c r="B1" s="15" t="s">
        <v>75</v>
      </c>
      <c r="C1" s="51">
        <f ca="1">NOW()</f>
        <v>46258.401862962965</v>
      </c>
      <c r="D1" s="59"/>
      <c r="E1" s="60"/>
      <c r="F1" s="59" t="s">
        <v>154</v>
      </c>
      <c r="G1" s="59" t="s">
        <v>154</v>
      </c>
      <c r="H1" s="59"/>
      <c r="I1" s="59"/>
    </row>
    <row r="2" spans="1:13" ht="6.75" customHeight="1" x14ac:dyDescent="0.3">
      <c r="A2"/>
      <c r="I2" s="3"/>
      <c r="J2"/>
    </row>
    <row r="3" spans="1:13" s="2" customFormat="1" ht="19.5" customHeight="1" x14ac:dyDescent="0.3">
      <c r="B3" s="79" t="s">
        <v>155</v>
      </c>
      <c r="C3" s="79"/>
      <c r="D3" s="79"/>
      <c r="E3" s="79"/>
      <c r="F3" s="79"/>
      <c r="G3" s="79"/>
      <c r="H3" s="79"/>
      <c r="I3" s="79"/>
      <c r="J3" s="79"/>
    </row>
    <row r="4" spans="1:13" ht="6.75" customHeight="1" x14ac:dyDescent="0.3">
      <c r="A4"/>
      <c r="I4" s="3"/>
      <c r="J4"/>
    </row>
    <row r="5" spans="1:13" s="2" customFormat="1" ht="30" customHeight="1" x14ac:dyDescent="0.3">
      <c r="B5" s="6" t="s">
        <v>156</v>
      </c>
      <c r="C5" s="6" t="s">
        <v>157</v>
      </c>
      <c r="D5" s="7" t="s">
        <v>158</v>
      </c>
      <c r="E5" s="6" t="s">
        <v>159</v>
      </c>
      <c r="F5" s="7" t="s">
        <v>160</v>
      </c>
      <c r="G5" s="7" t="s">
        <v>161</v>
      </c>
      <c r="H5" s="7" t="s">
        <v>162</v>
      </c>
      <c r="I5" s="7" t="s">
        <v>163</v>
      </c>
      <c r="J5" s="7" t="s">
        <v>164</v>
      </c>
    </row>
    <row r="6" spans="1:13" s="2" customFormat="1" ht="30" customHeight="1" x14ac:dyDescent="0.3">
      <c r="A6" s="61" t="s">
        <v>7</v>
      </c>
      <c r="B6" s="11" t="s">
        <v>165</v>
      </c>
      <c r="C6" s="8" t="s">
        <v>166</v>
      </c>
      <c r="D6" s="9" t="s">
        <v>167</v>
      </c>
      <c r="E6" s="65" t="s">
        <v>168</v>
      </c>
      <c r="F6" s="20">
        <v>46042</v>
      </c>
      <c r="G6" s="20">
        <v>46387</v>
      </c>
      <c r="H6" s="13" t="str">
        <f t="shared" ref="H6:H69" ca="1" si="0">IF(D6="Applicable",IF(G6="","No Permit",IF(G6&gt;NOW(),"Active","Expired")),"N/A")</f>
        <v>Active</v>
      </c>
      <c r="I6" s="52">
        <f t="shared" ref="I6:I69" ca="1" si="1">IF(H6="N/A","",IF((G6-$C$1)&gt;0,G6-$C$1,""))</f>
        <v>128.59813703703549</v>
      </c>
      <c r="J6" s="67"/>
    </row>
    <row r="7" spans="1:13" s="2" customFormat="1" ht="30" customHeight="1" x14ac:dyDescent="0.3">
      <c r="A7" s="61" t="s">
        <v>8</v>
      </c>
      <c r="B7" s="11" t="s">
        <v>165</v>
      </c>
      <c r="C7" s="8" t="s">
        <v>169</v>
      </c>
      <c r="D7" s="9" t="s">
        <v>167</v>
      </c>
      <c r="E7" s="56" t="s">
        <v>170</v>
      </c>
      <c r="F7" s="20">
        <v>46037</v>
      </c>
      <c r="G7" s="20">
        <v>46387</v>
      </c>
      <c r="H7" s="13" t="str">
        <f t="shared" ca="1" si="0"/>
        <v>Active</v>
      </c>
      <c r="I7" s="52">
        <f t="shared" ca="1" si="1"/>
        <v>128.59813703703549</v>
      </c>
      <c r="J7" s="67"/>
    </row>
    <row r="8" spans="1:13" s="2" customFormat="1" ht="30" customHeight="1" x14ac:dyDescent="0.3">
      <c r="A8" s="61" t="s">
        <v>9</v>
      </c>
      <c r="B8" s="11" t="s">
        <v>165</v>
      </c>
      <c r="C8" s="8" t="s">
        <v>171</v>
      </c>
      <c r="D8" s="9" t="s">
        <v>167</v>
      </c>
      <c r="E8" s="56">
        <v>9635813</v>
      </c>
      <c r="F8" s="20">
        <v>46042</v>
      </c>
      <c r="G8" s="20">
        <v>46387</v>
      </c>
      <c r="H8" s="13" t="str">
        <f t="shared" ca="1" si="0"/>
        <v>Active</v>
      </c>
      <c r="I8" s="52">
        <f t="shared" ca="1" si="1"/>
        <v>128.59813703703549</v>
      </c>
      <c r="J8" s="67"/>
    </row>
    <row r="9" spans="1:13" s="2" customFormat="1" ht="30" hidden="1" customHeight="1" x14ac:dyDescent="0.3">
      <c r="A9" s="61"/>
      <c r="B9" s="11" t="s">
        <v>165</v>
      </c>
      <c r="C9" s="8" t="s">
        <v>172</v>
      </c>
      <c r="D9" s="9" t="s">
        <v>173</v>
      </c>
      <c r="E9" s="56"/>
      <c r="F9" s="20"/>
      <c r="G9" s="20"/>
      <c r="H9" s="13" t="str">
        <f t="shared" ca="1" si="0"/>
        <v>N/A</v>
      </c>
      <c r="I9" s="52" t="str">
        <f t="shared" ca="1" si="1"/>
        <v/>
      </c>
      <c r="J9" s="67"/>
    </row>
    <row r="10" spans="1:13" s="2" customFormat="1" ht="30" hidden="1" customHeight="1" x14ac:dyDescent="0.3">
      <c r="A10" s="61"/>
      <c r="B10" s="11" t="s">
        <v>165</v>
      </c>
      <c r="C10" s="8" t="s">
        <v>174</v>
      </c>
      <c r="D10" s="9" t="s">
        <v>173</v>
      </c>
      <c r="E10" s="56"/>
      <c r="F10" s="20"/>
      <c r="G10" s="20"/>
      <c r="H10" s="13" t="str">
        <f t="shared" ca="1" si="0"/>
        <v>N/A</v>
      </c>
      <c r="I10" s="52" t="str">
        <f t="shared" ca="1" si="1"/>
        <v/>
      </c>
      <c r="J10" s="67"/>
    </row>
    <row r="11" spans="1:13" s="2" customFormat="1" ht="30" hidden="1" customHeight="1" x14ac:dyDescent="0.3">
      <c r="A11" s="61"/>
      <c r="B11" s="11" t="s">
        <v>165</v>
      </c>
      <c r="C11" s="8" t="s">
        <v>175</v>
      </c>
      <c r="D11" s="9" t="s">
        <v>173</v>
      </c>
      <c r="E11" s="56"/>
      <c r="F11" s="20"/>
      <c r="G11" s="20"/>
      <c r="H11" s="13" t="str">
        <f t="shared" ca="1" si="0"/>
        <v>N/A</v>
      </c>
      <c r="I11" s="52" t="str">
        <f t="shared" ca="1" si="1"/>
        <v/>
      </c>
      <c r="J11" s="69"/>
    </row>
    <row r="12" spans="1:13" s="2" customFormat="1" ht="30" customHeight="1" x14ac:dyDescent="0.3">
      <c r="A12" s="61" t="s">
        <v>13</v>
      </c>
      <c r="B12" s="11" t="s">
        <v>176</v>
      </c>
      <c r="C12" s="8" t="s">
        <v>177</v>
      </c>
      <c r="D12" s="9" t="s">
        <v>167</v>
      </c>
      <c r="E12" s="56" t="s">
        <v>178</v>
      </c>
      <c r="F12" s="20" t="s">
        <v>179</v>
      </c>
      <c r="G12" s="20">
        <v>2958465</v>
      </c>
      <c r="H12" s="13" t="str">
        <f t="shared" ca="1" si="0"/>
        <v>Active</v>
      </c>
      <c r="I12" s="52">
        <f t="shared" ca="1" si="1"/>
        <v>2912206.5981370369</v>
      </c>
      <c r="J12" s="67"/>
    </row>
    <row r="13" spans="1:13" s="2" customFormat="1" ht="57.6" x14ac:dyDescent="0.3">
      <c r="A13" s="61" t="s">
        <v>14</v>
      </c>
      <c r="B13" s="11" t="s">
        <v>176</v>
      </c>
      <c r="C13" s="8" t="s">
        <v>180</v>
      </c>
      <c r="D13" s="9" t="s">
        <v>167</v>
      </c>
      <c r="E13" s="56" t="s">
        <v>181</v>
      </c>
      <c r="F13" s="20">
        <v>46183</v>
      </c>
      <c r="G13" s="20">
        <v>46547</v>
      </c>
      <c r="H13" s="13" t="str">
        <f t="shared" ca="1" si="0"/>
        <v>Active</v>
      </c>
      <c r="I13" s="52">
        <f t="shared" ca="1" si="1"/>
        <v>288.59813703703549</v>
      </c>
      <c r="J13" s="67"/>
      <c r="K13" s="92"/>
      <c r="L13" s="93"/>
      <c r="M13" s="93"/>
    </row>
    <row r="14" spans="1:13" s="2" customFormat="1" ht="28.8" x14ac:dyDescent="0.3">
      <c r="A14" s="61" t="s">
        <v>15</v>
      </c>
      <c r="B14" s="11" t="s">
        <v>176</v>
      </c>
      <c r="C14" s="8" t="s">
        <v>182</v>
      </c>
      <c r="D14" s="9" t="s">
        <v>167</v>
      </c>
      <c r="E14" s="56" t="s">
        <v>183</v>
      </c>
      <c r="F14" s="20">
        <v>46183</v>
      </c>
      <c r="G14" s="20">
        <v>46548</v>
      </c>
      <c r="H14" s="13" t="str">
        <f t="shared" ca="1" si="0"/>
        <v>Active</v>
      </c>
      <c r="I14" s="52">
        <f t="shared" ca="1" si="1"/>
        <v>289.59813703703549</v>
      </c>
      <c r="J14" s="56" t="s">
        <v>184</v>
      </c>
      <c r="K14" s="92"/>
      <c r="L14" s="93"/>
      <c r="M14" s="93"/>
    </row>
    <row r="15" spans="1:13" s="2" customFormat="1" ht="30" customHeight="1" x14ac:dyDescent="0.3">
      <c r="A15" s="61"/>
      <c r="B15" s="11" t="s">
        <v>176</v>
      </c>
      <c r="C15" s="8" t="s">
        <v>185</v>
      </c>
      <c r="D15" s="9" t="s">
        <v>167</v>
      </c>
      <c r="E15" s="56" t="s">
        <v>186</v>
      </c>
      <c r="F15" s="20">
        <v>46111</v>
      </c>
      <c r="G15" s="20">
        <v>46476</v>
      </c>
      <c r="H15" s="13" t="str">
        <f t="shared" ca="1" si="0"/>
        <v>Active</v>
      </c>
      <c r="I15" s="52">
        <f t="shared" ca="1" si="1"/>
        <v>217.59813703703549</v>
      </c>
      <c r="J15" s="56" t="s">
        <v>187</v>
      </c>
      <c r="K15" s="92"/>
      <c r="L15" s="93"/>
      <c r="M15" s="93"/>
    </row>
    <row r="16" spans="1:13" s="2" customFormat="1" ht="43.2" x14ac:dyDescent="0.3">
      <c r="A16" s="61" t="s">
        <v>16</v>
      </c>
      <c r="B16" s="11" t="s">
        <v>176</v>
      </c>
      <c r="C16" s="8" t="s">
        <v>188</v>
      </c>
      <c r="D16" s="9" t="s">
        <v>167</v>
      </c>
      <c r="E16" s="56" t="s">
        <v>189</v>
      </c>
      <c r="F16" s="20">
        <v>46183</v>
      </c>
      <c r="G16" s="20">
        <v>46548</v>
      </c>
      <c r="H16" s="13" t="str">
        <f t="shared" ca="1" si="0"/>
        <v>Active</v>
      </c>
      <c r="I16" s="52">
        <f t="shared" ca="1" si="1"/>
        <v>289.59813703703549</v>
      </c>
      <c r="J16" s="67"/>
      <c r="K16" s="92"/>
      <c r="L16" s="93"/>
      <c r="M16" s="93"/>
    </row>
    <row r="17" spans="1:13" s="2" customFormat="1" ht="30" customHeight="1" x14ac:dyDescent="0.3">
      <c r="A17" s="61" t="s">
        <v>17</v>
      </c>
      <c r="B17" s="11" t="s">
        <v>176</v>
      </c>
      <c r="C17" s="8" t="s">
        <v>190</v>
      </c>
      <c r="D17" s="9" t="s">
        <v>167</v>
      </c>
      <c r="E17" s="56" t="s">
        <v>191</v>
      </c>
      <c r="F17" s="20">
        <v>46183</v>
      </c>
      <c r="G17" s="20">
        <v>46548</v>
      </c>
      <c r="H17" s="13" t="str">
        <f t="shared" ca="1" si="0"/>
        <v>Active</v>
      </c>
      <c r="I17" s="52">
        <f t="shared" ca="1" si="1"/>
        <v>289.59813703703549</v>
      </c>
      <c r="J17" s="67" t="s">
        <v>192</v>
      </c>
      <c r="K17" s="92"/>
      <c r="L17" s="93"/>
      <c r="M17" s="93"/>
    </row>
    <row r="18" spans="1:13" s="2" customFormat="1" ht="43.2" x14ac:dyDescent="0.3">
      <c r="A18" s="61" t="s">
        <v>193</v>
      </c>
      <c r="B18" s="11" t="s">
        <v>176</v>
      </c>
      <c r="C18" s="8" t="s">
        <v>194</v>
      </c>
      <c r="D18" s="9" t="s">
        <v>167</v>
      </c>
      <c r="E18" s="56" t="s">
        <v>195</v>
      </c>
      <c r="F18" s="20">
        <v>46183</v>
      </c>
      <c r="G18" s="20">
        <v>46548</v>
      </c>
      <c r="H18" s="13" t="str">
        <f t="shared" ca="1" si="0"/>
        <v>Active</v>
      </c>
      <c r="I18" s="52">
        <f t="shared" ca="1" si="1"/>
        <v>289.59813703703549</v>
      </c>
      <c r="J18" s="67"/>
      <c r="K18" s="92"/>
      <c r="L18" s="93"/>
      <c r="M18" s="93"/>
    </row>
    <row r="19" spans="1:13" s="2" customFormat="1" ht="30" customHeight="1" x14ac:dyDescent="0.3">
      <c r="A19" s="61" t="s">
        <v>19</v>
      </c>
      <c r="B19" s="11" t="s">
        <v>176</v>
      </c>
      <c r="C19" s="8" t="s">
        <v>196</v>
      </c>
      <c r="D19" s="9" t="s">
        <v>167</v>
      </c>
      <c r="E19" s="56" t="s">
        <v>197</v>
      </c>
      <c r="F19" s="20">
        <v>46183</v>
      </c>
      <c r="G19" s="20">
        <v>46548</v>
      </c>
      <c r="H19" s="13" t="str">
        <f t="shared" ca="1" si="0"/>
        <v>Active</v>
      </c>
      <c r="I19" s="52">
        <f t="shared" ca="1" si="1"/>
        <v>289.59813703703549</v>
      </c>
      <c r="J19" s="67"/>
      <c r="K19" s="92"/>
      <c r="L19" s="93"/>
      <c r="M19" s="93"/>
    </row>
    <row r="20" spans="1:13" s="2" customFormat="1" ht="30" customHeight="1" x14ac:dyDescent="0.3">
      <c r="A20" s="61" t="s">
        <v>198</v>
      </c>
      <c r="B20" s="11" t="s">
        <v>176</v>
      </c>
      <c r="C20" s="8" t="s">
        <v>199</v>
      </c>
      <c r="D20" s="9" t="s">
        <v>173</v>
      </c>
      <c r="E20" s="56"/>
      <c r="F20" s="20"/>
      <c r="G20" s="20"/>
      <c r="H20" s="13" t="str">
        <f t="shared" ca="1" si="0"/>
        <v>N/A</v>
      </c>
      <c r="I20" s="52" t="str">
        <f t="shared" ca="1" si="1"/>
        <v/>
      </c>
      <c r="J20" s="67"/>
      <c r="K20" s="92"/>
      <c r="L20" s="93"/>
      <c r="M20" s="93"/>
    </row>
    <row r="21" spans="1:13" s="2" customFormat="1" ht="28.8" x14ac:dyDescent="0.3">
      <c r="A21" s="61" t="s">
        <v>200</v>
      </c>
      <c r="B21" s="11" t="s">
        <v>176</v>
      </c>
      <c r="C21" s="8" t="s">
        <v>201</v>
      </c>
      <c r="D21" s="9" t="s">
        <v>167</v>
      </c>
      <c r="E21" s="56" t="s">
        <v>202</v>
      </c>
      <c r="F21" s="20">
        <v>46183</v>
      </c>
      <c r="G21" s="20">
        <v>46548</v>
      </c>
      <c r="H21" s="13" t="str">
        <f t="shared" ca="1" si="0"/>
        <v>Active</v>
      </c>
      <c r="I21" s="52">
        <f t="shared" ca="1" si="1"/>
        <v>289.59813703703549</v>
      </c>
      <c r="J21" s="67" t="s">
        <v>203</v>
      </c>
      <c r="K21" s="92"/>
      <c r="L21" s="93"/>
      <c r="M21" s="93"/>
    </row>
    <row r="22" spans="1:13" s="2" customFormat="1" ht="30" customHeight="1" x14ac:dyDescent="0.3">
      <c r="A22" s="61" t="s">
        <v>22</v>
      </c>
      <c r="B22" s="11" t="s">
        <v>204</v>
      </c>
      <c r="C22" s="8" t="s">
        <v>205</v>
      </c>
      <c r="D22" s="9" t="s">
        <v>167</v>
      </c>
      <c r="E22" s="56" t="s">
        <v>206</v>
      </c>
      <c r="F22" s="20">
        <v>46225</v>
      </c>
      <c r="G22" s="20">
        <v>46590</v>
      </c>
      <c r="H22" s="13" t="str">
        <f t="shared" ca="1" si="0"/>
        <v>Active</v>
      </c>
      <c r="I22" s="52">
        <f t="shared" ca="1" si="1"/>
        <v>331.59813703703549</v>
      </c>
      <c r="J22" s="67"/>
    </row>
    <row r="23" spans="1:13" s="2" customFormat="1" ht="30" customHeight="1" x14ac:dyDescent="0.3">
      <c r="A23" s="61" t="s">
        <v>23</v>
      </c>
      <c r="B23" s="11" t="s">
        <v>204</v>
      </c>
      <c r="C23" s="8" t="s">
        <v>207</v>
      </c>
      <c r="D23" s="9" t="s">
        <v>167</v>
      </c>
      <c r="E23" s="56" t="s">
        <v>208</v>
      </c>
      <c r="F23" s="20">
        <v>46225</v>
      </c>
      <c r="G23" s="20">
        <v>46590</v>
      </c>
      <c r="H23" s="13" t="str">
        <f t="shared" ca="1" si="0"/>
        <v>Active</v>
      </c>
      <c r="I23" s="52">
        <f t="shared" ca="1" si="1"/>
        <v>331.59813703703549</v>
      </c>
      <c r="J23" s="67"/>
    </row>
    <row r="24" spans="1:13" s="2" customFormat="1" ht="30" customHeight="1" x14ac:dyDescent="0.3">
      <c r="A24" s="61" t="s">
        <v>24</v>
      </c>
      <c r="B24" s="11" t="s">
        <v>209</v>
      </c>
      <c r="C24" s="8" t="s">
        <v>210</v>
      </c>
      <c r="D24" s="9" t="s">
        <v>167</v>
      </c>
      <c r="E24" s="56" t="s">
        <v>211</v>
      </c>
      <c r="F24" s="20">
        <v>38232</v>
      </c>
      <c r="G24" s="20">
        <v>2958465</v>
      </c>
      <c r="H24" s="13" t="str">
        <f t="shared" ca="1" si="0"/>
        <v>Active</v>
      </c>
      <c r="I24" s="52">
        <f t="shared" ca="1" si="1"/>
        <v>2912206.5981370369</v>
      </c>
      <c r="J24" s="67"/>
    </row>
    <row r="25" spans="1:13" s="2" customFormat="1" ht="30" customHeight="1" x14ac:dyDescent="0.3">
      <c r="A25" s="61" t="s">
        <v>25</v>
      </c>
      <c r="B25" s="11" t="s">
        <v>209</v>
      </c>
      <c r="C25" s="8" t="s">
        <v>212</v>
      </c>
      <c r="D25" s="9" t="s">
        <v>173</v>
      </c>
      <c r="E25" s="56"/>
      <c r="F25" s="20"/>
      <c r="G25" s="20"/>
      <c r="H25" s="13" t="str">
        <f t="shared" ca="1" si="0"/>
        <v>N/A</v>
      </c>
      <c r="I25" s="52" t="str">
        <f t="shared" ca="1" si="1"/>
        <v/>
      </c>
      <c r="J25" s="67"/>
    </row>
    <row r="26" spans="1:13" s="2" customFormat="1" ht="30" customHeight="1" x14ac:dyDescent="0.3">
      <c r="A26" s="61" t="s">
        <v>26</v>
      </c>
      <c r="B26" s="11" t="s">
        <v>209</v>
      </c>
      <c r="C26" s="8" t="s">
        <v>213</v>
      </c>
      <c r="D26" s="9" t="s">
        <v>167</v>
      </c>
      <c r="E26" s="56" t="s">
        <v>214</v>
      </c>
      <c r="F26" s="20">
        <v>45406</v>
      </c>
      <c r="G26" s="20">
        <v>2958465</v>
      </c>
      <c r="H26" s="13" t="str">
        <f t="shared" ca="1" si="0"/>
        <v>Active</v>
      </c>
      <c r="I26" s="52">
        <f ca="1">IF(H26="N/A","",IF((G26-$C$1)&gt;0,G26-$C$1,""))</f>
        <v>2912206.5981370369</v>
      </c>
      <c r="J26" s="67"/>
    </row>
    <row r="27" spans="1:13" s="2" customFormat="1" ht="30" customHeight="1" x14ac:dyDescent="0.3">
      <c r="A27" s="61" t="s">
        <v>215</v>
      </c>
      <c r="B27" s="11" t="s">
        <v>209</v>
      </c>
      <c r="C27" s="8" t="s">
        <v>216</v>
      </c>
      <c r="D27" s="9" t="s">
        <v>167</v>
      </c>
      <c r="E27" s="56" t="s">
        <v>217</v>
      </c>
      <c r="F27" s="20">
        <v>46076</v>
      </c>
      <c r="G27" s="20">
        <v>47902</v>
      </c>
      <c r="H27" s="13" t="str">
        <f t="shared" ca="1" si="0"/>
        <v>Active</v>
      </c>
      <c r="I27" s="52">
        <f ca="1">IF(H27="N/A","",IF((G27-$C$1)&gt;0,G27-$C$1,""))</f>
        <v>1643.5981370370355</v>
      </c>
      <c r="J27" s="67"/>
    </row>
    <row r="28" spans="1:13" s="2" customFormat="1" ht="30" customHeight="1" x14ac:dyDescent="0.3">
      <c r="A28" s="61" t="s">
        <v>28</v>
      </c>
      <c r="B28" s="11" t="s">
        <v>209</v>
      </c>
      <c r="C28" s="8" t="s">
        <v>218</v>
      </c>
      <c r="D28" s="9" t="s">
        <v>173</v>
      </c>
      <c r="E28" s="56"/>
      <c r="F28" s="20"/>
      <c r="G28" s="20"/>
      <c r="H28" s="13" t="str">
        <f t="shared" ca="1" si="0"/>
        <v>N/A</v>
      </c>
      <c r="I28" s="52"/>
      <c r="J28" s="67"/>
    </row>
    <row r="29" spans="1:13" s="2" customFormat="1" ht="30" customHeight="1" x14ac:dyDescent="0.3">
      <c r="A29" s="61" t="s">
        <v>29</v>
      </c>
      <c r="B29" s="11" t="s">
        <v>209</v>
      </c>
      <c r="C29" s="8" t="s">
        <v>219</v>
      </c>
      <c r="D29" s="9" t="s">
        <v>173</v>
      </c>
      <c r="E29" s="56"/>
      <c r="F29" s="20"/>
      <c r="G29" s="20"/>
      <c r="H29" s="13" t="str">
        <f t="shared" ca="1" si="0"/>
        <v>N/A</v>
      </c>
      <c r="I29" s="52"/>
      <c r="J29" s="67"/>
    </row>
    <row r="30" spans="1:13" s="2" customFormat="1" ht="30" customHeight="1" x14ac:dyDescent="0.3">
      <c r="A30" s="61" t="s">
        <v>220</v>
      </c>
      <c r="B30" s="11" t="s">
        <v>209</v>
      </c>
      <c r="C30" s="8" t="s">
        <v>221</v>
      </c>
      <c r="D30" s="9" t="s">
        <v>167</v>
      </c>
      <c r="E30" s="56" t="s">
        <v>222</v>
      </c>
      <c r="F30" s="20">
        <v>44788</v>
      </c>
      <c r="G30" s="20">
        <v>46614</v>
      </c>
      <c r="H30" s="13" t="str">
        <f t="shared" ca="1" si="0"/>
        <v>Active</v>
      </c>
      <c r="I30" s="52">
        <f ca="1">IF(H30="N/A","",IF((G30-$C$1)&gt;0,G30-$C$1,""))</f>
        <v>355.59813703703549</v>
      </c>
      <c r="J30" s="67"/>
    </row>
    <row r="31" spans="1:13" s="2" customFormat="1" ht="30" customHeight="1" x14ac:dyDescent="0.3">
      <c r="A31" s="61" t="s">
        <v>223</v>
      </c>
      <c r="B31" s="11" t="s">
        <v>209</v>
      </c>
      <c r="C31" s="8" t="s">
        <v>224</v>
      </c>
      <c r="D31" s="9" t="s">
        <v>173</v>
      </c>
      <c r="E31" s="56"/>
      <c r="F31" s="20"/>
      <c r="G31" s="20"/>
      <c r="H31" s="13" t="str">
        <f t="shared" ca="1" si="0"/>
        <v>N/A</v>
      </c>
      <c r="I31" s="52"/>
      <c r="J31" s="67"/>
    </row>
    <row r="32" spans="1:13" s="2" customFormat="1" ht="30" customHeight="1" x14ac:dyDescent="0.3">
      <c r="A32" s="61" t="s">
        <v>225</v>
      </c>
      <c r="B32" s="11" t="s">
        <v>209</v>
      </c>
      <c r="C32" s="8" t="s">
        <v>226</v>
      </c>
      <c r="D32" s="9" t="s">
        <v>173</v>
      </c>
      <c r="E32" s="56"/>
      <c r="F32" s="20"/>
      <c r="G32" s="20"/>
      <c r="H32" s="13" t="str">
        <f t="shared" ca="1" si="0"/>
        <v>N/A</v>
      </c>
      <c r="I32" s="52"/>
      <c r="J32" s="67"/>
    </row>
    <row r="33" spans="1:10" s="2" customFormat="1" ht="30" customHeight="1" x14ac:dyDescent="0.3">
      <c r="A33" s="61" t="s">
        <v>227</v>
      </c>
      <c r="B33" s="11" t="s">
        <v>209</v>
      </c>
      <c r="C33" s="8" t="s">
        <v>228</v>
      </c>
      <c r="D33" s="9" t="s">
        <v>173</v>
      </c>
      <c r="E33" s="56"/>
      <c r="F33" s="20"/>
      <c r="G33" s="20"/>
      <c r="H33" s="13" t="str">
        <f t="shared" ca="1" si="0"/>
        <v>N/A</v>
      </c>
      <c r="I33" s="52"/>
      <c r="J33" s="67"/>
    </row>
    <row r="34" spans="1:10" s="2" customFormat="1" ht="30" customHeight="1" x14ac:dyDescent="0.3">
      <c r="A34" s="61" t="s">
        <v>34</v>
      </c>
      <c r="B34" s="11" t="s">
        <v>209</v>
      </c>
      <c r="C34" s="8" t="s">
        <v>229</v>
      </c>
      <c r="D34" s="9" t="s">
        <v>167</v>
      </c>
      <c r="E34" s="56" t="s">
        <v>230</v>
      </c>
      <c r="F34" s="20">
        <v>45854</v>
      </c>
      <c r="G34" s="20">
        <v>46950</v>
      </c>
      <c r="H34" s="13" t="str">
        <f t="shared" ca="1" si="0"/>
        <v>Active</v>
      </c>
      <c r="I34" s="52">
        <f t="shared" ca="1" si="1"/>
        <v>691.59813703703549</v>
      </c>
      <c r="J34" s="67" t="s">
        <v>231</v>
      </c>
    </row>
    <row r="35" spans="1:10" s="2" customFormat="1" ht="30" customHeight="1" x14ac:dyDescent="0.3">
      <c r="A35" s="61" t="s">
        <v>35</v>
      </c>
      <c r="B35" s="11" t="s">
        <v>209</v>
      </c>
      <c r="C35" s="8" t="s">
        <v>232</v>
      </c>
      <c r="D35" s="9" t="s">
        <v>167</v>
      </c>
      <c r="E35" s="56"/>
      <c r="F35" s="20">
        <v>45895</v>
      </c>
      <c r="G35" s="20">
        <v>2958465</v>
      </c>
      <c r="H35" s="13" t="str">
        <f t="shared" ca="1" si="0"/>
        <v>Active</v>
      </c>
      <c r="I35" s="52">
        <f t="shared" ca="1" si="1"/>
        <v>2912206.5981370369</v>
      </c>
      <c r="J35" s="67" t="s">
        <v>233</v>
      </c>
    </row>
    <row r="36" spans="1:10" s="2" customFormat="1" ht="30" customHeight="1" x14ac:dyDescent="0.3">
      <c r="A36" s="61" t="s">
        <v>36</v>
      </c>
      <c r="B36" s="11" t="s">
        <v>209</v>
      </c>
      <c r="C36" s="8" t="s">
        <v>234</v>
      </c>
      <c r="D36" s="9" t="s">
        <v>167</v>
      </c>
      <c r="E36" s="56" t="s">
        <v>235</v>
      </c>
      <c r="F36" s="20">
        <v>45470</v>
      </c>
      <c r="G36" s="20">
        <v>2958465</v>
      </c>
      <c r="H36" s="13" t="str">
        <f t="shared" ca="1" si="0"/>
        <v>Active</v>
      </c>
      <c r="I36" s="52">
        <f t="shared" ca="1" si="1"/>
        <v>2912206.5981370369</v>
      </c>
      <c r="J36" s="67" t="s">
        <v>236</v>
      </c>
    </row>
    <row r="37" spans="1:10" s="2" customFormat="1" ht="30" customHeight="1" x14ac:dyDescent="0.3">
      <c r="A37" s="61" t="s">
        <v>37</v>
      </c>
      <c r="B37" s="11" t="s">
        <v>209</v>
      </c>
      <c r="C37" s="8" t="s">
        <v>237</v>
      </c>
      <c r="D37" s="9" t="s">
        <v>173</v>
      </c>
      <c r="E37" s="56"/>
      <c r="F37" s="20"/>
      <c r="G37" s="20"/>
      <c r="H37" s="13" t="str">
        <f t="shared" ca="1" si="0"/>
        <v>N/A</v>
      </c>
      <c r="I37" s="52" t="str">
        <f t="shared" ca="1" si="1"/>
        <v/>
      </c>
      <c r="J37" s="67"/>
    </row>
    <row r="38" spans="1:10" s="2" customFormat="1" ht="30" customHeight="1" x14ac:dyDescent="0.3">
      <c r="A38" s="61" t="s">
        <v>38</v>
      </c>
      <c r="B38" s="11" t="s">
        <v>209</v>
      </c>
      <c r="C38" s="8" t="s">
        <v>238</v>
      </c>
      <c r="D38" s="9" t="s">
        <v>173</v>
      </c>
      <c r="E38" s="56"/>
      <c r="F38" s="20"/>
      <c r="G38" s="20"/>
      <c r="H38" s="13" t="str">
        <f t="shared" ca="1" si="0"/>
        <v>N/A</v>
      </c>
      <c r="I38" s="52" t="str">
        <f t="shared" ca="1" si="1"/>
        <v/>
      </c>
      <c r="J38" s="67"/>
    </row>
    <row r="39" spans="1:10" s="2" customFormat="1" ht="30" customHeight="1" x14ac:dyDescent="0.3">
      <c r="A39" s="61" t="s">
        <v>39</v>
      </c>
      <c r="B39" s="11" t="s">
        <v>209</v>
      </c>
      <c r="C39" s="8" t="s">
        <v>239</v>
      </c>
      <c r="D39" s="9" t="s">
        <v>167</v>
      </c>
      <c r="E39" s="56"/>
      <c r="F39" s="20">
        <v>46084</v>
      </c>
      <c r="G39" s="20">
        <v>2958465</v>
      </c>
      <c r="H39" s="13" t="str">
        <f t="shared" ca="1" si="0"/>
        <v>Active</v>
      </c>
      <c r="I39" s="52">
        <f t="shared" ca="1" si="1"/>
        <v>2912206.5981370369</v>
      </c>
      <c r="J39" s="67"/>
    </row>
    <row r="40" spans="1:10" s="2" customFormat="1" ht="30" customHeight="1" x14ac:dyDescent="0.3">
      <c r="A40" s="61" t="s">
        <v>40</v>
      </c>
      <c r="B40" s="11" t="s">
        <v>209</v>
      </c>
      <c r="C40" s="8" t="s">
        <v>240</v>
      </c>
      <c r="D40" s="9" t="s">
        <v>173</v>
      </c>
      <c r="E40" s="56"/>
      <c r="F40" s="20"/>
      <c r="G40" s="20"/>
      <c r="H40" s="13" t="str">
        <f t="shared" ca="1" si="0"/>
        <v>N/A</v>
      </c>
      <c r="I40" s="52" t="str">
        <f t="shared" ca="1" si="1"/>
        <v/>
      </c>
      <c r="J40" s="67"/>
    </row>
    <row r="41" spans="1:10" s="2" customFormat="1" ht="30" customHeight="1" x14ac:dyDescent="0.3">
      <c r="A41" s="61" t="s">
        <v>41</v>
      </c>
      <c r="B41" s="11" t="s">
        <v>209</v>
      </c>
      <c r="C41" s="8" t="s">
        <v>241</v>
      </c>
      <c r="D41" s="9" t="s">
        <v>173</v>
      </c>
      <c r="E41" s="56"/>
      <c r="F41" s="20"/>
      <c r="G41" s="20"/>
      <c r="H41" s="13" t="str">
        <f t="shared" ca="1" si="0"/>
        <v>N/A</v>
      </c>
      <c r="I41" s="52" t="str">
        <f t="shared" ca="1" si="1"/>
        <v/>
      </c>
      <c r="J41" s="67"/>
    </row>
    <row r="42" spans="1:10" s="2" customFormat="1" ht="30" customHeight="1" x14ac:dyDescent="0.3">
      <c r="A42" s="61" t="s">
        <v>42</v>
      </c>
      <c r="B42" s="11" t="s">
        <v>209</v>
      </c>
      <c r="C42" s="8" t="s">
        <v>242</v>
      </c>
      <c r="D42" s="9" t="s">
        <v>173</v>
      </c>
      <c r="E42" s="56"/>
      <c r="F42" s="20"/>
      <c r="G42" s="20"/>
      <c r="H42" s="13" t="str">
        <f t="shared" ca="1" si="0"/>
        <v>N/A</v>
      </c>
      <c r="I42" s="52" t="str">
        <f t="shared" ca="1" si="1"/>
        <v/>
      </c>
      <c r="J42" s="67"/>
    </row>
    <row r="43" spans="1:10" s="2" customFormat="1" ht="30" customHeight="1" x14ac:dyDescent="0.3">
      <c r="A43" s="61" t="s">
        <v>243</v>
      </c>
      <c r="B43" s="11" t="s">
        <v>244</v>
      </c>
      <c r="C43" s="8" t="s">
        <v>245</v>
      </c>
      <c r="D43" s="9" t="s">
        <v>167</v>
      </c>
      <c r="E43" s="56" t="s">
        <v>246</v>
      </c>
      <c r="F43" s="20">
        <v>46000</v>
      </c>
      <c r="G43" s="20">
        <v>46387</v>
      </c>
      <c r="H43" s="13" t="str">
        <f t="shared" ca="1" si="0"/>
        <v>Active</v>
      </c>
      <c r="I43" s="52">
        <f t="shared" ca="1" si="1"/>
        <v>128.59813703703549</v>
      </c>
      <c r="J43" s="67"/>
    </row>
    <row r="44" spans="1:10" s="2" customFormat="1" ht="30" customHeight="1" x14ac:dyDescent="0.3">
      <c r="A44" s="61" t="s">
        <v>247</v>
      </c>
      <c r="B44" s="11" t="s">
        <v>244</v>
      </c>
      <c r="C44" s="8" t="s">
        <v>248</v>
      </c>
      <c r="D44" s="9" t="s">
        <v>167</v>
      </c>
      <c r="E44" s="56" t="s">
        <v>249</v>
      </c>
      <c r="F44" s="20">
        <v>45965</v>
      </c>
      <c r="G44" s="20">
        <v>46387</v>
      </c>
      <c r="H44" s="13" t="str">
        <f t="shared" ca="1" si="0"/>
        <v>Active</v>
      </c>
      <c r="I44" s="52">
        <f t="shared" ca="1" si="1"/>
        <v>128.59813703703549</v>
      </c>
      <c r="J44" s="67"/>
    </row>
    <row r="45" spans="1:10" s="2" customFormat="1" ht="30" customHeight="1" x14ac:dyDescent="0.3">
      <c r="A45" s="61" t="s">
        <v>250</v>
      </c>
      <c r="B45" s="11" t="s">
        <v>244</v>
      </c>
      <c r="C45" s="8" t="s">
        <v>251</v>
      </c>
      <c r="D45" s="9" t="s">
        <v>167</v>
      </c>
      <c r="E45" s="56" t="s">
        <v>252</v>
      </c>
      <c r="F45" s="20">
        <v>45965</v>
      </c>
      <c r="G45" s="20">
        <v>46387</v>
      </c>
      <c r="H45" s="13" t="str">
        <f t="shared" ca="1" si="0"/>
        <v>Active</v>
      </c>
      <c r="I45" s="52">
        <f t="shared" ca="1" si="1"/>
        <v>128.59813703703549</v>
      </c>
      <c r="J45" s="67"/>
    </row>
    <row r="46" spans="1:10" s="2" customFormat="1" ht="30" customHeight="1" x14ac:dyDescent="0.3">
      <c r="A46" s="61" t="s">
        <v>253</v>
      </c>
      <c r="B46" s="11" t="s">
        <v>244</v>
      </c>
      <c r="C46" s="8" t="s">
        <v>254</v>
      </c>
      <c r="D46" s="9" t="s">
        <v>167</v>
      </c>
      <c r="E46" s="56" t="s">
        <v>255</v>
      </c>
      <c r="F46" s="20">
        <v>45965</v>
      </c>
      <c r="G46" s="20">
        <v>46387</v>
      </c>
      <c r="H46" s="13" t="str">
        <f t="shared" ca="1" si="0"/>
        <v>Active</v>
      </c>
      <c r="I46" s="52">
        <f t="shared" ca="1" si="1"/>
        <v>128.59813703703549</v>
      </c>
      <c r="J46" s="67"/>
    </row>
    <row r="47" spans="1:10" s="2" customFormat="1" ht="30" customHeight="1" x14ac:dyDescent="0.3">
      <c r="A47" s="61" t="s">
        <v>256</v>
      </c>
      <c r="B47" s="11" t="s">
        <v>244</v>
      </c>
      <c r="C47" s="8" t="s">
        <v>257</v>
      </c>
      <c r="D47" s="9" t="s">
        <v>173</v>
      </c>
      <c r="E47" s="56"/>
      <c r="F47" s="20"/>
      <c r="G47" s="20"/>
      <c r="H47" s="13" t="str">
        <f t="shared" ca="1" si="0"/>
        <v>N/A</v>
      </c>
      <c r="I47" s="52" t="str">
        <f t="shared" ca="1" si="1"/>
        <v/>
      </c>
      <c r="J47" s="67"/>
    </row>
    <row r="48" spans="1:10" s="2" customFormat="1" ht="30" customHeight="1" x14ac:dyDescent="0.3">
      <c r="A48" s="61" t="s">
        <v>258</v>
      </c>
      <c r="B48" s="11" t="s">
        <v>244</v>
      </c>
      <c r="C48" s="8" t="s">
        <v>259</v>
      </c>
      <c r="D48" s="9" t="s">
        <v>173</v>
      </c>
      <c r="E48" s="56"/>
      <c r="F48" s="20"/>
      <c r="G48" s="20"/>
      <c r="H48" s="13" t="str">
        <f t="shared" ca="1" si="0"/>
        <v>N/A</v>
      </c>
      <c r="I48" s="52"/>
      <c r="J48" s="67"/>
    </row>
    <row r="49" spans="1:10" s="2" customFormat="1" ht="30" customHeight="1" x14ac:dyDescent="0.3">
      <c r="A49" s="61" t="s">
        <v>260</v>
      </c>
      <c r="B49" s="11" t="s">
        <v>244</v>
      </c>
      <c r="C49" s="8" t="s">
        <v>261</v>
      </c>
      <c r="D49" s="9" t="s">
        <v>173</v>
      </c>
      <c r="E49" s="56"/>
      <c r="F49" s="20"/>
      <c r="G49" s="20"/>
      <c r="H49" s="13" t="str">
        <f t="shared" ca="1" si="0"/>
        <v>N/A</v>
      </c>
      <c r="I49" s="52" t="str">
        <f t="shared" ca="1" si="1"/>
        <v/>
      </c>
      <c r="J49" s="67"/>
    </row>
    <row r="50" spans="1:10" s="2" customFormat="1" ht="30" customHeight="1" x14ac:dyDescent="0.3">
      <c r="A50" s="61"/>
      <c r="B50" s="11" t="s">
        <v>244</v>
      </c>
      <c r="C50" s="8" t="s">
        <v>262</v>
      </c>
      <c r="D50" s="9" t="s">
        <v>173</v>
      </c>
      <c r="E50" s="56"/>
      <c r="F50" s="20"/>
      <c r="G50" s="20"/>
      <c r="H50" s="13" t="str">
        <f t="shared" ca="1" si="0"/>
        <v>N/A</v>
      </c>
      <c r="I50" s="52" t="str">
        <f t="shared" ca="1" si="1"/>
        <v/>
      </c>
      <c r="J50" s="67"/>
    </row>
    <row r="51" spans="1:10" s="2" customFormat="1" ht="30" customHeight="1" x14ac:dyDescent="0.3">
      <c r="A51" s="61"/>
      <c r="B51" s="11" t="s">
        <v>244</v>
      </c>
      <c r="C51" s="8" t="s">
        <v>263</v>
      </c>
      <c r="D51" s="9" t="s">
        <v>173</v>
      </c>
      <c r="E51" s="56"/>
      <c r="F51" s="20"/>
      <c r="G51" s="20"/>
      <c r="H51" s="13" t="str">
        <f t="shared" ca="1" si="0"/>
        <v>N/A</v>
      </c>
      <c r="I51" s="52" t="str">
        <f t="shared" ca="1" si="1"/>
        <v/>
      </c>
      <c r="J51" s="67"/>
    </row>
    <row r="52" spans="1:10" s="2" customFormat="1" ht="30" customHeight="1" x14ac:dyDescent="0.3">
      <c r="A52" s="61" t="s">
        <v>52</v>
      </c>
      <c r="B52" s="11" t="s">
        <v>264</v>
      </c>
      <c r="C52" s="8" t="s">
        <v>265</v>
      </c>
      <c r="D52" s="9" t="s">
        <v>167</v>
      </c>
      <c r="E52" s="66" t="s">
        <v>266</v>
      </c>
      <c r="F52" s="20">
        <v>38091</v>
      </c>
      <c r="G52" s="20">
        <v>2958465</v>
      </c>
      <c r="H52" s="13" t="str">
        <f t="shared" ca="1" si="0"/>
        <v>Active</v>
      </c>
      <c r="I52" s="52">
        <f t="shared" ca="1" si="1"/>
        <v>2912206.5981370369</v>
      </c>
      <c r="J52" s="67"/>
    </row>
    <row r="53" spans="1:10" s="2" customFormat="1" ht="30" customHeight="1" x14ac:dyDescent="0.3">
      <c r="A53" s="61" t="s">
        <v>53</v>
      </c>
      <c r="B53" s="11" t="s">
        <v>264</v>
      </c>
      <c r="C53" s="8" t="s">
        <v>267</v>
      </c>
      <c r="D53" s="9" t="s">
        <v>173</v>
      </c>
      <c r="E53" s="56"/>
      <c r="F53" s="20"/>
      <c r="G53" s="20"/>
      <c r="H53" s="13" t="str">
        <f t="shared" ca="1" si="0"/>
        <v>N/A</v>
      </c>
      <c r="I53" s="52" t="str">
        <f t="shared" ca="1" si="1"/>
        <v/>
      </c>
      <c r="J53" s="67"/>
    </row>
    <row r="54" spans="1:10" s="2" customFormat="1" ht="30" customHeight="1" x14ac:dyDescent="0.3">
      <c r="A54" s="61" t="s">
        <v>54</v>
      </c>
      <c r="B54" s="11" t="s">
        <v>264</v>
      </c>
      <c r="C54" s="8" t="s">
        <v>268</v>
      </c>
      <c r="D54" s="9" t="s">
        <v>173</v>
      </c>
      <c r="E54" s="56"/>
      <c r="F54" s="20"/>
      <c r="G54" s="20"/>
      <c r="H54" s="13" t="str">
        <f t="shared" ca="1" si="0"/>
        <v>N/A</v>
      </c>
      <c r="I54" s="52" t="str">
        <f t="shared" ca="1" si="1"/>
        <v/>
      </c>
      <c r="J54" s="67"/>
    </row>
    <row r="55" spans="1:10" s="2" customFormat="1" ht="30" customHeight="1" x14ac:dyDescent="0.3">
      <c r="A55" s="61" t="s">
        <v>55</v>
      </c>
      <c r="B55" s="11" t="s">
        <v>264</v>
      </c>
      <c r="C55" s="8" t="s">
        <v>269</v>
      </c>
      <c r="D55" s="9" t="s">
        <v>173</v>
      </c>
      <c r="E55" s="56"/>
      <c r="F55" s="20"/>
      <c r="G55" s="20"/>
      <c r="H55" s="13" t="str">
        <f t="shared" ca="1" si="0"/>
        <v>N/A</v>
      </c>
      <c r="I55" s="52" t="str">
        <f t="shared" ca="1" si="1"/>
        <v/>
      </c>
      <c r="J55" s="67"/>
    </row>
    <row r="56" spans="1:10" s="2" customFormat="1" ht="30" customHeight="1" x14ac:dyDescent="0.3">
      <c r="A56" s="61" t="s">
        <v>56</v>
      </c>
      <c r="B56" s="11" t="s">
        <v>264</v>
      </c>
      <c r="C56" s="8" t="s">
        <v>270</v>
      </c>
      <c r="D56" s="9" t="s">
        <v>173</v>
      </c>
      <c r="E56" s="56"/>
      <c r="F56" s="20"/>
      <c r="G56" s="20"/>
      <c r="H56" s="13" t="str">
        <f t="shared" ca="1" si="0"/>
        <v>N/A</v>
      </c>
      <c r="I56" s="52" t="str">
        <f t="shared" ca="1" si="1"/>
        <v/>
      </c>
      <c r="J56" s="67"/>
    </row>
    <row r="57" spans="1:10" s="2" customFormat="1" ht="30" customHeight="1" x14ac:dyDescent="0.3">
      <c r="A57" s="61" t="s">
        <v>57</v>
      </c>
      <c r="B57" s="11" t="s">
        <v>264</v>
      </c>
      <c r="C57" s="8" t="s">
        <v>271</v>
      </c>
      <c r="D57" s="9" t="s">
        <v>173</v>
      </c>
      <c r="E57" s="56"/>
      <c r="F57" s="20"/>
      <c r="G57" s="20"/>
      <c r="H57" s="13" t="str">
        <f t="shared" ca="1" si="0"/>
        <v>N/A</v>
      </c>
      <c r="I57" s="52" t="str">
        <f t="shared" ca="1" si="1"/>
        <v/>
      </c>
      <c r="J57" s="67"/>
    </row>
    <row r="58" spans="1:10" s="2" customFormat="1" ht="30" customHeight="1" x14ac:dyDescent="0.3">
      <c r="A58" s="61" t="s">
        <v>58</v>
      </c>
      <c r="B58" s="11" t="s">
        <v>272</v>
      </c>
      <c r="C58" s="8" t="s">
        <v>273</v>
      </c>
      <c r="D58" s="9" t="s">
        <v>173</v>
      </c>
      <c r="E58" s="56"/>
      <c r="F58" s="20"/>
      <c r="G58" s="20"/>
      <c r="H58" s="13" t="str">
        <f t="shared" ca="1" si="0"/>
        <v>N/A</v>
      </c>
      <c r="I58" s="52" t="str">
        <f t="shared" ca="1" si="1"/>
        <v/>
      </c>
      <c r="J58" s="67"/>
    </row>
    <row r="59" spans="1:10" s="2" customFormat="1" ht="30" customHeight="1" x14ac:dyDescent="0.3">
      <c r="A59" s="61" t="s">
        <v>59</v>
      </c>
      <c r="B59" s="11" t="s">
        <v>274</v>
      </c>
      <c r="C59" s="8" t="s">
        <v>275</v>
      </c>
      <c r="D59" s="9" t="s">
        <v>173</v>
      </c>
      <c r="E59" s="56"/>
      <c r="F59" s="20"/>
      <c r="G59" s="20"/>
      <c r="H59" s="13" t="str">
        <f t="shared" ca="1" si="0"/>
        <v>N/A</v>
      </c>
      <c r="I59" s="52" t="str">
        <f t="shared" ca="1" si="1"/>
        <v/>
      </c>
      <c r="J59" s="67"/>
    </row>
    <row r="60" spans="1:10" s="2" customFormat="1" ht="30" customHeight="1" x14ac:dyDescent="0.3">
      <c r="A60" s="61" t="s">
        <v>60</v>
      </c>
      <c r="B60" s="11" t="s">
        <v>274</v>
      </c>
      <c r="C60" s="8" t="s">
        <v>276</v>
      </c>
      <c r="D60" s="9" t="s">
        <v>173</v>
      </c>
      <c r="E60" s="56"/>
      <c r="F60" s="20"/>
      <c r="G60" s="20"/>
      <c r="H60" s="13" t="str">
        <f t="shared" ca="1" si="0"/>
        <v>N/A</v>
      </c>
      <c r="I60" s="52" t="str">
        <f t="shared" ca="1" si="1"/>
        <v/>
      </c>
      <c r="J60" s="67"/>
    </row>
    <row r="61" spans="1:10" s="2" customFormat="1" ht="30" customHeight="1" x14ac:dyDescent="0.3">
      <c r="A61" s="61" t="s">
        <v>61</v>
      </c>
      <c r="B61" s="11" t="s">
        <v>277</v>
      </c>
      <c r="C61" s="8" t="s">
        <v>278</v>
      </c>
      <c r="D61" s="9" t="s">
        <v>173</v>
      </c>
      <c r="E61" s="56"/>
      <c r="F61" s="20"/>
      <c r="G61" s="20"/>
      <c r="H61" s="13" t="str">
        <f t="shared" ca="1" si="0"/>
        <v>N/A</v>
      </c>
      <c r="I61" s="52" t="str">
        <f t="shared" ca="1" si="1"/>
        <v/>
      </c>
      <c r="J61" s="67"/>
    </row>
    <row r="62" spans="1:10" s="2" customFormat="1" ht="30" customHeight="1" x14ac:dyDescent="0.3">
      <c r="A62" s="61" t="s">
        <v>62</v>
      </c>
      <c r="B62" s="11" t="s">
        <v>277</v>
      </c>
      <c r="C62" s="8" t="s">
        <v>279</v>
      </c>
      <c r="D62" s="9" t="s">
        <v>173</v>
      </c>
      <c r="E62" s="56"/>
      <c r="F62" s="20"/>
      <c r="G62" s="20"/>
      <c r="H62" s="13" t="str">
        <f t="shared" ca="1" si="0"/>
        <v>N/A</v>
      </c>
      <c r="I62" s="52" t="str">
        <f t="shared" ca="1" si="1"/>
        <v/>
      </c>
      <c r="J62" s="67"/>
    </row>
    <row r="63" spans="1:10" s="2" customFormat="1" ht="30" customHeight="1" x14ac:dyDescent="0.3">
      <c r="A63" s="61" t="s">
        <v>63</v>
      </c>
      <c r="B63" s="11" t="s">
        <v>277</v>
      </c>
      <c r="C63" s="8" t="s">
        <v>280</v>
      </c>
      <c r="D63" s="9" t="s">
        <v>173</v>
      </c>
      <c r="E63" s="56"/>
      <c r="F63" s="20"/>
      <c r="G63" s="20"/>
      <c r="H63" s="13" t="str">
        <f t="shared" ca="1" si="0"/>
        <v>N/A</v>
      </c>
      <c r="I63" s="52" t="str">
        <f t="shared" ca="1" si="1"/>
        <v/>
      </c>
      <c r="J63" s="67"/>
    </row>
    <row r="64" spans="1:10" s="2" customFormat="1" ht="30" customHeight="1" x14ac:dyDescent="0.3">
      <c r="A64" s="61" t="s">
        <v>64</v>
      </c>
      <c r="B64" s="11" t="s">
        <v>277</v>
      </c>
      <c r="C64" s="8" t="s">
        <v>281</v>
      </c>
      <c r="D64" s="9" t="s">
        <v>173</v>
      </c>
      <c r="E64" s="56"/>
      <c r="F64" s="20"/>
      <c r="G64" s="20"/>
      <c r="H64" s="13" t="str">
        <f t="shared" ca="1" si="0"/>
        <v>N/A</v>
      </c>
      <c r="I64" s="52" t="str">
        <f t="shared" ca="1" si="1"/>
        <v/>
      </c>
      <c r="J64" s="67"/>
    </row>
    <row r="65" spans="1:11" s="2" customFormat="1" ht="30" customHeight="1" x14ac:dyDescent="0.3">
      <c r="A65" s="61" t="s">
        <v>282</v>
      </c>
      <c r="B65" s="11" t="s">
        <v>283</v>
      </c>
      <c r="C65" s="8" t="s">
        <v>284</v>
      </c>
      <c r="D65" s="9" t="s">
        <v>173</v>
      </c>
      <c r="E65" s="56"/>
      <c r="F65" s="20"/>
      <c r="G65" s="20"/>
      <c r="H65" s="13" t="str">
        <f t="shared" ca="1" si="0"/>
        <v>N/A</v>
      </c>
      <c r="I65" s="52" t="str">
        <f t="shared" ca="1" si="1"/>
        <v/>
      </c>
      <c r="J65" s="67"/>
    </row>
    <row r="66" spans="1:11" s="2" customFormat="1" ht="30" customHeight="1" x14ac:dyDescent="0.3">
      <c r="A66" s="61" t="s">
        <v>66</v>
      </c>
      <c r="B66" s="11" t="s">
        <v>285</v>
      </c>
      <c r="C66" s="8" t="s">
        <v>286</v>
      </c>
      <c r="D66" s="9" t="s">
        <v>173</v>
      </c>
      <c r="E66" s="56"/>
      <c r="F66" s="20"/>
      <c r="G66" s="20"/>
      <c r="H66" s="13" t="str">
        <f t="shared" ca="1" si="0"/>
        <v>N/A</v>
      </c>
      <c r="I66" s="52" t="str">
        <f t="shared" ca="1" si="1"/>
        <v/>
      </c>
      <c r="J66" s="67" t="s">
        <v>287</v>
      </c>
      <c r="K66" s="2" t="s">
        <v>288</v>
      </c>
    </row>
    <row r="67" spans="1:11" s="2" customFormat="1" ht="30" customHeight="1" x14ac:dyDescent="0.3">
      <c r="A67" s="61" t="s">
        <v>67</v>
      </c>
      <c r="B67" s="11" t="s">
        <v>289</v>
      </c>
      <c r="C67" s="8" t="s">
        <v>290</v>
      </c>
      <c r="D67" s="9" t="s">
        <v>167</v>
      </c>
      <c r="E67" s="56"/>
      <c r="F67" s="20">
        <v>45778</v>
      </c>
      <c r="G67" s="20">
        <v>46143</v>
      </c>
      <c r="H67" s="13" t="str">
        <f t="shared" ca="1" si="0"/>
        <v>Expired</v>
      </c>
      <c r="I67" s="52" t="str">
        <f t="shared" ca="1" si="1"/>
        <v/>
      </c>
      <c r="J67" s="67"/>
    </row>
    <row r="68" spans="1:11" s="2" customFormat="1" ht="30" customHeight="1" x14ac:dyDescent="0.3">
      <c r="A68" s="61" t="s">
        <v>68</v>
      </c>
      <c r="B68" s="11" t="s">
        <v>291</v>
      </c>
      <c r="C68" s="8" t="s">
        <v>292</v>
      </c>
      <c r="D68" s="9" t="s">
        <v>173</v>
      </c>
      <c r="E68" s="56"/>
      <c r="F68" s="20"/>
      <c r="G68" s="20"/>
      <c r="H68" s="13" t="str">
        <f t="shared" ca="1" si="0"/>
        <v>N/A</v>
      </c>
      <c r="I68" s="52" t="str">
        <f t="shared" ca="1" si="1"/>
        <v/>
      </c>
      <c r="J68" s="67"/>
    </row>
    <row r="69" spans="1:11" s="2" customFormat="1" ht="30" customHeight="1" x14ac:dyDescent="0.3">
      <c r="A69" s="61" t="s">
        <v>68</v>
      </c>
      <c r="B69" s="11" t="s">
        <v>291</v>
      </c>
      <c r="C69" s="8" t="s">
        <v>293</v>
      </c>
      <c r="D69" s="9" t="s">
        <v>167</v>
      </c>
      <c r="E69" s="56"/>
      <c r="F69" s="20">
        <v>45878</v>
      </c>
      <c r="G69" s="20">
        <v>46243</v>
      </c>
      <c r="H69" s="13" t="str">
        <f t="shared" ca="1" si="0"/>
        <v>Expired</v>
      </c>
      <c r="I69" s="52" t="str">
        <f t="shared" ca="1" si="1"/>
        <v/>
      </c>
      <c r="J69" s="67"/>
    </row>
    <row r="70" spans="1:11" x14ac:dyDescent="0.3">
      <c r="A70" s="62"/>
      <c r="D70" s="10"/>
      <c r="E70" s="54"/>
      <c r="F70" s="10"/>
      <c r="G70" s="10"/>
      <c r="H70" s="10"/>
      <c r="I70" s="10"/>
      <c r="J70"/>
    </row>
    <row r="71" spans="1:11" x14ac:dyDescent="0.3">
      <c r="A71" s="62"/>
      <c r="D71" s="10"/>
      <c r="E71" s="54"/>
      <c r="F71" s="10"/>
      <c r="G71" s="10"/>
      <c r="H71" s="10"/>
      <c r="I71" s="10"/>
      <c r="J71"/>
    </row>
    <row r="72" spans="1:11" s="2" customFormat="1" ht="30" customHeight="1" x14ac:dyDescent="0.3">
      <c r="A72" s="61"/>
      <c r="B72" s="80" t="s">
        <v>294</v>
      </c>
      <c r="C72" s="80"/>
      <c r="D72" s="80"/>
      <c r="E72" s="80"/>
      <c r="F72" s="80"/>
      <c r="G72" s="80"/>
      <c r="H72" s="80"/>
      <c r="I72" s="80"/>
      <c r="J72" s="80"/>
    </row>
    <row r="73" spans="1:11" ht="6.75" customHeight="1" x14ac:dyDescent="0.3">
      <c r="A73" s="62"/>
      <c r="I73" s="3"/>
      <c r="J73"/>
    </row>
    <row r="74" spans="1:11" s="2" customFormat="1" ht="30" customHeight="1" x14ac:dyDescent="0.3">
      <c r="A74" s="61"/>
      <c r="B74" s="16" t="s">
        <v>156</v>
      </c>
      <c r="C74" s="16" t="s">
        <v>295</v>
      </c>
      <c r="D74" s="17" t="s">
        <v>296</v>
      </c>
      <c r="E74" s="16" t="s">
        <v>158</v>
      </c>
      <c r="F74" s="17" t="s">
        <v>297</v>
      </c>
      <c r="G74" s="17" t="s">
        <v>298</v>
      </c>
      <c r="H74" s="17" t="s">
        <v>162</v>
      </c>
      <c r="I74" s="81" t="s">
        <v>164</v>
      </c>
      <c r="J74" s="82"/>
    </row>
    <row r="75" spans="1:11" s="2" customFormat="1" ht="30" customHeight="1" x14ac:dyDescent="0.3">
      <c r="A75" s="61" t="s">
        <v>101</v>
      </c>
      <c r="B75" s="18" t="s">
        <v>176</v>
      </c>
      <c r="C75" s="18" t="s">
        <v>299</v>
      </c>
      <c r="D75" s="9" t="s">
        <v>300</v>
      </c>
      <c r="E75" s="55" t="s">
        <v>167</v>
      </c>
      <c r="F75" s="20">
        <v>46044</v>
      </c>
      <c r="G75" s="12">
        <v>46387</v>
      </c>
      <c r="H75" s="13" t="str">
        <f>IF(E75="Applicable",IF(F75="","Not Submitted",IF(F75&lt;G75,"Submitted On-time","Late Submission")),"N/A")</f>
        <v>Submitted On-time</v>
      </c>
      <c r="I75" s="77"/>
      <c r="J75" s="78"/>
    </row>
    <row r="76" spans="1:11" s="2" customFormat="1" ht="30" customHeight="1" x14ac:dyDescent="0.3">
      <c r="A76" s="61" t="s">
        <v>301</v>
      </c>
      <c r="B76" s="18" t="s">
        <v>176</v>
      </c>
      <c r="C76" s="18" t="s">
        <v>302</v>
      </c>
      <c r="D76" s="9" t="s">
        <v>300</v>
      </c>
      <c r="E76" s="55" t="s">
        <v>167</v>
      </c>
      <c r="F76" s="20">
        <v>46027</v>
      </c>
      <c r="G76" s="12">
        <v>46053</v>
      </c>
      <c r="H76" s="13" t="str">
        <f t="shared" ref="H76:H121" si="2">IF(E76="Applicable",IF(F76="","Not Submitted",IF(F76&lt;G76,"Submitted On-time","Late Submission")),"N/A")</f>
        <v>Submitted On-time</v>
      </c>
      <c r="I76" s="77"/>
      <c r="J76" s="78"/>
    </row>
    <row r="77" spans="1:11" s="2" customFormat="1" ht="30" customHeight="1" x14ac:dyDescent="0.3">
      <c r="A77" s="61" t="s">
        <v>303</v>
      </c>
      <c r="B77" s="18" t="s">
        <v>176</v>
      </c>
      <c r="C77" s="18" t="s">
        <v>304</v>
      </c>
      <c r="D77" s="9" t="s">
        <v>300</v>
      </c>
      <c r="E77" s="55" t="s">
        <v>167</v>
      </c>
      <c r="F77" s="20">
        <v>46037</v>
      </c>
      <c r="G77" s="12">
        <v>46053</v>
      </c>
      <c r="H77" s="13" t="str">
        <f t="shared" si="2"/>
        <v>Submitted On-time</v>
      </c>
      <c r="I77" s="77"/>
      <c r="J77" s="78"/>
    </row>
    <row r="78" spans="1:11" s="2" customFormat="1" ht="30" customHeight="1" x14ac:dyDescent="0.3">
      <c r="A78" s="61" t="s">
        <v>305</v>
      </c>
      <c r="B78" s="18" t="s">
        <v>176</v>
      </c>
      <c r="C78" s="18" t="s">
        <v>306</v>
      </c>
      <c r="D78" s="9" t="s">
        <v>300</v>
      </c>
      <c r="E78" s="55" t="s">
        <v>167</v>
      </c>
      <c r="F78" s="20">
        <v>46037</v>
      </c>
      <c r="G78" s="12">
        <v>46053</v>
      </c>
      <c r="H78" s="13" t="str">
        <f t="shared" si="2"/>
        <v>Submitted On-time</v>
      </c>
      <c r="I78" s="77"/>
      <c r="J78" s="78"/>
    </row>
    <row r="79" spans="1:11" s="2" customFormat="1" ht="30" customHeight="1" x14ac:dyDescent="0.3">
      <c r="A79" s="61" t="s">
        <v>307</v>
      </c>
      <c r="B79" s="18" t="s">
        <v>176</v>
      </c>
      <c r="C79" s="18" t="s">
        <v>308</v>
      </c>
      <c r="D79" s="12" t="s">
        <v>309</v>
      </c>
      <c r="E79" s="55" t="s">
        <v>167</v>
      </c>
      <c r="F79" s="20">
        <v>46052</v>
      </c>
      <c r="G79" s="12">
        <v>46053</v>
      </c>
      <c r="H79" s="13" t="str">
        <f t="shared" si="2"/>
        <v>Submitted On-time</v>
      </c>
      <c r="I79" s="77"/>
      <c r="J79" s="78"/>
    </row>
    <row r="80" spans="1:11" s="2" customFormat="1" ht="30" customHeight="1" x14ac:dyDescent="0.3">
      <c r="A80" s="61" t="s">
        <v>307</v>
      </c>
      <c r="B80" s="18" t="s">
        <v>176</v>
      </c>
      <c r="C80" s="18" t="s">
        <v>310</v>
      </c>
      <c r="D80" s="12" t="s">
        <v>309</v>
      </c>
      <c r="E80" s="55" t="s">
        <v>167</v>
      </c>
      <c r="F80" s="20">
        <v>46080</v>
      </c>
      <c r="G80" s="12">
        <v>46081</v>
      </c>
      <c r="H80" s="13" t="str">
        <f t="shared" si="2"/>
        <v>Submitted On-time</v>
      </c>
      <c r="I80" s="77"/>
      <c r="J80" s="78"/>
    </row>
    <row r="81" spans="1:10" s="2" customFormat="1" ht="30" customHeight="1" x14ac:dyDescent="0.3">
      <c r="A81" s="61" t="s">
        <v>307</v>
      </c>
      <c r="B81" s="18" t="s">
        <v>176</v>
      </c>
      <c r="C81" s="18" t="s">
        <v>311</v>
      </c>
      <c r="D81" s="12" t="s">
        <v>309</v>
      </c>
      <c r="E81" s="55" t="s">
        <v>167</v>
      </c>
      <c r="F81" s="20">
        <v>46111</v>
      </c>
      <c r="G81" s="12">
        <v>46112</v>
      </c>
      <c r="H81" s="13" t="str">
        <f t="shared" si="2"/>
        <v>Submitted On-time</v>
      </c>
      <c r="I81" s="77"/>
      <c r="J81" s="78"/>
    </row>
    <row r="82" spans="1:10" s="2" customFormat="1" ht="30" customHeight="1" x14ac:dyDescent="0.3">
      <c r="A82" s="61" t="s">
        <v>307</v>
      </c>
      <c r="B82" s="18" t="s">
        <v>176</v>
      </c>
      <c r="C82" s="18" t="s">
        <v>312</v>
      </c>
      <c r="D82" s="12" t="s">
        <v>309</v>
      </c>
      <c r="E82" s="55" t="s">
        <v>167</v>
      </c>
      <c r="F82" s="20">
        <v>46142</v>
      </c>
      <c r="G82" s="12">
        <v>46142</v>
      </c>
      <c r="H82" s="13" t="str">
        <f t="shared" si="2"/>
        <v>Late Submission</v>
      </c>
      <c r="I82" s="77"/>
      <c r="J82" s="78"/>
    </row>
    <row r="83" spans="1:10" s="2" customFormat="1" ht="30" customHeight="1" x14ac:dyDescent="0.3">
      <c r="A83" s="61" t="s">
        <v>307</v>
      </c>
      <c r="B83" s="18" t="s">
        <v>176</v>
      </c>
      <c r="C83" s="18" t="s">
        <v>313</v>
      </c>
      <c r="D83" s="12" t="s">
        <v>309</v>
      </c>
      <c r="E83" s="55" t="s">
        <v>167</v>
      </c>
      <c r="F83" s="20">
        <v>46171</v>
      </c>
      <c r="G83" s="12">
        <v>46173</v>
      </c>
      <c r="H83" s="13" t="str">
        <f t="shared" si="2"/>
        <v>Submitted On-time</v>
      </c>
      <c r="I83" s="77"/>
      <c r="J83" s="78"/>
    </row>
    <row r="84" spans="1:10" s="2" customFormat="1" ht="30" customHeight="1" x14ac:dyDescent="0.3">
      <c r="A84" s="61" t="s">
        <v>307</v>
      </c>
      <c r="B84" s="18" t="s">
        <v>176</v>
      </c>
      <c r="C84" s="18" t="s">
        <v>314</v>
      </c>
      <c r="D84" s="12" t="s">
        <v>309</v>
      </c>
      <c r="E84" s="55" t="s">
        <v>167</v>
      </c>
      <c r="F84" s="20">
        <v>46203</v>
      </c>
      <c r="G84" s="12">
        <v>46203</v>
      </c>
      <c r="H84" s="13" t="str">
        <f t="shared" si="2"/>
        <v>Late Submission</v>
      </c>
      <c r="I84" s="77"/>
      <c r="J84" s="78"/>
    </row>
    <row r="85" spans="1:10" s="2" customFormat="1" ht="30" customHeight="1" x14ac:dyDescent="0.3">
      <c r="A85" s="61" t="s">
        <v>307</v>
      </c>
      <c r="B85" s="18" t="s">
        <v>176</v>
      </c>
      <c r="C85" s="18" t="s">
        <v>315</v>
      </c>
      <c r="D85" s="12" t="s">
        <v>309</v>
      </c>
      <c r="E85" s="55" t="s">
        <v>167</v>
      </c>
      <c r="F85" s="20">
        <v>46233</v>
      </c>
      <c r="G85" s="12">
        <v>46234</v>
      </c>
      <c r="H85" s="13" t="str">
        <f t="shared" si="2"/>
        <v>Submitted On-time</v>
      </c>
      <c r="I85" s="77"/>
      <c r="J85" s="78"/>
    </row>
    <row r="86" spans="1:10" s="2" customFormat="1" ht="30" customHeight="1" x14ac:dyDescent="0.3">
      <c r="A86" s="61" t="s">
        <v>307</v>
      </c>
      <c r="B86" s="18" t="s">
        <v>176</v>
      </c>
      <c r="C86" s="18" t="s">
        <v>316</v>
      </c>
      <c r="D86" s="12" t="s">
        <v>309</v>
      </c>
      <c r="E86" s="55" t="s">
        <v>167</v>
      </c>
      <c r="F86" s="20"/>
      <c r="G86" s="12">
        <v>46265</v>
      </c>
      <c r="H86" s="13" t="str">
        <f t="shared" si="2"/>
        <v>Not Submitted</v>
      </c>
      <c r="I86" s="77"/>
      <c r="J86" s="78"/>
    </row>
    <row r="87" spans="1:10" s="2" customFormat="1" ht="30" customHeight="1" x14ac:dyDescent="0.3">
      <c r="A87" s="61" t="s">
        <v>307</v>
      </c>
      <c r="B87" s="18" t="s">
        <v>176</v>
      </c>
      <c r="C87" s="18" t="s">
        <v>317</v>
      </c>
      <c r="D87" s="12" t="s">
        <v>309</v>
      </c>
      <c r="E87" s="55" t="s">
        <v>167</v>
      </c>
      <c r="F87" s="20"/>
      <c r="G87" s="12">
        <v>46295</v>
      </c>
      <c r="H87" s="13" t="str">
        <f t="shared" si="2"/>
        <v>Not Submitted</v>
      </c>
      <c r="I87" s="77"/>
      <c r="J87" s="78"/>
    </row>
    <row r="88" spans="1:10" s="2" customFormat="1" ht="30" customHeight="1" x14ac:dyDescent="0.3">
      <c r="A88" s="61" t="s">
        <v>307</v>
      </c>
      <c r="B88" s="18" t="s">
        <v>176</v>
      </c>
      <c r="C88" s="18" t="s">
        <v>318</v>
      </c>
      <c r="D88" s="12" t="s">
        <v>309</v>
      </c>
      <c r="E88" s="55" t="s">
        <v>167</v>
      </c>
      <c r="F88" s="20"/>
      <c r="G88" s="12">
        <v>46326</v>
      </c>
      <c r="H88" s="13" t="str">
        <f t="shared" si="2"/>
        <v>Not Submitted</v>
      </c>
      <c r="I88" s="77"/>
      <c r="J88" s="78"/>
    </row>
    <row r="89" spans="1:10" s="2" customFormat="1" ht="30" customHeight="1" x14ac:dyDescent="0.3">
      <c r="A89" s="61" t="s">
        <v>307</v>
      </c>
      <c r="B89" s="18" t="s">
        <v>176</v>
      </c>
      <c r="C89" s="18" t="s">
        <v>319</v>
      </c>
      <c r="D89" s="12" t="s">
        <v>309</v>
      </c>
      <c r="E89" s="55" t="s">
        <v>167</v>
      </c>
      <c r="F89" s="20"/>
      <c r="G89" s="12">
        <v>46356</v>
      </c>
      <c r="H89" s="13" t="str">
        <f t="shared" si="2"/>
        <v>Not Submitted</v>
      </c>
      <c r="I89" s="77"/>
      <c r="J89" s="78"/>
    </row>
    <row r="90" spans="1:10" s="2" customFormat="1" ht="30" customHeight="1" x14ac:dyDescent="0.3">
      <c r="A90" s="61" t="s">
        <v>307</v>
      </c>
      <c r="B90" s="18" t="s">
        <v>176</v>
      </c>
      <c r="C90" s="18" t="s">
        <v>320</v>
      </c>
      <c r="D90" s="12" t="s">
        <v>309</v>
      </c>
      <c r="E90" s="55" t="s">
        <v>167</v>
      </c>
      <c r="F90" s="20"/>
      <c r="G90" s="12">
        <v>46387</v>
      </c>
      <c r="H90" s="13" t="str">
        <f t="shared" si="2"/>
        <v>Not Submitted</v>
      </c>
      <c r="I90" s="77"/>
      <c r="J90" s="78"/>
    </row>
    <row r="91" spans="1:10" s="2" customFormat="1" ht="30" customHeight="1" x14ac:dyDescent="0.3">
      <c r="A91" s="61" t="s">
        <v>321</v>
      </c>
      <c r="B91" s="18" t="s">
        <v>209</v>
      </c>
      <c r="C91" s="18" t="s">
        <v>322</v>
      </c>
      <c r="D91" s="12" t="s">
        <v>323</v>
      </c>
      <c r="E91" s="55" t="s">
        <v>167</v>
      </c>
      <c r="F91" s="20">
        <v>46216</v>
      </c>
      <c r="G91" s="12">
        <v>46218</v>
      </c>
      <c r="H91" s="13" t="str">
        <f t="shared" si="2"/>
        <v>Submitted On-time</v>
      </c>
      <c r="I91" s="77"/>
      <c r="J91" s="78"/>
    </row>
    <row r="92" spans="1:10" s="2" customFormat="1" ht="30" customHeight="1" x14ac:dyDescent="0.3">
      <c r="A92" s="61" t="s">
        <v>324</v>
      </c>
      <c r="B92" s="18" t="s">
        <v>209</v>
      </c>
      <c r="C92" s="18" t="s">
        <v>325</v>
      </c>
      <c r="D92" s="12" t="s">
        <v>323</v>
      </c>
      <c r="E92" s="55" t="s">
        <v>167</v>
      </c>
      <c r="F92" s="20"/>
      <c r="G92" s="12">
        <v>46402</v>
      </c>
      <c r="H92" s="13" t="str">
        <f t="shared" si="2"/>
        <v>Not Submitted</v>
      </c>
      <c r="I92" s="77"/>
      <c r="J92" s="78"/>
    </row>
    <row r="93" spans="1:10" s="2" customFormat="1" ht="30" customHeight="1" x14ac:dyDescent="0.3">
      <c r="A93" s="61" t="s">
        <v>119</v>
      </c>
      <c r="B93" s="18" t="s">
        <v>209</v>
      </c>
      <c r="C93" s="18" t="s">
        <v>326</v>
      </c>
      <c r="D93" s="12" t="s">
        <v>327</v>
      </c>
      <c r="E93" s="55" t="s">
        <v>167</v>
      </c>
      <c r="F93" s="20">
        <v>46122</v>
      </c>
      <c r="G93" s="12">
        <v>46127</v>
      </c>
      <c r="H93" s="13" t="str">
        <f t="shared" si="2"/>
        <v>Submitted On-time</v>
      </c>
      <c r="I93" s="77"/>
      <c r="J93" s="78"/>
    </row>
    <row r="94" spans="1:10" s="2" customFormat="1" ht="30" customHeight="1" x14ac:dyDescent="0.3">
      <c r="A94" s="61" t="s">
        <v>120</v>
      </c>
      <c r="B94" s="18" t="s">
        <v>209</v>
      </c>
      <c r="C94" s="18" t="s">
        <v>328</v>
      </c>
      <c r="D94" s="12" t="s">
        <v>327</v>
      </c>
      <c r="E94" s="55" t="s">
        <v>167</v>
      </c>
      <c r="F94" s="20">
        <v>46216</v>
      </c>
      <c r="G94" s="12">
        <v>46218</v>
      </c>
      <c r="H94" s="13" t="str">
        <f t="shared" si="2"/>
        <v>Submitted On-time</v>
      </c>
      <c r="I94" s="77"/>
      <c r="J94" s="78"/>
    </row>
    <row r="95" spans="1:10" s="2" customFormat="1" ht="30" customHeight="1" x14ac:dyDescent="0.3">
      <c r="A95" s="61" t="s">
        <v>121</v>
      </c>
      <c r="B95" s="18" t="s">
        <v>209</v>
      </c>
      <c r="C95" s="18" t="s">
        <v>329</v>
      </c>
      <c r="D95" s="12" t="s">
        <v>327</v>
      </c>
      <c r="E95" s="55" t="s">
        <v>167</v>
      </c>
      <c r="F95" s="20"/>
      <c r="G95" s="12">
        <v>46310</v>
      </c>
      <c r="H95" s="13" t="str">
        <f t="shared" si="2"/>
        <v>Not Submitted</v>
      </c>
      <c r="I95" s="77"/>
      <c r="J95" s="78"/>
    </row>
    <row r="96" spans="1:10" s="2" customFormat="1" ht="30" customHeight="1" x14ac:dyDescent="0.3">
      <c r="A96" s="61" t="s">
        <v>122</v>
      </c>
      <c r="B96" s="18" t="s">
        <v>209</v>
      </c>
      <c r="C96" s="18" t="s">
        <v>330</v>
      </c>
      <c r="D96" s="12" t="s">
        <v>327</v>
      </c>
      <c r="E96" s="55" t="s">
        <v>167</v>
      </c>
      <c r="F96" s="20"/>
      <c r="G96" s="12">
        <v>46402</v>
      </c>
      <c r="H96" s="13" t="str">
        <f t="shared" si="2"/>
        <v>Not Submitted</v>
      </c>
      <c r="I96" s="77"/>
      <c r="J96" s="78"/>
    </row>
    <row r="97" spans="1:10" s="2" customFormat="1" ht="30" customHeight="1" x14ac:dyDescent="0.3">
      <c r="A97" s="61" t="s">
        <v>123</v>
      </c>
      <c r="B97" s="18" t="s">
        <v>209</v>
      </c>
      <c r="C97" s="18" t="s">
        <v>331</v>
      </c>
      <c r="D97" s="12" t="s">
        <v>300</v>
      </c>
      <c r="E97" s="55" t="s">
        <v>167</v>
      </c>
      <c r="F97" s="20"/>
      <c r="G97" s="12">
        <v>46387</v>
      </c>
      <c r="H97" s="13" t="str">
        <f t="shared" si="2"/>
        <v>Not Submitted</v>
      </c>
      <c r="I97" s="77"/>
      <c r="J97" s="78"/>
    </row>
    <row r="98" spans="1:10" s="2" customFormat="1" ht="30" customHeight="1" x14ac:dyDescent="0.3">
      <c r="A98" s="61" t="s">
        <v>332</v>
      </c>
      <c r="B98" s="18" t="s">
        <v>209</v>
      </c>
      <c r="C98" s="18" t="s">
        <v>333</v>
      </c>
      <c r="D98" s="12" t="s">
        <v>300</v>
      </c>
      <c r="E98" s="55" t="s">
        <v>167</v>
      </c>
      <c r="F98" s="20">
        <v>46122</v>
      </c>
      <c r="G98" s="12">
        <v>46387</v>
      </c>
      <c r="H98" s="13" t="str">
        <f t="shared" si="2"/>
        <v>Submitted On-time</v>
      </c>
      <c r="I98" s="77"/>
      <c r="J98" s="78"/>
    </row>
    <row r="99" spans="1:10" s="2" customFormat="1" ht="30" customHeight="1" x14ac:dyDescent="0.3">
      <c r="A99" s="61"/>
      <c r="B99" s="18" t="s">
        <v>334</v>
      </c>
      <c r="C99" s="18" t="s">
        <v>335</v>
      </c>
      <c r="D99" s="12" t="s">
        <v>309</v>
      </c>
      <c r="E99" s="55" t="s">
        <v>167</v>
      </c>
      <c r="F99" s="20">
        <v>46077</v>
      </c>
      <c r="G99" s="12">
        <v>46068</v>
      </c>
      <c r="H99" s="13" t="str">
        <f t="shared" si="2"/>
        <v>Late Submission</v>
      </c>
      <c r="I99" s="57"/>
      <c r="J99" s="58"/>
    </row>
    <row r="100" spans="1:10" s="2" customFormat="1" ht="30" customHeight="1" x14ac:dyDescent="0.3">
      <c r="A100" s="61"/>
      <c r="B100" s="18" t="s">
        <v>334</v>
      </c>
      <c r="C100" s="18" t="s">
        <v>336</v>
      </c>
      <c r="D100" s="12" t="s">
        <v>309</v>
      </c>
      <c r="E100" s="55" t="s">
        <v>167</v>
      </c>
      <c r="F100" s="20">
        <v>46085</v>
      </c>
      <c r="G100" s="12">
        <v>46096</v>
      </c>
      <c r="H100" s="13" t="str">
        <f t="shared" si="2"/>
        <v>Submitted On-time</v>
      </c>
      <c r="I100" s="57"/>
      <c r="J100" s="58"/>
    </row>
    <row r="101" spans="1:10" s="2" customFormat="1" ht="30" customHeight="1" x14ac:dyDescent="0.3">
      <c r="A101" s="61"/>
      <c r="B101" s="18" t="s">
        <v>334</v>
      </c>
      <c r="C101" s="18" t="s">
        <v>337</v>
      </c>
      <c r="D101" s="12" t="s">
        <v>309</v>
      </c>
      <c r="E101" s="55" t="s">
        <v>167</v>
      </c>
      <c r="F101" s="20">
        <v>46133</v>
      </c>
      <c r="G101" s="12">
        <v>46127</v>
      </c>
      <c r="H101" s="13" t="str">
        <f t="shared" si="2"/>
        <v>Late Submission</v>
      </c>
      <c r="I101" s="57"/>
      <c r="J101" s="58"/>
    </row>
    <row r="102" spans="1:10" s="2" customFormat="1" ht="30" customHeight="1" x14ac:dyDescent="0.3">
      <c r="A102" s="61"/>
      <c r="B102" s="18" t="s">
        <v>334</v>
      </c>
      <c r="C102" s="18" t="s">
        <v>338</v>
      </c>
      <c r="D102" s="12" t="s">
        <v>309</v>
      </c>
      <c r="E102" s="55" t="s">
        <v>167</v>
      </c>
      <c r="F102" s="20">
        <v>46160</v>
      </c>
      <c r="G102" s="12">
        <v>46157</v>
      </c>
      <c r="H102" s="13" t="str">
        <f t="shared" si="2"/>
        <v>Late Submission</v>
      </c>
      <c r="I102" s="57"/>
      <c r="J102" s="58"/>
    </row>
    <row r="103" spans="1:10" s="2" customFormat="1" ht="30" customHeight="1" x14ac:dyDescent="0.3">
      <c r="A103" s="61"/>
      <c r="B103" s="18" t="s">
        <v>334</v>
      </c>
      <c r="C103" s="18" t="s">
        <v>339</v>
      </c>
      <c r="D103" s="12" t="s">
        <v>309</v>
      </c>
      <c r="E103" s="55" t="s">
        <v>167</v>
      </c>
      <c r="F103" s="20">
        <v>46182</v>
      </c>
      <c r="G103" s="12">
        <v>46188</v>
      </c>
      <c r="H103" s="13" t="str">
        <f t="shared" si="2"/>
        <v>Submitted On-time</v>
      </c>
      <c r="I103" s="57"/>
      <c r="J103" s="58"/>
    </row>
    <row r="104" spans="1:10" s="2" customFormat="1" ht="30" customHeight="1" x14ac:dyDescent="0.3">
      <c r="A104" s="61"/>
      <c r="B104" s="18" t="s">
        <v>334</v>
      </c>
      <c r="C104" s="18" t="s">
        <v>340</v>
      </c>
      <c r="D104" s="12" t="s">
        <v>309</v>
      </c>
      <c r="E104" s="55" t="s">
        <v>167</v>
      </c>
      <c r="F104" s="20">
        <v>46216</v>
      </c>
      <c r="G104" s="12">
        <v>46218</v>
      </c>
      <c r="H104" s="13" t="str">
        <f t="shared" si="2"/>
        <v>Submitted On-time</v>
      </c>
      <c r="I104" s="57"/>
      <c r="J104" s="58"/>
    </row>
    <row r="105" spans="1:10" s="2" customFormat="1" ht="30" customHeight="1" x14ac:dyDescent="0.3">
      <c r="A105" s="61"/>
      <c r="B105" s="18" t="s">
        <v>334</v>
      </c>
      <c r="C105" s="18" t="s">
        <v>341</v>
      </c>
      <c r="D105" s="12" t="s">
        <v>309</v>
      </c>
      <c r="E105" s="55" t="s">
        <v>167</v>
      </c>
      <c r="F105" s="20">
        <v>46238</v>
      </c>
      <c r="G105" s="12">
        <v>46249</v>
      </c>
      <c r="H105" s="13" t="str">
        <f t="shared" si="2"/>
        <v>Submitted On-time</v>
      </c>
      <c r="I105" s="57"/>
      <c r="J105" s="58"/>
    </row>
    <row r="106" spans="1:10" s="2" customFormat="1" ht="30" customHeight="1" x14ac:dyDescent="0.3">
      <c r="A106" s="61"/>
      <c r="B106" s="18" t="s">
        <v>334</v>
      </c>
      <c r="C106" s="18" t="s">
        <v>342</v>
      </c>
      <c r="D106" s="12" t="s">
        <v>309</v>
      </c>
      <c r="E106" s="55" t="s">
        <v>167</v>
      </c>
      <c r="F106" s="20"/>
      <c r="G106" s="12">
        <v>46280</v>
      </c>
      <c r="H106" s="13" t="str">
        <f t="shared" si="2"/>
        <v>Not Submitted</v>
      </c>
      <c r="I106" s="57"/>
      <c r="J106" s="58"/>
    </row>
    <row r="107" spans="1:10" s="2" customFormat="1" ht="30" customHeight="1" x14ac:dyDescent="0.3">
      <c r="A107" s="61"/>
      <c r="B107" s="18" t="s">
        <v>334</v>
      </c>
      <c r="C107" s="18" t="s">
        <v>343</v>
      </c>
      <c r="D107" s="12" t="s">
        <v>309</v>
      </c>
      <c r="E107" s="55" t="s">
        <v>167</v>
      </c>
      <c r="F107" s="20"/>
      <c r="G107" s="12">
        <v>46310</v>
      </c>
      <c r="H107" s="13" t="str">
        <f t="shared" si="2"/>
        <v>Not Submitted</v>
      </c>
      <c r="I107" s="57"/>
      <c r="J107" s="58"/>
    </row>
    <row r="108" spans="1:10" s="2" customFormat="1" ht="30" customHeight="1" x14ac:dyDescent="0.3">
      <c r="A108" s="61"/>
      <c r="B108" s="18" t="s">
        <v>334</v>
      </c>
      <c r="C108" s="18" t="s">
        <v>344</v>
      </c>
      <c r="D108" s="12" t="s">
        <v>309</v>
      </c>
      <c r="E108" s="55" t="s">
        <v>167</v>
      </c>
      <c r="F108" s="20"/>
      <c r="G108" s="12">
        <v>46341</v>
      </c>
      <c r="H108" s="13" t="str">
        <f t="shared" si="2"/>
        <v>Not Submitted</v>
      </c>
      <c r="I108" s="57"/>
      <c r="J108" s="58"/>
    </row>
    <row r="109" spans="1:10" s="2" customFormat="1" ht="30" customHeight="1" x14ac:dyDescent="0.3">
      <c r="A109" s="61"/>
      <c r="B109" s="18" t="s">
        <v>334</v>
      </c>
      <c r="C109" s="18" t="s">
        <v>345</v>
      </c>
      <c r="D109" s="12" t="s">
        <v>309</v>
      </c>
      <c r="E109" s="55" t="s">
        <v>167</v>
      </c>
      <c r="F109" s="20"/>
      <c r="G109" s="12">
        <v>46371</v>
      </c>
      <c r="H109" s="13" t="str">
        <f t="shared" si="2"/>
        <v>Not Submitted</v>
      </c>
      <c r="I109" s="57"/>
      <c r="J109" s="58"/>
    </row>
    <row r="110" spans="1:10" s="2" customFormat="1" ht="30" customHeight="1" x14ac:dyDescent="0.3">
      <c r="A110" s="61"/>
      <c r="B110" s="18" t="s">
        <v>334</v>
      </c>
      <c r="C110" s="18" t="s">
        <v>346</v>
      </c>
      <c r="D110" s="12" t="s">
        <v>309</v>
      </c>
      <c r="E110" s="55" t="s">
        <v>167</v>
      </c>
      <c r="F110" s="20"/>
      <c r="G110" s="12">
        <v>46402</v>
      </c>
      <c r="H110" s="13" t="str">
        <f t="shared" si="2"/>
        <v>Not Submitted</v>
      </c>
      <c r="I110" s="57"/>
      <c r="J110" s="58"/>
    </row>
    <row r="111" spans="1:10" s="2" customFormat="1" ht="30" customHeight="1" x14ac:dyDescent="0.3">
      <c r="A111" s="61" t="s">
        <v>137</v>
      </c>
      <c r="B111" s="18" t="s">
        <v>264</v>
      </c>
      <c r="C111" s="18" t="s">
        <v>347</v>
      </c>
      <c r="D111" s="12" t="s">
        <v>300</v>
      </c>
      <c r="E111" s="55" t="s">
        <v>167</v>
      </c>
      <c r="F111" s="20">
        <v>45919</v>
      </c>
      <c r="G111" s="12">
        <v>46284</v>
      </c>
      <c r="H111" s="13" t="str">
        <f t="shared" si="2"/>
        <v>Submitted On-time</v>
      </c>
      <c r="I111" s="77"/>
      <c r="J111" s="78"/>
    </row>
    <row r="112" spans="1:10" s="2" customFormat="1" ht="30" hidden="1" customHeight="1" x14ac:dyDescent="0.3">
      <c r="A112" s="61" t="s">
        <v>138</v>
      </c>
      <c r="B112" s="18" t="s">
        <v>264</v>
      </c>
      <c r="C112" s="18" t="s">
        <v>348</v>
      </c>
      <c r="D112" s="12" t="s">
        <v>327</v>
      </c>
      <c r="E112" s="55" t="s">
        <v>167</v>
      </c>
      <c r="F112" s="20"/>
      <c r="G112" s="12">
        <v>46203</v>
      </c>
      <c r="H112" s="13" t="str">
        <f t="shared" si="2"/>
        <v>Not Submitted</v>
      </c>
      <c r="I112" s="77"/>
      <c r="J112" s="78"/>
    </row>
    <row r="113" spans="1:10" s="2" customFormat="1" ht="30" hidden="1" customHeight="1" x14ac:dyDescent="0.3">
      <c r="A113" s="61" t="s">
        <v>139</v>
      </c>
      <c r="B113" s="18" t="s">
        <v>264</v>
      </c>
      <c r="C113" s="18" t="s">
        <v>349</v>
      </c>
      <c r="D113" s="12" t="s">
        <v>327</v>
      </c>
      <c r="E113" s="55" t="s">
        <v>167</v>
      </c>
      <c r="F113" s="20"/>
      <c r="G113" s="12">
        <v>46295</v>
      </c>
      <c r="H113" s="13" t="str">
        <f t="shared" si="2"/>
        <v>Not Submitted</v>
      </c>
      <c r="I113" s="77"/>
      <c r="J113" s="78"/>
    </row>
    <row r="114" spans="1:10" s="2" customFormat="1" ht="30" hidden="1" customHeight="1" x14ac:dyDescent="0.3">
      <c r="A114" s="61" t="s">
        <v>140</v>
      </c>
      <c r="B114" s="18" t="s">
        <v>264</v>
      </c>
      <c r="C114" s="18" t="s">
        <v>350</v>
      </c>
      <c r="D114" s="12" t="s">
        <v>327</v>
      </c>
      <c r="E114" s="55" t="s">
        <v>167</v>
      </c>
      <c r="F114" s="20"/>
      <c r="G114" s="12">
        <v>46387</v>
      </c>
      <c r="H114" s="13" t="str">
        <f t="shared" si="2"/>
        <v>Not Submitted</v>
      </c>
      <c r="I114" s="77"/>
      <c r="J114" s="78"/>
    </row>
    <row r="115" spans="1:10" s="2" customFormat="1" ht="30" customHeight="1" x14ac:dyDescent="0.3">
      <c r="A115" s="61" t="s">
        <v>141</v>
      </c>
      <c r="B115" s="18" t="s">
        <v>283</v>
      </c>
      <c r="C115" s="18" t="s">
        <v>351</v>
      </c>
      <c r="D115" s="12" t="s">
        <v>300</v>
      </c>
      <c r="E115" s="55" t="s">
        <v>167</v>
      </c>
      <c r="F115" s="20"/>
      <c r="G115" s="12">
        <v>46127</v>
      </c>
      <c r="H115" s="13" t="str">
        <f t="shared" si="2"/>
        <v>Not Submitted</v>
      </c>
      <c r="I115" s="77"/>
      <c r="J115" s="78"/>
    </row>
    <row r="116" spans="1:10" s="2" customFormat="1" ht="30" customHeight="1" x14ac:dyDescent="0.3">
      <c r="A116" s="61" t="s">
        <v>142</v>
      </c>
      <c r="B116" s="18" t="s">
        <v>283</v>
      </c>
      <c r="C116" s="18" t="s">
        <v>352</v>
      </c>
      <c r="D116" s="12" t="s">
        <v>300</v>
      </c>
      <c r="E116" s="55" t="s">
        <v>167</v>
      </c>
      <c r="F116" s="20"/>
      <c r="G116" s="12">
        <v>46127</v>
      </c>
      <c r="H116" s="13" t="str">
        <f t="shared" si="2"/>
        <v>Not Submitted</v>
      </c>
      <c r="I116" s="77"/>
      <c r="J116" s="78"/>
    </row>
    <row r="117" spans="1:10" s="2" customFormat="1" ht="30" customHeight="1" x14ac:dyDescent="0.3">
      <c r="A117" s="61" t="s">
        <v>143</v>
      </c>
      <c r="B117" s="18" t="s">
        <v>283</v>
      </c>
      <c r="C117" s="18" t="s">
        <v>353</v>
      </c>
      <c r="D117" s="12" t="s">
        <v>327</v>
      </c>
      <c r="E117" s="55" t="s">
        <v>173</v>
      </c>
      <c r="F117" s="20"/>
      <c r="G117" s="12" t="s">
        <v>354</v>
      </c>
      <c r="H117" s="13" t="str">
        <f t="shared" si="2"/>
        <v>N/A</v>
      </c>
      <c r="I117" s="77"/>
      <c r="J117" s="78"/>
    </row>
    <row r="118" spans="1:10" s="2" customFormat="1" ht="30" customHeight="1" x14ac:dyDescent="0.3">
      <c r="A118" s="61" t="s">
        <v>144</v>
      </c>
      <c r="B118" s="18" t="s">
        <v>283</v>
      </c>
      <c r="C118" s="18" t="s">
        <v>355</v>
      </c>
      <c r="D118" s="12" t="s">
        <v>327</v>
      </c>
      <c r="E118" s="55" t="s">
        <v>173</v>
      </c>
      <c r="F118" s="20"/>
      <c r="G118" s="12" t="s">
        <v>354</v>
      </c>
      <c r="H118" s="13" t="str">
        <f t="shared" si="2"/>
        <v>N/A</v>
      </c>
      <c r="I118" s="77"/>
      <c r="J118" s="78"/>
    </row>
    <row r="119" spans="1:10" s="2" customFormat="1" ht="30" customHeight="1" x14ac:dyDescent="0.3">
      <c r="A119" s="61" t="s">
        <v>145</v>
      </c>
      <c r="B119" s="18" t="s">
        <v>283</v>
      </c>
      <c r="C119" s="18" t="s">
        <v>356</v>
      </c>
      <c r="D119" s="12" t="s">
        <v>327</v>
      </c>
      <c r="E119" s="55" t="s">
        <v>173</v>
      </c>
      <c r="F119" s="20"/>
      <c r="G119" s="12" t="s">
        <v>354</v>
      </c>
      <c r="H119" s="13" t="str">
        <f t="shared" si="2"/>
        <v>N/A</v>
      </c>
      <c r="I119" s="77"/>
      <c r="J119" s="78"/>
    </row>
    <row r="120" spans="1:10" s="2" customFormat="1" ht="30" customHeight="1" x14ac:dyDescent="0.3">
      <c r="A120" s="61" t="s">
        <v>146</v>
      </c>
      <c r="B120" s="18" t="s">
        <v>283</v>
      </c>
      <c r="C120" s="18" t="s">
        <v>357</v>
      </c>
      <c r="D120" s="12" t="s">
        <v>327</v>
      </c>
      <c r="E120" s="55" t="s">
        <v>173</v>
      </c>
      <c r="F120" s="20"/>
      <c r="G120" s="12" t="s">
        <v>354</v>
      </c>
      <c r="H120" s="13" t="str">
        <f t="shared" si="2"/>
        <v>N/A</v>
      </c>
      <c r="I120" s="77"/>
      <c r="J120" s="78"/>
    </row>
    <row r="121" spans="1:10" s="2" customFormat="1" ht="30" customHeight="1" x14ac:dyDescent="0.3">
      <c r="A121" s="61"/>
      <c r="B121" s="18" t="s">
        <v>285</v>
      </c>
      <c r="C121" s="18" t="s">
        <v>358</v>
      </c>
      <c r="D121" s="12" t="s">
        <v>300</v>
      </c>
      <c r="E121" s="55" t="s">
        <v>167</v>
      </c>
      <c r="F121" s="20"/>
      <c r="G121" s="12">
        <v>46052</v>
      </c>
      <c r="H121" s="13" t="str">
        <f t="shared" si="2"/>
        <v>Not Submitted</v>
      </c>
      <c r="I121" s="77"/>
      <c r="J121" s="78"/>
    </row>
  </sheetData>
  <mergeCells count="39">
    <mergeCell ref="I120:J120"/>
    <mergeCell ref="I121:J121"/>
    <mergeCell ref="I114:J114"/>
    <mergeCell ref="I115:J115"/>
    <mergeCell ref="I116:J116"/>
    <mergeCell ref="I117:J117"/>
    <mergeCell ref="I118:J118"/>
    <mergeCell ref="I119:J119"/>
    <mergeCell ref="I113:J113"/>
    <mergeCell ref="I90:J90"/>
    <mergeCell ref="I91:J91"/>
    <mergeCell ref="I92:J92"/>
    <mergeCell ref="I93:J93"/>
    <mergeCell ref="I94:J94"/>
    <mergeCell ref="I95:J95"/>
    <mergeCell ref="I96:J96"/>
    <mergeCell ref="I97:J97"/>
    <mergeCell ref="I98:J98"/>
    <mergeCell ref="I111:J111"/>
    <mergeCell ref="I112:J112"/>
    <mergeCell ref="I89:J89"/>
    <mergeCell ref="I78:J78"/>
    <mergeCell ref="I79:J79"/>
    <mergeCell ref="I80:J80"/>
    <mergeCell ref="I81:J81"/>
    <mergeCell ref="I82:J82"/>
    <mergeCell ref="I83:J83"/>
    <mergeCell ref="I84:J84"/>
    <mergeCell ref="I85:J85"/>
    <mergeCell ref="I86:J86"/>
    <mergeCell ref="I87:J87"/>
    <mergeCell ref="I88:J88"/>
    <mergeCell ref="K13:M21"/>
    <mergeCell ref="I77:J77"/>
    <mergeCell ref="B3:J3"/>
    <mergeCell ref="B72:J72"/>
    <mergeCell ref="I74:J74"/>
    <mergeCell ref="I75:J75"/>
    <mergeCell ref="I76:J76"/>
  </mergeCells>
  <conditionalFormatting sqref="H6:H69">
    <cfRule type="containsText" dxfId="206" priority="7" operator="containsText" text="Expired">
      <formula>NOT(ISERROR(SEARCH("Expired",H6)))</formula>
    </cfRule>
    <cfRule type="containsText" dxfId="205" priority="8" operator="containsText" text="No Permit">
      <formula>NOT(ISERROR(SEARCH("No Permit",H6)))</formula>
    </cfRule>
    <cfRule type="containsText" dxfId="204" priority="9" operator="containsText" text="Active">
      <formula>NOT(ISERROR(SEARCH("Active",H6)))</formula>
    </cfRule>
  </conditionalFormatting>
  <conditionalFormatting sqref="H75:H121">
    <cfRule type="containsText" dxfId="203" priority="4" operator="containsText" text="Not Submitted">
      <formula>NOT(ISERROR(SEARCH("Not Submitted",H75)))</formula>
    </cfRule>
    <cfRule type="containsText" dxfId="202" priority="5" operator="containsText" text="Late Submission">
      <formula>NOT(ISERROR(SEARCH("Late Submission",H75)))</formula>
    </cfRule>
    <cfRule type="containsText" dxfId="201" priority="6" operator="containsText" text="Submitted On-time">
      <formula>NOT(ISERROR(SEARCH("Submitted On-time",H75)))</formula>
    </cfRule>
  </conditionalFormatting>
  <conditionalFormatting sqref="I6:I69">
    <cfRule type="cellIs" dxfId="200" priority="1" operator="between">
      <formula>31</formula>
      <formula>60</formula>
    </cfRule>
    <cfRule type="cellIs" dxfId="199" priority="2" operator="between">
      <formula>0</formula>
      <formula>30</formula>
    </cfRule>
    <cfRule type="containsBlanks" dxfId="198"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CE8FF2AC-FED7-4538-A134-D722D078F817}">
          <x14:formula1>
            <xm:f>DATA!$B$4:$B$5</xm:f>
          </x14:formula1>
          <xm:sqref>E75:E121 D6:D69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2E494-5E6A-4D97-AAD6-DF0E56A5D64C}">
  <sheetPr>
    <tabColor theme="3" tint="0.89999084444715716"/>
  </sheetPr>
  <dimension ref="A1:J120"/>
  <sheetViews>
    <sheetView showGridLines="0" zoomScale="85" zoomScaleNormal="85" workbookViewId="0">
      <pane ySplit="1" topLeftCell="A2" activePane="bottomLeft" state="frozen"/>
      <selection pane="bottomLeft" activeCell="H22" sqref="H22"/>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76</v>
      </c>
      <c r="C1" s="51">
        <f ca="1">NOW()</f>
        <v>46258.401862847226</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t="s">
        <v>359</v>
      </c>
      <c r="F6" s="20">
        <v>46042</v>
      </c>
      <c r="G6" s="20">
        <v>46387</v>
      </c>
      <c r="H6" s="13" t="str">
        <f t="shared" ref="H6:H68" ca="1" si="0">IF(D6="Applicable",IF(G6="","No Permit",IF(G6&gt;NOW(),"Active","Expired")),"N/A")</f>
        <v>Active</v>
      </c>
      <c r="I6" s="52">
        <f t="shared" ref="I6:I68" ca="1" si="1">IF(H6="N/A","",IF((G6-$C$1)&gt;0,G6-$C$1,""))</f>
        <v>128.59813715277414</v>
      </c>
      <c r="J6" s="56" t="s">
        <v>360</v>
      </c>
    </row>
    <row r="7" spans="1:10" s="2" customFormat="1" ht="30" customHeight="1" x14ac:dyDescent="0.3">
      <c r="A7" s="61" t="s">
        <v>8</v>
      </c>
      <c r="B7" s="11" t="s">
        <v>165</v>
      </c>
      <c r="C7" s="8" t="s">
        <v>169</v>
      </c>
      <c r="D7" s="9" t="s">
        <v>167</v>
      </c>
      <c r="E7" s="56" t="s">
        <v>361</v>
      </c>
      <c r="F7" s="20">
        <v>46077</v>
      </c>
      <c r="G7" s="20">
        <v>46387</v>
      </c>
      <c r="H7" s="13" t="str">
        <f t="shared" ca="1" si="0"/>
        <v>Active</v>
      </c>
      <c r="I7" s="52">
        <f t="shared" ca="1" si="1"/>
        <v>128.59813715277414</v>
      </c>
      <c r="J7" s="67"/>
    </row>
    <row r="8" spans="1:10" s="2" customFormat="1" ht="30" customHeight="1" x14ac:dyDescent="0.3">
      <c r="A8" s="61" t="s">
        <v>9</v>
      </c>
      <c r="B8" s="11" t="s">
        <v>165</v>
      </c>
      <c r="C8" s="8" t="s">
        <v>171</v>
      </c>
      <c r="D8" s="9" t="s">
        <v>173</v>
      </c>
      <c r="E8" s="56"/>
      <c r="F8" s="20"/>
      <c r="G8" s="20"/>
      <c r="H8" s="13" t="str">
        <f t="shared" ca="1" si="0"/>
        <v>N/A</v>
      </c>
      <c r="I8" s="52" t="str">
        <f t="shared" ca="1" si="1"/>
        <v/>
      </c>
      <c r="J8" s="67"/>
    </row>
    <row r="9" spans="1:10" s="2" customFormat="1" ht="30" customHeight="1" x14ac:dyDescent="0.3">
      <c r="A9" s="61"/>
      <c r="B9" s="11" t="s">
        <v>165</v>
      </c>
      <c r="C9" s="8" t="s">
        <v>172</v>
      </c>
      <c r="D9" s="9" t="s">
        <v>173</v>
      </c>
      <c r="E9" s="56"/>
      <c r="F9" s="20"/>
      <c r="G9" s="20"/>
      <c r="H9" s="13" t="str">
        <f t="shared" ca="1" si="0"/>
        <v>N/A</v>
      </c>
      <c r="I9" s="52" t="str">
        <f t="shared" ca="1" si="1"/>
        <v/>
      </c>
      <c r="J9" s="67"/>
    </row>
    <row r="10" spans="1:10" s="2" customFormat="1" ht="30" customHeight="1" x14ac:dyDescent="0.3">
      <c r="A10" s="61"/>
      <c r="B10" s="11" t="s">
        <v>165</v>
      </c>
      <c r="C10" s="8" t="s">
        <v>174</v>
      </c>
      <c r="D10" s="9" t="s">
        <v>173</v>
      </c>
      <c r="E10" s="56"/>
      <c r="F10" s="20"/>
      <c r="G10" s="20"/>
      <c r="H10" s="13" t="str">
        <f t="shared" ca="1" si="0"/>
        <v>N/A</v>
      </c>
      <c r="I10" s="52" t="str">
        <f t="shared" ca="1" si="1"/>
        <v/>
      </c>
      <c r="J10" s="67"/>
    </row>
    <row r="11" spans="1:10" s="2" customFormat="1" ht="30" customHeight="1" x14ac:dyDescent="0.3">
      <c r="A11" s="61"/>
      <c r="B11" s="11" t="s">
        <v>165</v>
      </c>
      <c r="C11" s="8" t="s">
        <v>175</v>
      </c>
      <c r="D11" s="9" t="s">
        <v>173</v>
      </c>
      <c r="E11" s="56"/>
      <c r="F11" s="20"/>
      <c r="G11" s="20"/>
      <c r="H11" s="13" t="str">
        <f t="shared" ca="1" si="0"/>
        <v>N/A</v>
      </c>
      <c r="I11" s="52" t="str">
        <f t="shared" ca="1" si="1"/>
        <v/>
      </c>
      <c r="J11" s="67"/>
    </row>
    <row r="12" spans="1:10" s="2" customFormat="1" ht="30" customHeight="1" x14ac:dyDescent="0.3">
      <c r="A12" s="61" t="s">
        <v>13</v>
      </c>
      <c r="B12" s="11" t="s">
        <v>176</v>
      </c>
      <c r="C12" s="8" t="s">
        <v>177</v>
      </c>
      <c r="D12" s="9" t="s">
        <v>167</v>
      </c>
      <c r="E12" s="56" t="s">
        <v>362</v>
      </c>
      <c r="F12" s="20">
        <v>42286</v>
      </c>
      <c r="G12" s="20">
        <v>2958465</v>
      </c>
      <c r="H12" s="13" t="str">
        <f t="shared" ca="1" si="0"/>
        <v>Active</v>
      </c>
      <c r="I12" s="52">
        <f t="shared" ca="1" si="1"/>
        <v>2912206.5981371528</v>
      </c>
      <c r="J12" s="67"/>
    </row>
    <row r="13" spans="1:10" s="2" customFormat="1" ht="30" customHeight="1" x14ac:dyDescent="0.3">
      <c r="A13" s="61" t="s">
        <v>14</v>
      </c>
      <c r="B13" s="11" t="s">
        <v>176</v>
      </c>
      <c r="C13" s="8" t="s">
        <v>180</v>
      </c>
      <c r="D13" s="9" t="s">
        <v>167</v>
      </c>
      <c r="E13" s="56"/>
      <c r="F13" s="20">
        <v>46036</v>
      </c>
      <c r="G13" s="20">
        <v>46401</v>
      </c>
      <c r="H13" s="13" t="str">
        <f t="shared" ca="1" si="0"/>
        <v>Active</v>
      </c>
      <c r="I13" s="52">
        <f t="shared" ca="1" si="1"/>
        <v>142.59813715277414</v>
      </c>
      <c r="J13" s="67"/>
    </row>
    <row r="14" spans="1:10" s="2" customFormat="1" ht="30" customHeight="1" x14ac:dyDescent="0.3">
      <c r="A14" s="61" t="s">
        <v>15</v>
      </c>
      <c r="B14" s="11" t="s">
        <v>176</v>
      </c>
      <c r="C14" s="8" t="s">
        <v>363</v>
      </c>
      <c r="D14" s="9" t="s">
        <v>167</v>
      </c>
      <c r="E14" s="56" t="s">
        <v>364</v>
      </c>
      <c r="F14" s="20">
        <v>46036</v>
      </c>
      <c r="G14" s="20">
        <v>46401</v>
      </c>
      <c r="H14" s="13" t="str">
        <f t="shared" ca="1" si="0"/>
        <v>Active</v>
      </c>
      <c r="I14" s="52">
        <f t="shared" ca="1" si="1"/>
        <v>142.59813715277414</v>
      </c>
      <c r="J14" s="70" t="s">
        <v>365</v>
      </c>
    </row>
    <row r="15" spans="1:10" s="2" customFormat="1" ht="30" customHeight="1" x14ac:dyDescent="0.3">
      <c r="A15" s="61" t="s">
        <v>16</v>
      </c>
      <c r="B15" s="11" t="s">
        <v>176</v>
      </c>
      <c r="C15" s="8" t="s">
        <v>188</v>
      </c>
      <c r="D15" s="9" t="s">
        <v>167</v>
      </c>
      <c r="E15" s="56" t="s">
        <v>366</v>
      </c>
      <c r="F15" s="20">
        <v>46036</v>
      </c>
      <c r="G15" s="20">
        <v>46401</v>
      </c>
      <c r="H15" s="13" t="str">
        <f t="shared" ca="1" si="0"/>
        <v>Active</v>
      </c>
      <c r="I15" s="52">
        <f t="shared" ca="1" si="1"/>
        <v>142.59813715277414</v>
      </c>
      <c r="J15" s="67" t="s">
        <v>367</v>
      </c>
    </row>
    <row r="16" spans="1:10" s="2" customFormat="1" ht="30" customHeight="1" x14ac:dyDescent="0.3">
      <c r="A16" s="61" t="s">
        <v>17</v>
      </c>
      <c r="B16" s="11" t="s">
        <v>176</v>
      </c>
      <c r="C16" s="8" t="s">
        <v>368</v>
      </c>
      <c r="D16" s="9" t="s">
        <v>167</v>
      </c>
      <c r="E16" s="56" t="s">
        <v>369</v>
      </c>
      <c r="F16" s="20">
        <v>46036</v>
      </c>
      <c r="G16" s="20">
        <v>46401</v>
      </c>
      <c r="H16" s="13" t="str">
        <f t="shared" ca="1" si="0"/>
        <v>Active</v>
      </c>
      <c r="I16" s="52">
        <f t="shared" ca="1" si="1"/>
        <v>142.59813715277414</v>
      </c>
      <c r="J16" s="67" t="s">
        <v>370</v>
      </c>
    </row>
    <row r="17" spans="1:10" s="2" customFormat="1" ht="30" customHeight="1" x14ac:dyDescent="0.3">
      <c r="A17" s="61" t="s">
        <v>193</v>
      </c>
      <c r="B17" s="11" t="s">
        <v>176</v>
      </c>
      <c r="C17" s="8" t="s">
        <v>371</v>
      </c>
      <c r="D17" s="9" t="s">
        <v>173</v>
      </c>
      <c r="E17" s="56"/>
      <c r="F17" s="20"/>
      <c r="G17" s="20"/>
      <c r="H17" s="13" t="str">
        <f t="shared" ca="1" si="0"/>
        <v>N/A</v>
      </c>
      <c r="I17" s="52" t="str">
        <f t="shared" ca="1" si="1"/>
        <v/>
      </c>
      <c r="J17" s="67"/>
    </row>
    <row r="18" spans="1:10" s="2" customFormat="1" ht="30" customHeight="1" x14ac:dyDescent="0.3">
      <c r="A18" s="61" t="s">
        <v>19</v>
      </c>
      <c r="B18" s="11" t="s">
        <v>176</v>
      </c>
      <c r="C18" s="8" t="s">
        <v>372</v>
      </c>
      <c r="D18" s="9" t="s">
        <v>167</v>
      </c>
      <c r="E18" s="56" t="s">
        <v>373</v>
      </c>
      <c r="F18" s="20">
        <v>46036</v>
      </c>
      <c r="G18" s="20">
        <v>46401</v>
      </c>
      <c r="H18" s="13" t="str">
        <f t="shared" ca="1" si="0"/>
        <v>Active</v>
      </c>
      <c r="I18" s="52">
        <f t="shared" ca="1" si="1"/>
        <v>142.59813715277414</v>
      </c>
      <c r="J18" s="67"/>
    </row>
    <row r="19" spans="1:10" s="2" customFormat="1" ht="30" customHeight="1" x14ac:dyDescent="0.3">
      <c r="A19" s="61" t="s">
        <v>198</v>
      </c>
      <c r="B19" s="11" t="s">
        <v>176</v>
      </c>
      <c r="C19" s="8" t="s">
        <v>199</v>
      </c>
      <c r="D19" s="9" t="s">
        <v>167</v>
      </c>
      <c r="E19" s="56" t="s">
        <v>374</v>
      </c>
      <c r="F19" s="20">
        <v>46036</v>
      </c>
      <c r="G19" s="20">
        <v>46401</v>
      </c>
      <c r="H19" s="13" t="str">
        <f t="shared" ca="1" si="0"/>
        <v>Active</v>
      </c>
      <c r="I19" s="52">
        <f t="shared" ca="1" si="1"/>
        <v>142.59813715277414</v>
      </c>
      <c r="J19" s="67" t="s">
        <v>375</v>
      </c>
    </row>
    <row r="20" spans="1:10" s="2" customFormat="1" ht="30" customHeight="1" x14ac:dyDescent="0.3">
      <c r="A20" s="61" t="s">
        <v>200</v>
      </c>
      <c r="B20" s="11" t="s">
        <v>176</v>
      </c>
      <c r="C20" s="8" t="s">
        <v>201</v>
      </c>
      <c r="D20" s="9" t="s">
        <v>167</v>
      </c>
      <c r="E20" s="56" t="s">
        <v>376</v>
      </c>
      <c r="F20" s="20">
        <v>46036</v>
      </c>
      <c r="G20" s="20">
        <v>46401</v>
      </c>
      <c r="H20" s="13" t="str">
        <f ca="1">IF(D20="Applicable",IF(G20="","No Permit",IF(G20&gt;NOW(),"Active","Expired")),"N/A")</f>
        <v>Active</v>
      </c>
      <c r="I20" s="52">
        <f ca="1">IF(H20="N/A","",IF((G20-$C$1)&gt;0,G20-$C$1,""))</f>
        <v>142.59813715277414</v>
      </c>
      <c r="J20" s="67" t="s">
        <v>377</v>
      </c>
    </row>
    <row r="21" spans="1:10" s="2" customFormat="1" ht="30" customHeight="1" x14ac:dyDescent="0.3">
      <c r="A21" s="61" t="s">
        <v>22</v>
      </c>
      <c r="B21" s="11" t="s">
        <v>204</v>
      </c>
      <c r="C21" s="8" t="s">
        <v>205</v>
      </c>
      <c r="D21" s="9" t="s">
        <v>167</v>
      </c>
      <c r="E21" s="56"/>
      <c r="F21" s="20">
        <v>46108</v>
      </c>
      <c r="G21" s="20">
        <v>46476</v>
      </c>
      <c r="H21" s="13" t="str">
        <f ca="1">IF(D21="Applicable",IF(G21="","No Permit",IF(G21&gt;NOW(),"Active","Expired")),"N/A")</f>
        <v>Active</v>
      </c>
      <c r="I21" s="52">
        <f ca="1">IF(H21="N/A","",IF((G21-$C$1)&gt;0,G21-$C$1,""))</f>
        <v>217.59813715277414</v>
      </c>
      <c r="J21" s="67"/>
    </row>
    <row r="22" spans="1:10" s="2" customFormat="1" ht="30" customHeight="1" x14ac:dyDescent="0.3">
      <c r="A22" s="61" t="s">
        <v>23</v>
      </c>
      <c r="B22" s="11" t="s">
        <v>204</v>
      </c>
      <c r="C22" s="8" t="s">
        <v>207</v>
      </c>
      <c r="D22" s="9" t="s">
        <v>167</v>
      </c>
      <c r="E22" s="56" t="s">
        <v>378</v>
      </c>
      <c r="F22" s="20">
        <v>46237</v>
      </c>
      <c r="G22" s="20">
        <v>46602</v>
      </c>
      <c r="H22" s="13" t="str">
        <f t="shared" ca="1" si="0"/>
        <v>Active</v>
      </c>
      <c r="I22" s="52">
        <f t="shared" ca="1" si="1"/>
        <v>343.59813715277414</v>
      </c>
      <c r="J22" s="67"/>
    </row>
    <row r="23" spans="1:10" s="2" customFormat="1" ht="30" customHeight="1" x14ac:dyDescent="0.3">
      <c r="A23" s="61" t="s">
        <v>24</v>
      </c>
      <c r="B23" s="11" t="s">
        <v>209</v>
      </c>
      <c r="C23" s="8" t="s">
        <v>210</v>
      </c>
      <c r="D23" s="9" t="s">
        <v>167</v>
      </c>
      <c r="E23" s="56" t="s">
        <v>379</v>
      </c>
      <c r="F23" s="20">
        <v>43136</v>
      </c>
      <c r="G23" s="20">
        <v>2958465</v>
      </c>
      <c r="H23" s="13" t="str">
        <f t="shared" ca="1" si="0"/>
        <v>Active</v>
      </c>
      <c r="I23" s="52">
        <f t="shared" ca="1" si="1"/>
        <v>2912206.5981371528</v>
      </c>
      <c r="J23" s="67"/>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67"/>
    </row>
    <row r="25" spans="1:10" s="2" customFormat="1" ht="30" customHeight="1" x14ac:dyDescent="0.3">
      <c r="A25" s="61" t="s">
        <v>26</v>
      </c>
      <c r="B25" s="11" t="s">
        <v>209</v>
      </c>
      <c r="C25" s="8" t="s">
        <v>213</v>
      </c>
      <c r="D25" s="9" t="s">
        <v>167</v>
      </c>
      <c r="E25" s="56" t="s">
        <v>380</v>
      </c>
      <c r="F25" s="20">
        <v>45859</v>
      </c>
      <c r="G25" s="20">
        <v>2958465</v>
      </c>
      <c r="H25" s="13" t="str">
        <f t="shared" ca="1" si="0"/>
        <v>Active</v>
      </c>
      <c r="I25" s="52">
        <f ca="1">IF(H25="N/A","",IF((G25-$C$1)&gt;0,G25-$C$1,""))</f>
        <v>2912206.5981371528</v>
      </c>
      <c r="J25" s="67"/>
    </row>
    <row r="26" spans="1:10" s="2" customFormat="1" ht="30" customHeight="1" x14ac:dyDescent="0.3">
      <c r="A26" s="61" t="s">
        <v>215</v>
      </c>
      <c r="B26" s="11" t="s">
        <v>209</v>
      </c>
      <c r="C26" s="8" t="s">
        <v>216</v>
      </c>
      <c r="D26" s="9" t="s">
        <v>167</v>
      </c>
      <c r="E26" s="56" t="s">
        <v>381</v>
      </c>
      <c r="F26" s="20">
        <v>46171</v>
      </c>
      <c r="G26" s="20">
        <v>46536</v>
      </c>
      <c r="H26" s="13" t="str">
        <f t="shared" ca="1" si="0"/>
        <v>Active</v>
      </c>
      <c r="I26" s="52">
        <f ca="1">IF(H26="N/A","",IF((G26-$C$1)&gt;0,G26-$C$1,""))</f>
        <v>277.59813715277414</v>
      </c>
      <c r="J26" s="56"/>
    </row>
    <row r="27" spans="1:10" s="2" customFormat="1" ht="30" customHeight="1" x14ac:dyDescent="0.3">
      <c r="A27" s="61" t="s">
        <v>28</v>
      </c>
      <c r="B27" s="11" t="s">
        <v>209</v>
      </c>
      <c r="C27" s="8" t="s">
        <v>218</v>
      </c>
      <c r="D27" s="9" t="s">
        <v>173</v>
      </c>
      <c r="E27" s="56"/>
      <c r="F27" s="20"/>
      <c r="G27" s="20"/>
      <c r="H27" s="13" t="str">
        <f t="shared" ca="1" si="0"/>
        <v>N/A</v>
      </c>
      <c r="I27" s="52"/>
      <c r="J27" s="67"/>
    </row>
    <row r="28" spans="1:10" s="2" customFormat="1" ht="30" customHeight="1" x14ac:dyDescent="0.3">
      <c r="A28" s="61" t="s">
        <v>29</v>
      </c>
      <c r="B28" s="11" t="s">
        <v>209</v>
      </c>
      <c r="C28" s="8" t="s">
        <v>219</v>
      </c>
      <c r="D28" s="9" t="s">
        <v>173</v>
      </c>
      <c r="E28" s="56"/>
      <c r="F28" s="20"/>
      <c r="G28" s="20"/>
      <c r="H28" s="13" t="str">
        <f t="shared" ca="1" si="0"/>
        <v>N/A</v>
      </c>
      <c r="I28" s="52"/>
      <c r="J28" s="67"/>
    </row>
    <row r="29" spans="1:10" s="2" customFormat="1" ht="30" customHeight="1" x14ac:dyDescent="0.3">
      <c r="A29" s="61" t="s">
        <v>220</v>
      </c>
      <c r="B29" s="11" t="s">
        <v>209</v>
      </c>
      <c r="C29" s="8" t="s">
        <v>221</v>
      </c>
      <c r="D29" s="9" t="s">
        <v>167</v>
      </c>
      <c r="E29" s="56" t="s">
        <v>382</v>
      </c>
      <c r="F29" s="20">
        <v>46248</v>
      </c>
      <c r="G29" s="20">
        <v>46613</v>
      </c>
      <c r="H29" s="13" t="str">
        <f t="shared" ca="1" si="0"/>
        <v>Active</v>
      </c>
      <c r="I29" s="52">
        <f ca="1">IF(H29="N/A","",IF((G29-$C$1)&gt;0,G29-$C$1,""))</f>
        <v>354.59813715277414</v>
      </c>
      <c r="J29" s="67"/>
    </row>
    <row r="30" spans="1:10" s="2" customFormat="1" ht="30" customHeight="1" x14ac:dyDescent="0.3">
      <c r="A30" s="61" t="s">
        <v>223</v>
      </c>
      <c r="B30" s="11" t="s">
        <v>209</v>
      </c>
      <c r="C30" s="8" t="s">
        <v>224</v>
      </c>
      <c r="D30" s="9" t="s">
        <v>173</v>
      </c>
      <c r="E30" s="56"/>
      <c r="F30" s="20"/>
      <c r="G30" s="20"/>
      <c r="H30" s="13" t="str">
        <f t="shared" ca="1" si="0"/>
        <v>N/A</v>
      </c>
      <c r="I30" s="52"/>
      <c r="J30" s="67"/>
    </row>
    <row r="31" spans="1:10" s="2" customFormat="1" ht="30" customHeight="1" x14ac:dyDescent="0.3">
      <c r="A31" s="61" t="s">
        <v>225</v>
      </c>
      <c r="B31" s="11" t="s">
        <v>209</v>
      </c>
      <c r="C31" s="8" t="s">
        <v>226</v>
      </c>
      <c r="D31" s="9" t="s">
        <v>173</v>
      </c>
      <c r="E31" s="56"/>
      <c r="F31" s="20"/>
      <c r="G31" s="20"/>
      <c r="H31" s="13" t="str">
        <f t="shared" ca="1" si="0"/>
        <v>N/A</v>
      </c>
      <c r="I31" s="52"/>
      <c r="J31" s="67"/>
    </row>
    <row r="32" spans="1:10" s="2" customFormat="1" ht="30" customHeight="1" x14ac:dyDescent="0.3">
      <c r="A32" s="61" t="s">
        <v>227</v>
      </c>
      <c r="B32" s="11" t="s">
        <v>209</v>
      </c>
      <c r="C32" s="8" t="s">
        <v>228</v>
      </c>
      <c r="D32" s="9" t="s">
        <v>173</v>
      </c>
      <c r="E32" s="56"/>
      <c r="F32" s="20"/>
      <c r="G32" s="20"/>
      <c r="H32" s="13" t="str">
        <f t="shared" ca="1" si="0"/>
        <v>N/A</v>
      </c>
      <c r="I32" s="52"/>
      <c r="J32" s="67"/>
    </row>
    <row r="33" spans="1:10" s="2" customFormat="1" ht="30" customHeight="1" x14ac:dyDescent="0.3">
      <c r="A33" s="61" t="s">
        <v>34</v>
      </c>
      <c r="B33" s="11" t="s">
        <v>209</v>
      </c>
      <c r="C33" s="8" t="s">
        <v>229</v>
      </c>
      <c r="D33" s="9" t="s">
        <v>167</v>
      </c>
      <c r="E33" s="56"/>
      <c r="F33" s="20">
        <v>45924</v>
      </c>
      <c r="G33" s="20">
        <v>47020</v>
      </c>
      <c r="H33" s="13" t="str">
        <f t="shared" ca="1" si="0"/>
        <v>Active</v>
      </c>
      <c r="I33" s="52">
        <f t="shared" ca="1" si="1"/>
        <v>761.59813715277414</v>
      </c>
      <c r="J33" s="67" t="s">
        <v>383</v>
      </c>
    </row>
    <row r="34" spans="1:10" s="2" customFormat="1" ht="30" customHeight="1" x14ac:dyDescent="0.3">
      <c r="A34" s="61" t="s">
        <v>35</v>
      </c>
      <c r="B34" s="11" t="s">
        <v>209</v>
      </c>
      <c r="C34" s="8" t="s">
        <v>232</v>
      </c>
      <c r="D34" s="9" t="s">
        <v>167</v>
      </c>
      <c r="E34" s="56"/>
      <c r="F34" s="20">
        <v>42115</v>
      </c>
      <c r="G34" s="20">
        <v>2958465</v>
      </c>
      <c r="H34" s="13" t="str">
        <f t="shared" ca="1" si="0"/>
        <v>Active</v>
      </c>
      <c r="I34" s="52">
        <f t="shared" ca="1" si="1"/>
        <v>2912206.5981371528</v>
      </c>
      <c r="J34" s="67" t="s">
        <v>384</v>
      </c>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67"/>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67"/>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67"/>
    </row>
    <row r="38" spans="1:10" s="2" customFormat="1" ht="30" customHeight="1" x14ac:dyDescent="0.3">
      <c r="A38" s="61" t="s">
        <v>39</v>
      </c>
      <c r="B38" s="11" t="s">
        <v>209</v>
      </c>
      <c r="C38" s="8" t="s">
        <v>239</v>
      </c>
      <c r="D38" s="9" t="s">
        <v>173</v>
      </c>
      <c r="E38" s="56"/>
      <c r="F38" s="20"/>
      <c r="G38" s="20"/>
      <c r="H38" s="13" t="str">
        <f t="shared" ca="1" si="0"/>
        <v>N/A</v>
      </c>
      <c r="I38" s="52" t="str">
        <f t="shared" ca="1" si="1"/>
        <v/>
      </c>
      <c r="J38" s="67"/>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67"/>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67"/>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67"/>
    </row>
    <row r="42" spans="1:10" s="2" customFormat="1" ht="30" customHeight="1" x14ac:dyDescent="0.3">
      <c r="A42" s="61" t="s">
        <v>243</v>
      </c>
      <c r="B42" s="11" t="s">
        <v>244</v>
      </c>
      <c r="C42" s="8" t="s">
        <v>245</v>
      </c>
      <c r="D42" s="9" t="s">
        <v>167</v>
      </c>
      <c r="E42" s="56" t="s">
        <v>385</v>
      </c>
      <c r="F42" s="20">
        <v>45978</v>
      </c>
      <c r="G42" s="20">
        <v>46387</v>
      </c>
      <c r="H42" s="13" t="str">
        <f t="shared" ca="1" si="0"/>
        <v>Active</v>
      </c>
      <c r="I42" s="52">
        <f t="shared" ca="1" si="1"/>
        <v>128.59813715277414</v>
      </c>
      <c r="J42" s="67"/>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67"/>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67"/>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67"/>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67"/>
    </row>
    <row r="47" spans="1:10" s="2" customFormat="1" ht="30" customHeight="1" x14ac:dyDescent="0.3">
      <c r="A47" s="61" t="s">
        <v>258</v>
      </c>
      <c r="B47" s="11" t="s">
        <v>244</v>
      </c>
      <c r="C47" s="8" t="s">
        <v>259</v>
      </c>
      <c r="D47" s="9" t="s">
        <v>173</v>
      </c>
      <c r="E47" s="56"/>
      <c r="F47" s="20"/>
      <c r="G47" s="20"/>
      <c r="H47" s="13" t="str">
        <f t="shared" ca="1" si="0"/>
        <v>N/A</v>
      </c>
      <c r="I47" s="52"/>
      <c r="J47" s="67"/>
    </row>
    <row r="48" spans="1:10" s="2" customFormat="1" ht="30" customHeight="1" x14ac:dyDescent="0.3">
      <c r="A48" s="61" t="s">
        <v>260</v>
      </c>
      <c r="B48" s="11" t="s">
        <v>244</v>
      </c>
      <c r="C48" s="8" t="s">
        <v>261</v>
      </c>
      <c r="D48" s="9" t="s">
        <v>173</v>
      </c>
      <c r="E48" s="56"/>
      <c r="F48" s="20"/>
      <c r="G48" s="20"/>
      <c r="H48" s="13" t="str">
        <f t="shared" ca="1" si="0"/>
        <v>N/A</v>
      </c>
      <c r="I48" s="52" t="str">
        <f t="shared" ca="1" si="1"/>
        <v/>
      </c>
      <c r="J48" s="67"/>
    </row>
    <row r="49" spans="1:10" s="2" customFormat="1" ht="30" customHeight="1" x14ac:dyDescent="0.3">
      <c r="A49" s="61"/>
      <c r="B49" s="11" t="s">
        <v>244</v>
      </c>
      <c r="C49" s="8" t="s">
        <v>262</v>
      </c>
      <c r="D49" s="9" t="s">
        <v>173</v>
      </c>
      <c r="E49" s="56"/>
      <c r="F49" s="20"/>
      <c r="G49" s="20"/>
      <c r="H49" s="13" t="str">
        <f t="shared" ca="1" si="0"/>
        <v>N/A</v>
      </c>
      <c r="I49" s="52" t="str">
        <f t="shared" ca="1" si="1"/>
        <v/>
      </c>
      <c r="J49" s="67"/>
    </row>
    <row r="50" spans="1:10" s="2" customFormat="1" ht="30" customHeight="1" x14ac:dyDescent="0.3">
      <c r="A50" s="61"/>
      <c r="B50" s="11" t="s">
        <v>244</v>
      </c>
      <c r="C50" s="8" t="s">
        <v>263</v>
      </c>
      <c r="D50" s="9" t="s">
        <v>173</v>
      </c>
      <c r="E50" s="56"/>
      <c r="F50" s="20"/>
      <c r="G50" s="20"/>
      <c r="H50" s="13" t="str">
        <f t="shared" ca="1" si="0"/>
        <v>N/A</v>
      </c>
      <c r="I50" s="52" t="str">
        <f t="shared" ca="1" si="1"/>
        <v/>
      </c>
      <c r="J50" s="67"/>
    </row>
    <row r="51" spans="1:10" s="2" customFormat="1" ht="30" customHeight="1" x14ac:dyDescent="0.3">
      <c r="A51" s="61" t="s">
        <v>52</v>
      </c>
      <c r="B51" s="11" t="s">
        <v>264</v>
      </c>
      <c r="C51" s="8" t="s">
        <v>265</v>
      </c>
      <c r="D51" s="9" t="s">
        <v>167</v>
      </c>
      <c r="E51" s="56" t="s">
        <v>386</v>
      </c>
      <c r="F51" s="20">
        <v>44705</v>
      </c>
      <c r="G51" s="20">
        <v>2958465</v>
      </c>
      <c r="H51" s="13" t="str">
        <f t="shared" ca="1" si="0"/>
        <v>Active</v>
      </c>
      <c r="I51" s="52">
        <f t="shared" ca="1" si="1"/>
        <v>2912206.5981371528</v>
      </c>
      <c r="J51" s="67" t="s">
        <v>387</v>
      </c>
    </row>
    <row r="52" spans="1:10" s="2" customFormat="1" ht="30" customHeight="1" x14ac:dyDescent="0.3">
      <c r="A52" s="61" t="s">
        <v>53</v>
      </c>
      <c r="B52" s="11" t="s">
        <v>264</v>
      </c>
      <c r="C52" s="8" t="s">
        <v>267</v>
      </c>
      <c r="D52" s="9" t="s">
        <v>167</v>
      </c>
      <c r="E52" s="56" t="s">
        <v>388</v>
      </c>
      <c r="F52" s="20">
        <v>44705</v>
      </c>
      <c r="G52" s="20">
        <v>2958465</v>
      </c>
      <c r="H52" s="13" t="str">
        <f t="shared" ca="1" si="0"/>
        <v>Active</v>
      </c>
      <c r="I52" s="52">
        <f t="shared" ca="1" si="1"/>
        <v>2912206.5981371528</v>
      </c>
      <c r="J52" s="67" t="s">
        <v>387</v>
      </c>
    </row>
    <row r="53" spans="1:10" s="2" customFormat="1" ht="30" customHeight="1" x14ac:dyDescent="0.3">
      <c r="A53" s="61" t="s">
        <v>54</v>
      </c>
      <c r="B53" s="11" t="s">
        <v>264</v>
      </c>
      <c r="C53" s="8" t="s">
        <v>268</v>
      </c>
      <c r="D53" s="9" t="s">
        <v>173</v>
      </c>
      <c r="E53" s="56"/>
      <c r="F53" s="20"/>
      <c r="G53" s="20"/>
      <c r="H53" s="13" t="str">
        <f t="shared" ca="1" si="0"/>
        <v>N/A</v>
      </c>
      <c r="I53" s="52" t="str">
        <f t="shared" ca="1" si="1"/>
        <v/>
      </c>
      <c r="J53" s="67"/>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67"/>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67"/>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67"/>
    </row>
    <row r="57" spans="1:10" s="2" customFormat="1" ht="30" customHeight="1" x14ac:dyDescent="0.3">
      <c r="A57" s="61" t="s">
        <v>58</v>
      </c>
      <c r="B57" s="11" t="s">
        <v>272</v>
      </c>
      <c r="C57" s="8" t="s">
        <v>273</v>
      </c>
      <c r="D57" s="9" t="s">
        <v>173</v>
      </c>
      <c r="E57" s="56"/>
      <c r="F57" s="20"/>
      <c r="G57" s="20"/>
      <c r="H57" s="13" t="str">
        <f t="shared" ca="1" si="0"/>
        <v>N/A</v>
      </c>
      <c r="I57" s="52" t="str">
        <f t="shared" ca="1" si="1"/>
        <v/>
      </c>
      <c r="J57" s="67"/>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67"/>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67"/>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67"/>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67"/>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67"/>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67"/>
    </row>
    <row r="64" spans="1:10" s="2" customFormat="1" ht="30" customHeight="1" x14ac:dyDescent="0.3">
      <c r="A64" s="61" t="s">
        <v>282</v>
      </c>
      <c r="B64" s="11" t="s">
        <v>283</v>
      </c>
      <c r="C64" s="8" t="s">
        <v>284</v>
      </c>
      <c r="D64" s="9" t="s">
        <v>167</v>
      </c>
      <c r="E64" s="56" t="s">
        <v>389</v>
      </c>
      <c r="F64" s="20">
        <v>44680</v>
      </c>
      <c r="G64" s="20">
        <v>48333</v>
      </c>
      <c r="H64" s="13" t="str">
        <f t="shared" ca="1" si="0"/>
        <v>Active</v>
      </c>
      <c r="I64" s="52">
        <f t="shared" ca="1" si="1"/>
        <v>2074.5981371527741</v>
      </c>
      <c r="J64" s="67"/>
    </row>
    <row r="65" spans="1:10" s="2" customFormat="1" ht="30" customHeight="1" x14ac:dyDescent="0.3">
      <c r="A65" s="61" t="s">
        <v>66</v>
      </c>
      <c r="B65" s="11" t="s">
        <v>285</v>
      </c>
      <c r="C65" s="8" t="s">
        <v>286</v>
      </c>
      <c r="D65" s="9" t="s">
        <v>173</v>
      </c>
      <c r="E65" s="56"/>
      <c r="F65" s="20"/>
      <c r="G65" s="20"/>
      <c r="H65" s="13" t="str">
        <f t="shared" ca="1" si="0"/>
        <v>N/A</v>
      </c>
      <c r="I65" s="52" t="str">
        <f t="shared" ca="1" si="1"/>
        <v/>
      </c>
      <c r="J65" s="67" t="s">
        <v>390</v>
      </c>
    </row>
    <row r="66" spans="1:10" s="2" customFormat="1" ht="30" customHeight="1" x14ac:dyDescent="0.3">
      <c r="A66" s="61" t="s">
        <v>67</v>
      </c>
      <c r="B66" s="11" t="s">
        <v>289</v>
      </c>
      <c r="C66" s="8" t="s">
        <v>290</v>
      </c>
      <c r="D66" s="9" t="s">
        <v>167</v>
      </c>
      <c r="E66" s="56"/>
      <c r="F66" s="20">
        <v>46148</v>
      </c>
      <c r="G66" s="20">
        <v>46513</v>
      </c>
      <c r="H66" s="13" t="str">
        <f t="shared" ca="1" si="0"/>
        <v>Active</v>
      </c>
      <c r="I66" s="52">
        <f t="shared" ca="1" si="1"/>
        <v>254.59813715277414</v>
      </c>
      <c r="J66" s="67"/>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67"/>
    </row>
    <row r="68" spans="1:10" s="2" customFormat="1" ht="30" customHeight="1" x14ac:dyDescent="0.3">
      <c r="A68" s="61" t="s">
        <v>68</v>
      </c>
      <c r="B68" s="11" t="s">
        <v>291</v>
      </c>
      <c r="C68" s="8" t="s">
        <v>293</v>
      </c>
      <c r="D68" s="9" t="s">
        <v>167</v>
      </c>
      <c r="E68" s="56"/>
      <c r="F68" s="20">
        <v>46014</v>
      </c>
      <c r="G68" s="20">
        <v>46319</v>
      </c>
      <c r="H68" s="13" t="str">
        <f t="shared" ca="1" si="0"/>
        <v>Active</v>
      </c>
      <c r="I68" s="52">
        <f t="shared" ca="1" si="1"/>
        <v>60.598137152774143</v>
      </c>
      <c r="J68" s="67"/>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2"/>
        <v>Not Submitted</v>
      </c>
      <c r="I77" s="77"/>
      <c r="J77" s="78"/>
    </row>
    <row r="78" spans="1:10" s="2" customFormat="1" ht="30" customHeight="1" x14ac:dyDescent="0.3">
      <c r="A78" s="61" t="s">
        <v>307</v>
      </c>
      <c r="B78" s="18" t="s">
        <v>176</v>
      </c>
      <c r="C78" s="18" t="s">
        <v>308</v>
      </c>
      <c r="D78" s="12" t="s">
        <v>309</v>
      </c>
      <c r="E78" s="55" t="s">
        <v>167</v>
      </c>
      <c r="F78" s="20"/>
      <c r="G78" s="12">
        <v>46053</v>
      </c>
      <c r="H78" s="13" t="str">
        <f t="shared" si="2"/>
        <v>Not Submitted</v>
      </c>
      <c r="I78" s="77"/>
      <c r="J78" s="78"/>
    </row>
    <row r="79" spans="1:10" s="2" customFormat="1" ht="30" customHeight="1" x14ac:dyDescent="0.3">
      <c r="A79" s="61" t="s">
        <v>307</v>
      </c>
      <c r="B79" s="18" t="s">
        <v>176</v>
      </c>
      <c r="C79" s="18" t="s">
        <v>310</v>
      </c>
      <c r="D79" s="12" t="s">
        <v>309</v>
      </c>
      <c r="E79" s="55" t="s">
        <v>167</v>
      </c>
      <c r="F79" s="20"/>
      <c r="G79" s="12">
        <v>46081</v>
      </c>
      <c r="H79" s="13" t="str">
        <f t="shared" si="2"/>
        <v>Not Submitted</v>
      </c>
      <c r="I79" s="77"/>
      <c r="J79" s="78"/>
    </row>
    <row r="80" spans="1:10" s="2" customFormat="1" ht="30" customHeight="1" x14ac:dyDescent="0.3">
      <c r="A80" s="61" t="s">
        <v>307</v>
      </c>
      <c r="B80" s="18" t="s">
        <v>176</v>
      </c>
      <c r="C80" s="18" t="s">
        <v>311</v>
      </c>
      <c r="D80" s="12" t="s">
        <v>309</v>
      </c>
      <c r="E80" s="55" t="s">
        <v>167</v>
      </c>
      <c r="F80" s="20"/>
      <c r="G80" s="12">
        <v>46112</v>
      </c>
      <c r="H80" s="13" t="str">
        <f t="shared" si="2"/>
        <v>Not Submitted</v>
      </c>
      <c r="I80" s="77"/>
      <c r="J80" s="78"/>
    </row>
    <row r="81" spans="1:10" s="2" customFormat="1" ht="30" customHeight="1" x14ac:dyDescent="0.3">
      <c r="A81" s="61" t="s">
        <v>307</v>
      </c>
      <c r="B81" s="18" t="s">
        <v>176</v>
      </c>
      <c r="C81" s="18" t="s">
        <v>312</v>
      </c>
      <c r="D81" s="12" t="s">
        <v>309</v>
      </c>
      <c r="E81" s="55" t="s">
        <v>167</v>
      </c>
      <c r="F81" s="20"/>
      <c r="G81" s="12">
        <v>46142</v>
      </c>
      <c r="H81" s="13" t="str">
        <f t="shared" si="2"/>
        <v>Not Submitted</v>
      </c>
      <c r="I81" s="77"/>
      <c r="J81" s="78"/>
    </row>
    <row r="82" spans="1:10" s="2" customFormat="1" ht="30" customHeight="1" x14ac:dyDescent="0.3">
      <c r="A82" s="61" t="s">
        <v>307</v>
      </c>
      <c r="B82" s="18" t="s">
        <v>176</v>
      </c>
      <c r="C82" s="18" t="s">
        <v>313</v>
      </c>
      <c r="D82" s="12" t="s">
        <v>309</v>
      </c>
      <c r="E82" s="55" t="s">
        <v>167</v>
      </c>
      <c r="F82" s="20"/>
      <c r="G82" s="12">
        <v>46173</v>
      </c>
      <c r="H82" s="13" t="str">
        <f t="shared" si="2"/>
        <v>Not Submitted</v>
      </c>
      <c r="I82" s="77"/>
      <c r="J82" s="78"/>
    </row>
    <row r="83" spans="1:10" s="2" customFormat="1" ht="30" customHeight="1" x14ac:dyDescent="0.3">
      <c r="A83" s="61" t="s">
        <v>307</v>
      </c>
      <c r="B83" s="18" t="s">
        <v>176</v>
      </c>
      <c r="C83" s="18" t="s">
        <v>314</v>
      </c>
      <c r="D83" s="12" t="s">
        <v>309</v>
      </c>
      <c r="E83" s="55" t="s">
        <v>167</v>
      </c>
      <c r="F83" s="20"/>
      <c r="G83" s="12">
        <v>46203</v>
      </c>
      <c r="H83" s="13" t="str">
        <f t="shared" si="2"/>
        <v>Not Submitted</v>
      </c>
      <c r="I83" s="77"/>
      <c r="J83" s="78"/>
    </row>
    <row r="84" spans="1:10" s="2" customFormat="1" ht="30" customHeight="1" x14ac:dyDescent="0.3">
      <c r="A84" s="61" t="s">
        <v>307</v>
      </c>
      <c r="B84" s="18" t="s">
        <v>176</v>
      </c>
      <c r="C84" s="18" t="s">
        <v>315</v>
      </c>
      <c r="D84" s="12" t="s">
        <v>309</v>
      </c>
      <c r="E84" s="55" t="s">
        <v>167</v>
      </c>
      <c r="F84" s="20"/>
      <c r="G84" s="12">
        <v>46234</v>
      </c>
      <c r="H84" s="13" t="str">
        <f t="shared" si="2"/>
        <v>Not Submitted</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c r="G92" s="12">
        <v>46112</v>
      </c>
      <c r="H92" s="13" t="str">
        <f t="shared" si="2"/>
        <v>Not Submitted</v>
      </c>
      <c r="I92" s="77"/>
      <c r="J92" s="78"/>
    </row>
    <row r="93" spans="1:10" s="2" customFormat="1" ht="30" customHeight="1" x14ac:dyDescent="0.3">
      <c r="A93" s="61" t="s">
        <v>120</v>
      </c>
      <c r="B93" s="18" t="s">
        <v>209</v>
      </c>
      <c r="C93" s="18" t="s">
        <v>328</v>
      </c>
      <c r="D93" s="12" t="s">
        <v>327</v>
      </c>
      <c r="E93" s="55" t="s">
        <v>167</v>
      </c>
      <c r="F93" s="20"/>
      <c r="G93" s="12">
        <v>46203</v>
      </c>
      <c r="H93" s="13" t="str">
        <f t="shared" si="2"/>
        <v>Not Submitted</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t="s">
        <v>392</v>
      </c>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197" priority="7" operator="containsText" text="Expired">
      <formula>NOT(ISERROR(SEARCH("Expired",H6)))</formula>
    </cfRule>
    <cfRule type="containsText" dxfId="196" priority="8" operator="containsText" text="No Permit">
      <formula>NOT(ISERROR(SEARCH("No Permit",H6)))</formula>
    </cfRule>
    <cfRule type="containsText" dxfId="195" priority="9" operator="containsText" text="Active">
      <formula>NOT(ISERROR(SEARCH("Active",H6)))</formula>
    </cfRule>
  </conditionalFormatting>
  <conditionalFormatting sqref="H74:H120">
    <cfRule type="containsText" dxfId="194" priority="4" operator="containsText" text="Not Submitted">
      <formula>NOT(ISERROR(SEARCH("Not Submitted",H74)))</formula>
    </cfRule>
    <cfRule type="containsText" dxfId="193" priority="5" operator="containsText" text="Late Submission">
      <formula>NOT(ISERROR(SEARCH("Late Submission",H74)))</formula>
    </cfRule>
    <cfRule type="containsText" dxfId="192" priority="6" operator="containsText" text="Submitted On-time">
      <formula>NOT(ISERROR(SEARCH("Submitted On-time",H74)))</formula>
    </cfRule>
  </conditionalFormatting>
  <conditionalFormatting sqref="I6:I68">
    <cfRule type="cellIs" dxfId="191" priority="1" operator="between">
      <formula>31</formula>
      <formula>60</formula>
    </cfRule>
    <cfRule type="cellIs" dxfId="190" priority="2" operator="between">
      <formula>0</formula>
      <formula>30</formula>
    </cfRule>
    <cfRule type="containsBlanks" dxfId="189"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8FA23FC7-F4E2-4E11-8240-46473FD6F0F5}">
          <x14:formula1>
            <xm:f>DATA!$B$4:$B$5</xm:f>
          </x14:formula1>
          <xm:sqref>E74:E120 D6:D68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375E9-84E5-490F-984A-E6BFBA42A8ED}">
  <sheetPr>
    <tabColor theme="3" tint="0.89999084444715716"/>
  </sheetPr>
  <dimension ref="A1:J120"/>
  <sheetViews>
    <sheetView showGridLines="0" zoomScale="85" zoomScaleNormal="85" workbookViewId="0">
      <pane ySplit="1" topLeftCell="A47" activePane="bottomLeft" state="frozen"/>
      <selection pane="bottomLeft" activeCell="J48" sqref="J48"/>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77</v>
      </c>
      <c r="C1" s="51">
        <f ca="1">NOW()</f>
        <v>46258.401862847226</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t="s">
        <v>393</v>
      </c>
      <c r="F6" s="20">
        <v>46042</v>
      </c>
      <c r="G6" s="20">
        <v>46387</v>
      </c>
      <c r="H6" s="13" t="str">
        <f t="shared" ref="H6:H68" ca="1" si="0">IF(D6="Applicable",IF(G6="","No Permit",IF(G6&gt;NOW(),"Active","Expired")),"N/A")</f>
        <v>Active</v>
      </c>
      <c r="I6" s="52">
        <f t="shared" ref="I6:I68" ca="1" si="1">IF(H6="N/A","",IF((G6-$C$1)&gt;0,G6-$C$1,""))</f>
        <v>128.59813715277414</v>
      </c>
      <c r="J6" s="67"/>
    </row>
    <row r="7" spans="1:10" s="2" customFormat="1" ht="30" customHeight="1" x14ac:dyDescent="0.3">
      <c r="A7" s="61" t="s">
        <v>8</v>
      </c>
      <c r="B7" s="11" t="s">
        <v>165</v>
      </c>
      <c r="C7" s="8" t="s">
        <v>169</v>
      </c>
      <c r="D7" s="9" t="s">
        <v>167</v>
      </c>
      <c r="E7" s="56" t="s">
        <v>394</v>
      </c>
      <c r="F7" s="20">
        <v>46042</v>
      </c>
      <c r="G7" s="20">
        <v>46387</v>
      </c>
      <c r="H7" s="13" t="str">
        <f t="shared" ca="1" si="0"/>
        <v>Active</v>
      </c>
      <c r="I7" s="52">
        <f t="shared" ca="1" si="1"/>
        <v>128.59813715277414</v>
      </c>
      <c r="J7" s="67"/>
    </row>
    <row r="8" spans="1:10" s="2" customFormat="1" ht="30" customHeight="1" x14ac:dyDescent="0.3">
      <c r="A8" s="61" t="s">
        <v>9</v>
      </c>
      <c r="B8" s="11" t="s">
        <v>165</v>
      </c>
      <c r="C8" s="8" t="s">
        <v>171</v>
      </c>
      <c r="D8" s="9" t="s">
        <v>167</v>
      </c>
      <c r="E8" s="56" t="s">
        <v>395</v>
      </c>
      <c r="F8" s="20">
        <v>46031</v>
      </c>
      <c r="G8" s="20">
        <v>46396</v>
      </c>
      <c r="H8" s="13" t="str">
        <f t="shared" ca="1" si="0"/>
        <v>Active</v>
      </c>
      <c r="I8" s="52">
        <f t="shared" ca="1" si="1"/>
        <v>137.59813715277414</v>
      </c>
      <c r="J8" s="67"/>
    </row>
    <row r="9" spans="1:10" s="2" customFormat="1" ht="30" customHeight="1" x14ac:dyDescent="0.3">
      <c r="A9" s="61"/>
      <c r="B9" s="11" t="s">
        <v>165</v>
      </c>
      <c r="C9" s="8" t="s">
        <v>172</v>
      </c>
      <c r="D9" s="9" t="s">
        <v>173</v>
      </c>
      <c r="E9" s="56"/>
      <c r="F9" s="20"/>
      <c r="G9" s="20"/>
      <c r="H9" s="13" t="str">
        <f t="shared" ca="1" si="0"/>
        <v>N/A</v>
      </c>
      <c r="I9" s="52" t="str">
        <f t="shared" ca="1" si="1"/>
        <v/>
      </c>
      <c r="J9" s="67"/>
    </row>
    <row r="10" spans="1:10" s="2" customFormat="1" ht="30" customHeight="1" x14ac:dyDescent="0.3">
      <c r="A10" s="61"/>
      <c r="B10" s="11" t="s">
        <v>165</v>
      </c>
      <c r="C10" s="8" t="s">
        <v>174</v>
      </c>
      <c r="D10" s="9" t="s">
        <v>173</v>
      </c>
      <c r="E10" s="56"/>
      <c r="F10" s="20"/>
      <c r="G10" s="20"/>
      <c r="H10" s="13" t="str">
        <f t="shared" ca="1" si="0"/>
        <v>N/A</v>
      </c>
      <c r="I10" s="52" t="str">
        <f t="shared" ca="1" si="1"/>
        <v/>
      </c>
      <c r="J10" s="67"/>
    </row>
    <row r="11" spans="1:10" s="2" customFormat="1" ht="30" customHeight="1" x14ac:dyDescent="0.3">
      <c r="A11" s="61"/>
      <c r="B11" s="11" t="s">
        <v>165</v>
      </c>
      <c r="C11" s="8" t="s">
        <v>175</v>
      </c>
      <c r="D11" s="9" t="s">
        <v>173</v>
      </c>
      <c r="E11" s="56"/>
      <c r="F11" s="20"/>
      <c r="G11" s="20"/>
      <c r="H11" s="13" t="str">
        <f t="shared" ca="1" si="0"/>
        <v>N/A</v>
      </c>
      <c r="I11" s="52" t="str">
        <f t="shared" ca="1" si="1"/>
        <v/>
      </c>
      <c r="J11" s="67"/>
    </row>
    <row r="12" spans="1:10" s="2" customFormat="1" ht="30" customHeight="1" x14ac:dyDescent="0.3">
      <c r="A12" s="61" t="s">
        <v>13</v>
      </c>
      <c r="B12" s="11" t="s">
        <v>176</v>
      </c>
      <c r="C12" s="8" t="s">
        <v>177</v>
      </c>
      <c r="D12" s="9" t="s">
        <v>167</v>
      </c>
      <c r="E12" s="56" t="s">
        <v>396</v>
      </c>
      <c r="F12" s="20">
        <v>43514</v>
      </c>
      <c r="G12" s="20">
        <v>2958465</v>
      </c>
      <c r="H12" s="13" t="str">
        <f t="shared" ca="1" si="0"/>
        <v>Active</v>
      </c>
      <c r="I12" s="52">
        <f t="shared" ca="1" si="1"/>
        <v>2912206.5981371528</v>
      </c>
      <c r="J12" s="67"/>
    </row>
    <row r="13" spans="1:10" s="2" customFormat="1" ht="30" customHeight="1" x14ac:dyDescent="0.3">
      <c r="A13" s="61" t="s">
        <v>14</v>
      </c>
      <c r="B13" s="11" t="s">
        <v>176</v>
      </c>
      <c r="C13" s="8" t="s">
        <v>180</v>
      </c>
      <c r="D13" s="9" t="s">
        <v>167</v>
      </c>
      <c r="E13" s="56" t="s">
        <v>397</v>
      </c>
      <c r="F13" s="20">
        <v>46065</v>
      </c>
      <c r="G13" s="20">
        <v>46430</v>
      </c>
      <c r="H13" s="13" t="str">
        <f t="shared" ca="1" si="0"/>
        <v>Active</v>
      </c>
      <c r="I13" s="52">
        <f t="shared" ca="1" si="1"/>
        <v>171.59813715277414</v>
      </c>
      <c r="J13" s="67"/>
    </row>
    <row r="14" spans="1:10" s="2" customFormat="1" ht="30" customHeight="1" x14ac:dyDescent="0.3">
      <c r="A14" s="61" t="s">
        <v>15</v>
      </c>
      <c r="B14" s="11" t="s">
        <v>176</v>
      </c>
      <c r="C14" s="8" t="s">
        <v>363</v>
      </c>
      <c r="D14" s="9" t="s">
        <v>167</v>
      </c>
      <c r="E14" s="56"/>
      <c r="F14" s="20">
        <v>46065</v>
      </c>
      <c r="G14" s="20">
        <v>46430</v>
      </c>
      <c r="H14" s="13" t="str">
        <f t="shared" ca="1" si="0"/>
        <v>Active</v>
      </c>
      <c r="I14" s="52">
        <f t="shared" ca="1" si="1"/>
        <v>171.59813715277414</v>
      </c>
      <c r="J14" s="67" t="s">
        <v>398</v>
      </c>
    </row>
    <row r="15" spans="1:10" s="2" customFormat="1" ht="30" customHeight="1" x14ac:dyDescent="0.3">
      <c r="A15" s="61" t="s">
        <v>16</v>
      </c>
      <c r="B15" s="11" t="s">
        <v>176</v>
      </c>
      <c r="C15" s="8" t="s">
        <v>188</v>
      </c>
      <c r="D15" s="9" t="s">
        <v>167</v>
      </c>
      <c r="E15" s="56" t="s">
        <v>399</v>
      </c>
      <c r="F15" s="20">
        <v>46065</v>
      </c>
      <c r="G15" s="20">
        <v>46430</v>
      </c>
      <c r="H15" s="13" t="str">
        <f t="shared" ca="1" si="0"/>
        <v>Active</v>
      </c>
      <c r="I15" s="52">
        <f t="shared" ca="1" si="1"/>
        <v>171.59813715277414</v>
      </c>
      <c r="J15" s="67" t="s">
        <v>400</v>
      </c>
    </row>
    <row r="16" spans="1:10" s="2" customFormat="1" ht="30" customHeight="1" x14ac:dyDescent="0.3">
      <c r="A16" s="61" t="s">
        <v>17</v>
      </c>
      <c r="B16" s="11" t="s">
        <v>176</v>
      </c>
      <c r="C16" s="8" t="s">
        <v>368</v>
      </c>
      <c r="D16" s="9" t="s">
        <v>167</v>
      </c>
      <c r="E16" s="56" t="s">
        <v>401</v>
      </c>
      <c r="F16" s="20">
        <v>46065</v>
      </c>
      <c r="G16" s="20">
        <v>46430</v>
      </c>
      <c r="H16" s="13" t="str">
        <f t="shared" ca="1" si="0"/>
        <v>Active</v>
      </c>
      <c r="I16" s="52">
        <f t="shared" ca="1" si="1"/>
        <v>171.59813715277414</v>
      </c>
      <c r="J16" s="67"/>
    </row>
    <row r="17" spans="1:10" s="2" customFormat="1" ht="30" customHeight="1" x14ac:dyDescent="0.3">
      <c r="A17" s="61" t="s">
        <v>193</v>
      </c>
      <c r="B17" s="11" t="s">
        <v>176</v>
      </c>
      <c r="C17" s="8" t="s">
        <v>371</v>
      </c>
      <c r="D17" s="9" t="s">
        <v>167</v>
      </c>
      <c r="E17" s="56" t="s">
        <v>402</v>
      </c>
      <c r="F17" s="20">
        <v>46065</v>
      </c>
      <c r="G17" s="20">
        <v>46430</v>
      </c>
      <c r="H17" s="13" t="str">
        <f t="shared" ca="1" si="0"/>
        <v>Active</v>
      </c>
      <c r="I17" s="52">
        <f t="shared" ca="1" si="1"/>
        <v>171.59813715277414</v>
      </c>
      <c r="J17" s="67"/>
    </row>
    <row r="18" spans="1:10" s="2" customFormat="1" ht="30" customHeight="1" x14ac:dyDescent="0.3">
      <c r="A18" s="61" t="s">
        <v>19</v>
      </c>
      <c r="B18" s="11" t="s">
        <v>176</v>
      </c>
      <c r="C18" s="8" t="s">
        <v>372</v>
      </c>
      <c r="D18" s="9" t="s">
        <v>173</v>
      </c>
      <c r="E18" s="56"/>
      <c r="F18" s="20"/>
      <c r="G18" s="20"/>
      <c r="H18" s="13" t="str">
        <f t="shared" ca="1" si="0"/>
        <v>N/A</v>
      </c>
      <c r="I18" s="52" t="str">
        <f t="shared" ca="1" si="1"/>
        <v/>
      </c>
      <c r="J18" s="67"/>
    </row>
    <row r="19" spans="1:10" s="2" customFormat="1" ht="30" customHeight="1" x14ac:dyDescent="0.3">
      <c r="A19" s="61" t="s">
        <v>198</v>
      </c>
      <c r="B19" s="11" t="s">
        <v>176</v>
      </c>
      <c r="C19" s="8" t="s">
        <v>199</v>
      </c>
      <c r="D19" s="9" t="s">
        <v>167</v>
      </c>
      <c r="E19" s="56" t="s">
        <v>403</v>
      </c>
      <c r="F19" s="20">
        <v>46065</v>
      </c>
      <c r="G19" s="20">
        <v>46430</v>
      </c>
      <c r="H19" s="13" t="str">
        <f t="shared" ca="1" si="0"/>
        <v>Active</v>
      </c>
      <c r="I19" s="52">
        <f t="shared" ca="1" si="1"/>
        <v>171.59813715277414</v>
      </c>
      <c r="J19" s="67"/>
    </row>
    <row r="20" spans="1:10" s="2" customFormat="1" ht="30" customHeight="1" x14ac:dyDescent="0.3">
      <c r="A20" s="61" t="s">
        <v>200</v>
      </c>
      <c r="B20" s="11" t="s">
        <v>176</v>
      </c>
      <c r="C20" s="8" t="s">
        <v>201</v>
      </c>
      <c r="D20" s="9" t="s">
        <v>167</v>
      </c>
      <c r="E20" s="56" t="s">
        <v>404</v>
      </c>
      <c r="F20" s="20">
        <v>46065</v>
      </c>
      <c r="G20" s="20">
        <v>46430</v>
      </c>
      <c r="H20" s="13" t="str">
        <f t="shared" ca="1" si="0"/>
        <v>Active</v>
      </c>
      <c r="I20" s="52">
        <f t="shared" ca="1" si="1"/>
        <v>171.59813715277414</v>
      </c>
      <c r="J20" s="67" t="s">
        <v>405</v>
      </c>
    </row>
    <row r="21" spans="1:10" s="2" customFormat="1" ht="30" customHeight="1" x14ac:dyDescent="0.3">
      <c r="A21" s="61" t="s">
        <v>22</v>
      </c>
      <c r="B21" s="11" t="s">
        <v>204</v>
      </c>
      <c r="C21" s="8" t="s">
        <v>205</v>
      </c>
      <c r="D21" s="9" t="s">
        <v>167</v>
      </c>
      <c r="E21" s="56" t="s">
        <v>406</v>
      </c>
      <c r="F21" s="20">
        <v>45968</v>
      </c>
      <c r="G21" s="20">
        <v>46333</v>
      </c>
      <c r="H21" s="13" t="str">
        <f t="shared" ca="1" si="0"/>
        <v>Active</v>
      </c>
      <c r="I21" s="52">
        <f t="shared" ca="1" si="1"/>
        <v>74.598137152774143</v>
      </c>
      <c r="J21" s="67"/>
    </row>
    <row r="22" spans="1:10" s="2" customFormat="1" ht="30" customHeight="1" x14ac:dyDescent="0.3">
      <c r="A22" s="61" t="s">
        <v>23</v>
      </c>
      <c r="B22" s="11" t="s">
        <v>204</v>
      </c>
      <c r="C22" s="8" t="s">
        <v>207</v>
      </c>
      <c r="D22" s="9" t="s">
        <v>167</v>
      </c>
      <c r="E22" s="56" t="s">
        <v>407</v>
      </c>
      <c r="F22" s="20">
        <v>45968</v>
      </c>
      <c r="G22" s="20">
        <v>46333</v>
      </c>
      <c r="H22" s="13" t="str">
        <f t="shared" ca="1" si="0"/>
        <v>Active</v>
      </c>
      <c r="I22" s="52">
        <f t="shared" ca="1" si="1"/>
        <v>74.598137152774143</v>
      </c>
      <c r="J22" s="67"/>
    </row>
    <row r="23" spans="1:10" s="2" customFormat="1" ht="30" customHeight="1" x14ac:dyDescent="0.3">
      <c r="A23" s="61" t="s">
        <v>24</v>
      </c>
      <c r="B23" s="11" t="s">
        <v>209</v>
      </c>
      <c r="C23" s="8" t="s">
        <v>210</v>
      </c>
      <c r="D23" s="9" t="s">
        <v>167</v>
      </c>
      <c r="E23" s="56" t="s">
        <v>408</v>
      </c>
      <c r="F23" s="20">
        <v>38159</v>
      </c>
      <c r="G23" s="20">
        <v>2958465</v>
      </c>
      <c r="H23" s="13" t="str">
        <f t="shared" ca="1" si="0"/>
        <v>Active</v>
      </c>
      <c r="I23" s="52">
        <f t="shared" ca="1" si="1"/>
        <v>2912206.5981371528</v>
      </c>
      <c r="J23" s="67"/>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67"/>
    </row>
    <row r="25" spans="1:10" s="2" customFormat="1" ht="30" customHeight="1" x14ac:dyDescent="0.3">
      <c r="A25" s="61" t="s">
        <v>26</v>
      </c>
      <c r="B25" s="11" t="s">
        <v>209</v>
      </c>
      <c r="C25" s="8" t="s">
        <v>213</v>
      </c>
      <c r="D25" s="9" t="s">
        <v>167</v>
      </c>
      <c r="E25" s="56" t="s">
        <v>409</v>
      </c>
      <c r="F25" s="20">
        <v>45008</v>
      </c>
      <c r="G25" s="20">
        <v>2958465</v>
      </c>
      <c r="H25" s="13" t="str">
        <f t="shared" ca="1" si="0"/>
        <v>Active</v>
      </c>
      <c r="I25" s="52">
        <f ca="1">IF(H25="N/A","",IF((G25-$C$1)&gt;0,G25-$C$1,""))</f>
        <v>2912206.5981371528</v>
      </c>
      <c r="J25" s="67"/>
    </row>
    <row r="26" spans="1:10" s="2" customFormat="1" ht="30" customHeight="1" x14ac:dyDescent="0.3">
      <c r="A26" s="61" t="s">
        <v>215</v>
      </c>
      <c r="B26" s="11" t="s">
        <v>209</v>
      </c>
      <c r="C26" s="8" t="s">
        <v>216</v>
      </c>
      <c r="D26" s="9" t="s">
        <v>167</v>
      </c>
      <c r="E26" s="56" t="s">
        <v>410</v>
      </c>
      <c r="F26" s="20">
        <v>45665</v>
      </c>
      <c r="G26" s="20">
        <v>47491</v>
      </c>
      <c r="H26" s="13" t="str">
        <f t="shared" ca="1" si="0"/>
        <v>Active</v>
      </c>
      <c r="I26" s="52">
        <f ca="1">IF(H26="N/A","",IF((G26-$C$1)&gt;0,G26-$C$1,""))</f>
        <v>1232.5981371527741</v>
      </c>
      <c r="J26" s="67"/>
    </row>
    <row r="27" spans="1:10" s="2" customFormat="1" ht="30" customHeight="1" x14ac:dyDescent="0.3">
      <c r="A27" s="61" t="s">
        <v>28</v>
      </c>
      <c r="B27" s="11" t="s">
        <v>209</v>
      </c>
      <c r="C27" s="8" t="s">
        <v>218</v>
      </c>
      <c r="D27" s="9" t="s">
        <v>173</v>
      </c>
      <c r="E27" s="56"/>
      <c r="F27" s="20"/>
      <c r="G27" s="20"/>
      <c r="H27" s="13" t="str">
        <f t="shared" ca="1" si="0"/>
        <v>N/A</v>
      </c>
      <c r="I27" s="52"/>
      <c r="J27" s="67"/>
    </row>
    <row r="28" spans="1:10" s="2" customFormat="1" ht="30" customHeight="1" x14ac:dyDescent="0.3">
      <c r="A28" s="61" t="s">
        <v>29</v>
      </c>
      <c r="B28" s="11" t="s">
        <v>209</v>
      </c>
      <c r="C28" s="8" t="s">
        <v>219</v>
      </c>
      <c r="D28" s="9" t="s">
        <v>173</v>
      </c>
      <c r="E28" s="56"/>
      <c r="F28" s="20"/>
      <c r="G28" s="20"/>
      <c r="H28" s="13" t="str">
        <f t="shared" ca="1" si="0"/>
        <v>N/A</v>
      </c>
      <c r="I28" s="52"/>
      <c r="J28" s="67"/>
    </row>
    <row r="29" spans="1:10" s="2" customFormat="1" ht="30" customHeight="1" x14ac:dyDescent="0.3">
      <c r="A29" s="61" t="s">
        <v>220</v>
      </c>
      <c r="B29" s="11" t="s">
        <v>209</v>
      </c>
      <c r="C29" s="8" t="s">
        <v>221</v>
      </c>
      <c r="D29" s="9" t="s">
        <v>173</v>
      </c>
      <c r="E29" s="56"/>
      <c r="F29" s="20"/>
      <c r="G29" s="20"/>
      <c r="H29" s="13" t="str">
        <f t="shared" ca="1" si="0"/>
        <v>N/A</v>
      </c>
      <c r="I29" s="52" t="str">
        <f ca="1">IF(H29="N/A","",IF((G29-$C$1)&gt;0,G29-$C$1,""))</f>
        <v/>
      </c>
      <c r="J29" s="67"/>
    </row>
    <row r="30" spans="1:10" s="2" customFormat="1" ht="30" customHeight="1" x14ac:dyDescent="0.3">
      <c r="A30" s="61" t="s">
        <v>223</v>
      </c>
      <c r="B30" s="11" t="s">
        <v>209</v>
      </c>
      <c r="C30" s="8" t="s">
        <v>224</v>
      </c>
      <c r="D30" s="9" t="s">
        <v>173</v>
      </c>
      <c r="E30" s="56"/>
      <c r="F30" s="20"/>
      <c r="G30" s="20"/>
      <c r="H30" s="13" t="str">
        <f t="shared" ca="1" si="0"/>
        <v>N/A</v>
      </c>
      <c r="I30" s="52"/>
      <c r="J30" s="67"/>
    </row>
    <row r="31" spans="1:10" s="2" customFormat="1" ht="30" customHeight="1" x14ac:dyDescent="0.3">
      <c r="A31" s="61" t="s">
        <v>225</v>
      </c>
      <c r="B31" s="11" t="s">
        <v>209</v>
      </c>
      <c r="C31" s="8" t="s">
        <v>226</v>
      </c>
      <c r="D31" s="9" t="s">
        <v>173</v>
      </c>
      <c r="E31" s="56"/>
      <c r="F31" s="20"/>
      <c r="G31" s="20"/>
      <c r="H31" s="13" t="str">
        <f t="shared" ca="1" si="0"/>
        <v>N/A</v>
      </c>
      <c r="I31" s="52"/>
      <c r="J31" s="67"/>
    </row>
    <row r="32" spans="1:10" s="2" customFormat="1" ht="30" customHeight="1" x14ac:dyDescent="0.3">
      <c r="A32" s="61" t="s">
        <v>227</v>
      </c>
      <c r="B32" s="11" t="s">
        <v>209</v>
      </c>
      <c r="C32" s="8" t="s">
        <v>228</v>
      </c>
      <c r="D32" s="9" t="s">
        <v>167</v>
      </c>
      <c r="E32" s="56"/>
      <c r="F32" s="20">
        <v>45259</v>
      </c>
      <c r="G32" s="20">
        <v>2958465</v>
      </c>
      <c r="H32" s="13" t="str">
        <f t="shared" ca="1" si="0"/>
        <v>Active</v>
      </c>
      <c r="I32" s="52"/>
      <c r="J32" s="56" t="s">
        <v>411</v>
      </c>
    </row>
    <row r="33" spans="1:10" s="2" customFormat="1" ht="30" customHeight="1" x14ac:dyDescent="0.3">
      <c r="A33" s="61" t="s">
        <v>34</v>
      </c>
      <c r="B33" s="11" t="s">
        <v>209</v>
      </c>
      <c r="C33" s="8" t="s">
        <v>229</v>
      </c>
      <c r="D33" s="9" t="s">
        <v>167</v>
      </c>
      <c r="E33" s="56" t="s">
        <v>412</v>
      </c>
      <c r="F33" s="20">
        <v>46030</v>
      </c>
      <c r="G33" s="20">
        <v>47126</v>
      </c>
      <c r="H33" s="13" t="str">
        <f t="shared" ca="1" si="0"/>
        <v>Active</v>
      </c>
      <c r="I33" s="52">
        <f t="shared" ca="1" si="1"/>
        <v>867.59813715277414</v>
      </c>
      <c r="J33" s="67" t="s">
        <v>413</v>
      </c>
    </row>
    <row r="34" spans="1:10" s="2" customFormat="1" ht="30" customHeight="1" x14ac:dyDescent="0.3">
      <c r="A34" s="61" t="s">
        <v>35</v>
      </c>
      <c r="B34" s="11" t="s">
        <v>209</v>
      </c>
      <c r="C34" s="8" t="s">
        <v>232</v>
      </c>
      <c r="D34" s="9" t="s">
        <v>167</v>
      </c>
      <c r="E34" s="56"/>
      <c r="F34" s="20">
        <v>45115</v>
      </c>
      <c r="G34" s="20">
        <v>2958465</v>
      </c>
      <c r="H34" s="13" t="str">
        <f t="shared" ca="1" si="0"/>
        <v>Active</v>
      </c>
      <c r="I34" s="52">
        <f t="shared" ca="1" si="1"/>
        <v>2912206.5981371528</v>
      </c>
      <c r="J34" s="67" t="s">
        <v>414</v>
      </c>
    </row>
    <row r="35" spans="1:10" s="2" customFormat="1" ht="30" customHeight="1" x14ac:dyDescent="0.3">
      <c r="A35" s="61" t="s">
        <v>36</v>
      </c>
      <c r="B35" s="11" t="s">
        <v>209</v>
      </c>
      <c r="C35" s="8" t="s">
        <v>234</v>
      </c>
      <c r="D35" s="9" t="s">
        <v>167</v>
      </c>
      <c r="E35" s="56" t="s">
        <v>415</v>
      </c>
      <c r="F35" s="20">
        <v>46025</v>
      </c>
      <c r="G35" s="20">
        <v>2958465</v>
      </c>
      <c r="H35" s="13" t="str">
        <f t="shared" ca="1" si="0"/>
        <v>Active</v>
      </c>
      <c r="I35" s="52">
        <f t="shared" ca="1" si="1"/>
        <v>2912206.5981371528</v>
      </c>
      <c r="J35" s="67"/>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67"/>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67"/>
    </row>
    <row r="38" spans="1:10" s="2" customFormat="1" ht="30" customHeight="1" x14ac:dyDescent="0.3">
      <c r="A38" s="61" t="s">
        <v>39</v>
      </c>
      <c r="B38" s="11" t="s">
        <v>209</v>
      </c>
      <c r="C38" s="8" t="s">
        <v>239</v>
      </c>
      <c r="D38" s="9" t="s">
        <v>167</v>
      </c>
      <c r="E38" s="56"/>
      <c r="F38" s="20">
        <v>45246</v>
      </c>
      <c r="G38" s="20">
        <v>2958465</v>
      </c>
      <c r="H38" s="13" t="str">
        <f t="shared" ca="1" si="0"/>
        <v>Active</v>
      </c>
      <c r="I38" s="52">
        <f t="shared" ca="1" si="1"/>
        <v>2912206.5981371528</v>
      </c>
      <c r="J38" s="67"/>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67"/>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67"/>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67"/>
    </row>
    <row r="42" spans="1:10" s="2" customFormat="1" ht="30" customHeight="1" x14ac:dyDescent="0.3">
      <c r="A42" s="61" t="s">
        <v>243</v>
      </c>
      <c r="B42" s="11" t="s">
        <v>244</v>
      </c>
      <c r="C42" s="8" t="s">
        <v>245</v>
      </c>
      <c r="D42" s="9" t="s">
        <v>167</v>
      </c>
      <c r="E42" s="56" t="s">
        <v>416</v>
      </c>
      <c r="F42" s="20">
        <v>45911</v>
      </c>
      <c r="G42" s="20">
        <v>46387</v>
      </c>
      <c r="H42" s="13" t="str">
        <f t="shared" ca="1" si="0"/>
        <v>Active</v>
      </c>
      <c r="I42" s="52">
        <f t="shared" ca="1" si="1"/>
        <v>128.59813715277414</v>
      </c>
      <c r="J42" s="67"/>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67"/>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67"/>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67"/>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67"/>
    </row>
    <row r="47" spans="1:10" s="2" customFormat="1" ht="30" customHeight="1" x14ac:dyDescent="0.3">
      <c r="A47" s="61" t="s">
        <v>258</v>
      </c>
      <c r="B47" s="11" t="s">
        <v>244</v>
      </c>
      <c r="C47" s="8" t="s">
        <v>259</v>
      </c>
      <c r="D47" s="9" t="s">
        <v>173</v>
      </c>
      <c r="E47" s="56"/>
      <c r="F47" s="20"/>
      <c r="G47" s="20"/>
      <c r="H47" s="13" t="str">
        <f t="shared" ca="1" si="0"/>
        <v>N/A</v>
      </c>
      <c r="I47" s="52"/>
      <c r="J47" s="67"/>
    </row>
    <row r="48" spans="1:10" s="2" customFormat="1" ht="30" customHeight="1" x14ac:dyDescent="0.3">
      <c r="A48" s="61" t="s">
        <v>260</v>
      </c>
      <c r="B48" s="11" t="s">
        <v>244</v>
      </c>
      <c r="C48" s="8" t="s">
        <v>261</v>
      </c>
      <c r="D48" s="9" t="s">
        <v>167</v>
      </c>
      <c r="E48" s="56"/>
      <c r="F48" s="20">
        <v>45858</v>
      </c>
      <c r="G48" s="20">
        <v>46213</v>
      </c>
      <c r="H48" s="13" t="str">
        <f t="shared" ca="1" si="0"/>
        <v>Expired</v>
      </c>
      <c r="I48" s="52" t="str">
        <f t="shared" ca="1" si="1"/>
        <v/>
      </c>
      <c r="J48" s="67" t="s">
        <v>417</v>
      </c>
    </row>
    <row r="49" spans="1:10" s="2" customFormat="1" ht="30" customHeight="1" x14ac:dyDescent="0.3">
      <c r="A49" s="61"/>
      <c r="B49" s="11" t="s">
        <v>244</v>
      </c>
      <c r="C49" s="8" t="s">
        <v>262</v>
      </c>
      <c r="D49" s="9" t="s">
        <v>173</v>
      </c>
      <c r="E49" s="56"/>
      <c r="F49" s="20"/>
      <c r="G49" s="20"/>
      <c r="H49" s="13" t="str">
        <f t="shared" ca="1" si="0"/>
        <v>N/A</v>
      </c>
      <c r="I49" s="52" t="str">
        <f t="shared" ca="1" si="1"/>
        <v/>
      </c>
      <c r="J49" s="67"/>
    </row>
    <row r="50" spans="1:10" s="2" customFormat="1" ht="30" customHeight="1" x14ac:dyDescent="0.3">
      <c r="A50" s="61"/>
      <c r="B50" s="11" t="s">
        <v>244</v>
      </c>
      <c r="C50" s="8" t="s">
        <v>263</v>
      </c>
      <c r="D50" s="9" t="s">
        <v>173</v>
      </c>
      <c r="E50" s="56"/>
      <c r="F50" s="20"/>
      <c r="G50" s="20"/>
      <c r="H50" s="13" t="str">
        <f t="shared" ca="1" si="0"/>
        <v>N/A</v>
      </c>
      <c r="I50" s="52" t="str">
        <f t="shared" ca="1" si="1"/>
        <v/>
      </c>
      <c r="J50" s="67"/>
    </row>
    <row r="51" spans="1:10" s="2" customFormat="1" ht="30" customHeight="1" x14ac:dyDescent="0.3">
      <c r="A51" s="61" t="s">
        <v>52</v>
      </c>
      <c r="B51" s="11" t="s">
        <v>264</v>
      </c>
      <c r="C51" s="8" t="s">
        <v>265</v>
      </c>
      <c r="D51" s="9" t="s">
        <v>173</v>
      </c>
      <c r="E51" s="56"/>
      <c r="F51" s="20"/>
      <c r="G51" s="20"/>
      <c r="H51" s="13" t="str">
        <f t="shared" ca="1" si="0"/>
        <v>N/A</v>
      </c>
      <c r="I51" s="52" t="str">
        <f t="shared" ca="1" si="1"/>
        <v/>
      </c>
      <c r="J51" s="67"/>
    </row>
    <row r="52" spans="1:10" s="2" customFormat="1" ht="30" customHeight="1" x14ac:dyDescent="0.3">
      <c r="A52" s="61" t="s">
        <v>53</v>
      </c>
      <c r="B52" s="11" t="s">
        <v>264</v>
      </c>
      <c r="C52" s="8" t="s">
        <v>267</v>
      </c>
      <c r="D52" s="9" t="s">
        <v>173</v>
      </c>
      <c r="E52" s="56"/>
      <c r="F52" s="20"/>
      <c r="G52" s="20"/>
      <c r="H52" s="13" t="str">
        <f t="shared" ca="1" si="0"/>
        <v>N/A</v>
      </c>
      <c r="I52" s="52" t="str">
        <f t="shared" ca="1" si="1"/>
        <v/>
      </c>
      <c r="J52" s="67"/>
    </row>
    <row r="53" spans="1:10" s="2" customFormat="1" ht="30" customHeight="1" x14ac:dyDescent="0.3">
      <c r="A53" s="61" t="s">
        <v>54</v>
      </c>
      <c r="B53" s="11" t="s">
        <v>264</v>
      </c>
      <c r="C53" s="8" t="s">
        <v>268</v>
      </c>
      <c r="D53" s="9" t="s">
        <v>173</v>
      </c>
      <c r="E53" s="56"/>
      <c r="F53" s="20"/>
      <c r="G53" s="20"/>
      <c r="H53" s="13" t="str">
        <f t="shared" ca="1" si="0"/>
        <v>N/A</v>
      </c>
      <c r="I53" s="52" t="str">
        <f t="shared" ca="1" si="1"/>
        <v/>
      </c>
      <c r="J53" s="67"/>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67"/>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67"/>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67"/>
    </row>
    <row r="57" spans="1:10" s="2" customFormat="1" ht="30" customHeight="1" x14ac:dyDescent="0.3">
      <c r="A57" s="61" t="s">
        <v>58</v>
      </c>
      <c r="B57" s="11" t="s">
        <v>272</v>
      </c>
      <c r="C57" s="8" t="s">
        <v>273</v>
      </c>
      <c r="D57" s="9" t="s">
        <v>173</v>
      </c>
      <c r="E57" s="56"/>
      <c r="F57" s="20"/>
      <c r="G57" s="20"/>
      <c r="H57" s="13" t="str">
        <f t="shared" ca="1" si="0"/>
        <v>N/A</v>
      </c>
      <c r="I57" s="52" t="str">
        <f t="shared" ca="1" si="1"/>
        <v/>
      </c>
      <c r="J57" s="67"/>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67"/>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67"/>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67"/>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67"/>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67"/>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67"/>
    </row>
    <row r="64" spans="1:10" s="2" customFormat="1" ht="30" customHeight="1" x14ac:dyDescent="0.3">
      <c r="A64" s="61" t="s">
        <v>282</v>
      </c>
      <c r="B64" s="11" t="s">
        <v>283</v>
      </c>
      <c r="C64" s="8" t="s">
        <v>284</v>
      </c>
      <c r="D64" s="9" t="s">
        <v>173</v>
      </c>
      <c r="E64" s="56"/>
      <c r="F64" s="20"/>
      <c r="G64" s="20"/>
      <c r="H64" s="13" t="str">
        <f t="shared" ca="1" si="0"/>
        <v>N/A</v>
      </c>
      <c r="I64" s="52" t="str">
        <f t="shared" ca="1" si="1"/>
        <v/>
      </c>
      <c r="J64" s="67"/>
    </row>
    <row r="65" spans="1:10" s="2" customFormat="1" ht="30" customHeight="1" x14ac:dyDescent="0.3">
      <c r="A65" s="61" t="s">
        <v>66</v>
      </c>
      <c r="B65" s="11" t="s">
        <v>285</v>
      </c>
      <c r="C65" s="8" t="s">
        <v>286</v>
      </c>
      <c r="D65" s="9" t="s">
        <v>167</v>
      </c>
      <c r="E65" s="56"/>
      <c r="F65" s="20"/>
      <c r="G65" s="20"/>
      <c r="H65" s="13" t="str">
        <f t="shared" ca="1" si="0"/>
        <v>No Permit</v>
      </c>
      <c r="I65" s="52" t="str">
        <f t="shared" ca="1" si="1"/>
        <v/>
      </c>
      <c r="J65" s="67"/>
    </row>
    <row r="66" spans="1:10" s="2" customFormat="1" ht="30" customHeight="1" x14ac:dyDescent="0.3">
      <c r="A66" s="61" t="s">
        <v>67</v>
      </c>
      <c r="B66" s="11" t="s">
        <v>289</v>
      </c>
      <c r="C66" s="8" t="s">
        <v>290</v>
      </c>
      <c r="D66" s="9" t="s">
        <v>167</v>
      </c>
      <c r="E66" s="56"/>
      <c r="F66" s="20">
        <v>46069</v>
      </c>
      <c r="G66" s="20">
        <v>46434</v>
      </c>
      <c r="H66" s="13" t="str">
        <f t="shared" ca="1" si="0"/>
        <v>Active</v>
      </c>
      <c r="I66" s="52">
        <f t="shared" ca="1" si="1"/>
        <v>175.59813715277414</v>
      </c>
      <c r="J66" s="67"/>
    </row>
    <row r="67" spans="1:10" s="2" customFormat="1" ht="30" customHeight="1" x14ac:dyDescent="0.3">
      <c r="A67" s="61" t="s">
        <v>68</v>
      </c>
      <c r="B67" s="11" t="s">
        <v>291</v>
      </c>
      <c r="C67" s="8" t="s">
        <v>292</v>
      </c>
      <c r="D67" s="9" t="s">
        <v>167</v>
      </c>
      <c r="E67" s="56"/>
      <c r="F67" s="20">
        <v>46078</v>
      </c>
      <c r="G67" s="20">
        <v>46443</v>
      </c>
      <c r="H67" s="13" t="str">
        <f t="shared" ca="1" si="0"/>
        <v>Active</v>
      </c>
      <c r="I67" s="52">
        <f t="shared" ca="1" si="1"/>
        <v>184.59813715277414</v>
      </c>
      <c r="J67" s="67"/>
    </row>
    <row r="68" spans="1:10" s="2" customFormat="1" ht="30" customHeight="1" x14ac:dyDescent="0.3">
      <c r="A68" s="61" t="s">
        <v>68</v>
      </c>
      <c r="B68" s="11" t="s">
        <v>291</v>
      </c>
      <c r="C68" s="8" t="s">
        <v>293</v>
      </c>
      <c r="D68" s="9" t="s">
        <v>167</v>
      </c>
      <c r="E68" s="56"/>
      <c r="F68" s="20">
        <v>46079</v>
      </c>
      <c r="G68" s="20">
        <v>46443</v>
      </c>
      <c r="H68" s="13" t="str">
        <f t="shared" ca="1" si="0"/>
        <v>Active</v>
      </c>
      <c r="I68" s="52">
        <f t="shared" ca="1" si="1"/>
        <v>184.59813715277414</v>
      </c>
      <c r="J68" s="67"/>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2"/>
        <v>Not Submitted</v>
      </c>
      <c r="I77" s="77"/>
      <c r="J77" s="78"/>
    </row>
    <row r="78" spans="1:10" s="2" customFormat="1" ht="30" customHeight="1" x14ac:dyDescent="0.3">
      <c r="A78" s="61" t="s">
        <v>307</v>
      </c>
      <c r="B78" s="18" t="s">
        <v>176</v>
      </c>
      <c r="C78" s="18" t="s">
        <v>308</v>
      </c>
      <c r="D78" s="12" t="s">
        <v>309</v>
      </c>
      <c r="E78" s="55" t="s">
        <v>167</v>
      </c>
      <c r="F78" s="20"/>
      <c r="G78" s="12">
        <v>46053</v>
      </c>
      <c r="H78" s="13" t="str">
        <f t="shared" si="2"/>
        <v>Not Submitted</v>
      </c>
      <c r="I78" s="77"/>
      <c r="J78" s="78"/>
    </row>
    <row r="79" spans="1:10" s="2" customFormat="1" ht="30" customHeight="1" x14ac:dyDescent="0.3">
      <c r="A79" s="61" t="s">
        <v>307</v>
      </c>
      <c r="B79" s="18" t="s">
        <v>176</v>
      </c>
      <c r="C79" s="18" t="s">
        <v>310</v>
      </c>
      <c r="D79" s="12" t="s">
        <v>309</v>
      </c>
      <c r="E79" s="55" t="s">
        <v>167</v>
      </c>
      <c r="F79" s="20"/>
      <c r="G79" s="12">
        <v>46081</v>
      </c>
      <c r="H79" s="13" t="str">
        <f t="shared" si="2"/>
        <v>Not Submitted</v>
      </c>
      <c r="I79" s="77"/>
      <c r="J79" s="78"/>
    </row>
    <row r="80" spans="1:10" s="2" customFormat="1" ht="30" customHeight="1" x14ac:dyDescent="0.3">
      <c r="A80" s="61" t="s">
        <v>307</v>
      </c>
      <c r="B80" s="18" t="s">
        <v>176</v>
      </c>
      <c r="C80" s="18" t="s">
        <v>311</v>
      </c>
      <c r="D80" s="12" t="s">
        <v>309</v>
      </c>
      <c r="E80" s="55" t="s">
        <v>167</v>
      </c>
      <c r="F80" s="20"/>
      <c r="G80" s="12">
        <v>46112</v>
      </c>
      <c r="H80" s="13" t="str">
        <f t="shared" si="2"/>
        <v>Not Submitted</v>
      </c>
      <c r="I80" s="77"/>
      <c r="J80" s="78"/>
    </row>
    <row r="81" spans="1:10" s="2" customFormat="1" ht="30" customHeight="1" x14ac:dyDescent="0.3">
      <c r="A81" s="61" t="s">
        <v>307</v>
      </c>
      <c r="B81" s="18" t="s">
        <v>176</v>
      </c>
      <c r="C81" s="18" t="s">
        <v>312</v>
      </c>
      <c r="D81" s="12" t="s">
        <v>309</v>
      </c>
      <c r="E81" s="55" t="s">
        <v>167</v>
      </c>
      <c r="F81" s="20"/>
      <c r="G81" s="12">
        <v>46142</v>
      </c>
      <c r="H81" s="13" t="str">
        <f t="shared" si="2"/>
        <v>Not Submitted</v>
      </c>
      <c r="I81" s="77"/>
      <c r="J81" s="78"/>
    </row>
    <row r="82" spans="1:10" s="2" customFormat="1" ht="30" customHeight="1" x14ac:dyDescent="0.3">
      <c r="A82" s="61" t="s">
        <v>307</v>
      </c>
      <c r="B82" s="18" t="s">
        <v>176</v>
      </c>
      <c r="C82" s="18" t="s">
        <v>313</v>
      </c>
      <c r="D82" s="12" t="s">
        <v>309</v>
      </c>
      <c r="E82" s="55" t="s">
        <v>167</v>
      </c>
      <c r="F82" s="20"/>
      <c r="G82" s="12">
        <v>46173</v>
      </c>
      <c r="H82" s="13" t="str">
        <f t="shared" si="2"/>
        <v>Not Submitted</v>
      </c>
      <c r="I82" s="77"/>
      <c r="J82" s="78"/>
    </row>
    <row r="83" spans="1:10" s="2" customFormat="1" ht="30" customHeight="1" x14ac:dyDescent="0.3">
      <c r="A83" s="61" t="s">
        <v>307</v>
      </c>
      <c r="B83" s="18" t="s">
        <v>176</v>
      </c>
      <c r="C83" s="18" t="s">
        <v>314</v>
      </c>
      <c r="D83" s="12" t="s">
        <v>309</v>
      </c>
      <c r="E83" s="55" t="s">
        <v>167</v>
      </c>
      <c r="F83" s="20"/>
      <c r="G83" s="12">
        <v>46203</v>
      </c>
      <c r="H83" s="13" t="str">
        <f t="shared" si="2"/>
        <v>Not Submitted</v>
      </c>
      <c r="I83" s="77"/>
      <c r="J83" s="78"/>
    </row>
    <row r="84" spans="1:10" s="2" customFormat="1" ht="30" customHeight="1" x14ac:dyDescent="0.3">
      <c r="A84" s="61" t="s">
        <v>307</v>
      </c>
      <c r="B84" s="18" t="s">
        <v>176</v>
      </c>
      <c r="C84" s="18" t="s">
        <v>315</v>
      </c>
      <c r="D84" s="12" t="s">
        <v>309</v>
      </c>
      <c r="E84" s="55" t="s">
        <v>167</v>
      </c>
      <c r="F84" s="20"/>
      <c r="G84" s="12">
        <v>46234</v>
      </c>
      <c r="H84" s="13" t="str">
        <f t="shared" si="2"/>
        <v>Not Submitted</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c r="G92" s="12">
        <v>46112</v>
      </c>
      <c r="H92" s="13" t="str">
        <f t="shared" si="2"/>
        <v>Not Submitted</v>
      </c>
      <c r="I92" s="77"/>
      <c r="J92" s="78"/>
    </row>
    <row r="93" spans="1:10" s="2" customFormat="1" ht="30" customHeight="1" x14ac:dyDescent="0.3">
      <c r="A93" s="61" t="s">
        <v>120</v>
      </c>
      <c r="B93" s="18" t="s">
        <v>209</v>
      </c>
      <c r="C93" s="18" t="s">
        <v>328</v>
      </c>
      <c r="D93" s="12" t="s">
        <v>327</v>
      </c>
      <c r="E93" s="55" t="s">
        <v>167</v>
      </c>
      <c r="F93" s="20"/>
      <c r="G93" s="12">
        <v>46203</v>
      </c>
      <c r="H93" s="13" t="str">
        <f t="shared" si="2"/>
        <v>Not Submitted</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t="s">
        <v>418</v>
      </c>
      <c r="J98" s="58"/>
    </row>
    <row r="99" spans="1:10" s="2" customFormat="1" ht="30" customHeight="1" x14ac:dyDescent="0.3">
      <c r="A99" s="61"/>
      <c r="B99" s="18" t="s">
        <v>334</v>
      </c>
      <c r="C99" s="18" t="s">
        <v>336</v>
      </c>
      <c r="D99" s="12" t="s">
        <v>309</v>
      </c>
      <c r="E99" s="55" t="s">
        <v>167</v>
      </c>
      <c r="F99" s="20"/>
      <c r="G99" s="12">
        <v>46096</v>
      </c>
      <c r="H99" s="13" t="str">
        <f t="shared" si="2"/>
        <v>Not Submitted</v>
      </c>
      <c r="I99" s="57" t="s">
        <v>418</v>
      </c>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t="s">
        <v>418</v>
      </c>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t="s">
        <v>418</v>
      </c>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t="s">
        <v>418</v>
      </c>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t="s">
        <v>418</v>
      </c>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t="s">
        <v>418</v>
      </c>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173</v>
      </c>
      <c r="F110" s="20"/>
      <c r="G110" s="12">
        <v>46112</v>
      </c>
      <c r="H110" s="13" t="str">
        <f t="shared" si="2"/>
        <v>N/A</v>
      </c>
      <c r="I110" s="77"/>
      <c r="J110" s="78"/>
    </row>
    <row r="111" spans="1:10" s="2" customFormat="1" ht="30" customHeight="1" x14ac:dyDescent="0.3">
      <c r="A111" s="61" t="s">
        <v>138</v>
      </c>
      <c r="B111" s="18" t="s">
        <v>264</v>
      </c>
      <c r="C111" s="18" t="s">
        <v>348</v>
      </c>
      <c r="D111" s="12" t="s">
        <v>327</v>
      </c>
      <c r="E111" s="55" t="s">
        <v>173</v>
      </c>
      <c r="F111" s="20"/>
      <c r="G111" s="12">
        <v>46203</v>
      </c>
      <c r="H111" s="13" t="str">
        <f t="shared" si="2"/>
        <v>N/A</v>
      </c>
      <c r="I111" s="77"/>
      <c r="J111" s="78"/>
    </row>
    <row r="112" spans="1:10" s="2" customFormat="1" ht="30" customHeight="1" x14ac:dyDescent="0.3">
      <c r="A112" s="61" t="s">
        <v>139</v>
      </c>
      <c r="B112" s="18" t="s">
        <v>264</v>
      </c>
      <c r="C112" s="18" t="s">
        <v>349</v>
      </c>
      <c r="D112" s="12" t="s">
        <v>327</v>
      </c>
      <c r="E112" s="55" t="s">
        <v>173</v>
      </c>
      <c r="F112" s="20"/>
      <c r="G112" s="12">
        <v>46295</v>
      </c>
      <c r="H112" s="13" t="str">
        <f t="shared" si="2"/>
        <v>N/A</v>
      </c>
      <c r="I112" s="77"/>
      <c r="J112" s="78"/>
    </row>
    <row r="113" spans="1:10" s="2" customFormat="1" ht="30" customHeight="1" x14ac:dyDescent="0.3">
      <c r="A113" s="61" t="s">
        <v>140</v>
      </c>
      <c r="B113" s="18" t="s">
        <v>264</v>
      </c>
      <c r="C113" s="18" t="s">
        <v>350</v>
      </c>
      <c r="D113" s="12" t="s">
        <v>327</v>
      </c>
      <c r="E113" s="55" t="s">
        <v>173</v>
      </c>
      <c r="F113" s="20"/>
      <c r="G113" s="12">
        <v>46387</v>
      </c>
      <c r="H113" s="13" t="str">
        <f t="shared" si="2"/>
        <v>N/A</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173</v>
      </c>
      <c r="F116" s="20"/>
      <c r="G116" s="12">
        <v>46127</v>
      </c>
      <c r="H116" s="13" t="str">
        <f t="shared" si="2"/>
        <v>N/A</v>
      </c>
      <c r="I116" s="77"/>
      <c r="J116" s="78"/>
    </row>
    <row r="117" spans="1:10" s="2" customFormat="1" ht="30" customHeight="1" x14ac:dyDescent="0.3">
      <c r="A117" s="61" t="s">
        <v>144</v>
      </c>
      <c r="B117" s="18" t="s">
        <v>283</v>
      </c>
      <c r="C117" s="18" t="s">
        <v>355</v>
      </c>
      <c r="D117" s="12" t="s">
        <v>327</v>
      </c>
      <c r="E117" s="55" t="s">
        <v>173</v>
      </c>
      <c r="F117" s="20"/>
      <c r="G117" s="12">
        <v>46218</v>
      </c>
      <c r="H117" s="13" t="str">
        <f t="shared" si="2"/>
        <v>N/A</v>
      </c>
      <c r="I117" s="77"/>
      <c r="J117" s="78"/>
    </row>
    <row r="118" spans="1:10" s="2" customFormat="1" ht="30" customHeight="1" x14ac:dyDescent="0.3">
      <c r="A118" s="61" t="s">
        <v>145</v>
      </c>
      <c r="B118" s="18" t="s">
        <v>283</v>
      </c>
      <c r="C118" s="18" t="s">
        <v>356</v>
      </c>
      <c r="D118" s="12" t="s">
        <v>327</v>
      </c>
      <c r="E118" s="55" t="s">
        <v>173</v>
      </c>
      <c r="F118" s="20"/>
      <c r="G118" s="12">
        <v>46310</v>
      </c>
      <c r="H118" s="13" t="str">
        <f t="shared" si="2"/>
        <v>N/A</v>
      </c>
      <c r="I118" s="77"/>
      <c r="J118" s="78"/>
    </row>
    <row r="119" spans="1:10" s="2" customFormat="1" ht="30" customHeight="1" x14ac:dyDescent="0.3">
      <c r="A119" s="61" t="s">
        <v>146</v>
      </c>
      <c r="B119" s="18" t="s">
        <v>283</v>
      </c>
      <c r="C119" s="18" t="s">
        <v>357</v>
      </c>
      <c r="D119" s="12" t="s">
        <v>327</v>
      </c>
      <c r="E119" s="55" t="s">
        <v>173</v>
      </c>
      <c r="F119" s="20"/>
      <c r="G119" s="12">
        <v>46402</v>
      </c>
      <c r="H119" s="13" t="str">
        <f t="shared" si="2"/>
        <v>N/A</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188" priority="7" operator="containsText" text="Expired">
      <formula>NOT(ISERROR(SEARCH("Expired",H6)))</formula>
    </cfRule>
    <cfRule type="containsText" dxfId="187" priority="8" operator="containsText" text="No Permit">
      <formula>NOT(ISERROR(SEARCH("No Permit",H6)))</formula>
    </cfRule>
    <cfRule type="containsText" dxfId="186" priority="9" operator="containsText" text="Active">
      <formula>NOT(ISERROR(SEARCH("Active",H6)))</formula>
    </cfRule>
  </conditionalFormatting>
  <conditionalFormatting sqref="H74:H120">
    <cfRule type="containsText" dxfId="185" priority="4" operator="containsText" text="Not Submitted">
      <formula>NOT(ISERROR(SEARCH("Not Submitted",H74)))</formula>
    </cfRule>
    <cfRule type="containsText" dxfId="184" priority="5" operator="containsText" text="Late Submission">
      <formula>NOT(ISERROR(SEARCH("Late Submission",H74)))</formula>
    </cfRule>
    <cfRule type="containsText" dxfId="183" priority="6" operator="containsText" text="Submitted On-time">
      <formula>NOT(ISERROR(SEARCH("Submitted On-time",H74)))</formula>
    </cfRule>
  </conditionalFormatting>
  <conditionalFormatting sqref="I6:I68">
    <cfRule type="cellIs" dxfId="182" priority="1" operator="between">
      <formula>31</formula>
      <formula>60</formula>
    </cfRule>
    <cfRule type="cellIs" dxfId="181" priority="2" operator="between">
      <formula>0</formula>
      <formula>30</formula>
    </cfRule>
    <cfRule type="containsBlanks" dxfId="180"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84FA86D6-C739-4FDC-BAFC-7EA027BEEE4B}">
          <x14:formula1>
            <xm:f>DATA!$B$4:$B$5</xm:f>
          </x14:formula1>
          <xm:sqref>D6:D68 E74:E120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B3190-C408-4316-BF85-C4CD3B8739E2}">
  <sheetPr>
    <tabColor theme="3" tint="0.89999084444715716"/>
  </sheetPr>
  <dimension ref="A1:J120"/>
  <sheetViews>
    <sheetView showGridLines="0" zoomScale="85" zoomScaleNormal="85" workbookViewId="0">
      <pane ySplit="1" topLeftCell="A73" activePane="bottomLeft" state="frozen"/>
      <selection pane="bottomLeft" activeCell="F104" sqref="F104"/>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78</v>
      </c>
      <c r="C1" s="51">
        <f ca="1">NOW()</f>
        <v>46258.401862962965</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t="s">
        <v>419</v>
      </c>
      <c r="F6" s="20">
        <v>45799</v>
      </c>
      <c r="G6" s="20" t="s">
        <v>420</v>
      </c>
      <c r="H6" s="13" t="str">
        <f t="shared" ref="H6:H68" ca="1" si="0">IF(D6="Applicable",IF(G6="","No Permit",IF(G6&gt;NOW(),"Active","Expired")),"N/A")</f>
        <v>Active</v>
      </c>
      <c r="I6" s="52" t="e">
        <f t="shared" ref="I6:I68" ca="1" si="1">IF(H6="N/A","",IF((G6-$C$1)&gt;0,G6-$C$1,""))</f>
        <v>#VALUE!</v>
      </c>
      <c r="J6" s="56" t="s">
        <v>421</v>
      </c>
    </row>
    <row r="7" spans="1:10" s="2" customFormat="1" ht="30" customHeight="1" x14ac:dyDescent="0.3">
      <c r="A7" s="61" t="s">
        <v>8</v>
      </c>
      <c r="B7" s="11" t="s">
        <v>165</v>
      </c>
      <c r="C7" s="8" t="s">
        <v>169</v>
      </c>
      <c r="D7" s="9" t="s">
        <v>167</v>
      </c>
      <c r="E7" s="56" t="s">
        <v>422</v>
      </c>
      <c r="F7" s="20">
        <v>46030</v>
      </c>
      <c r="G7" s="20">
        <v>46395</v>
      </c>
      <c r="H7" s="13" t="str">
        <f t="shared" ca="1" si="0"/>
        <v>Active</v>
      </c>
      <c r="I7" s="52">
        <f t="shared" ca="1" si="1"/>
        <v>136.59813703703549</v>
      </c>
      <c r="J7" s="56" t="s">
        <v>421</v>
      </c>
    </row>
    <row r="8" spans="1:10" s="2" customFormat="1" ht="30" customHeight="1" x14ac:dyDescent="0.3">
      <c r="A8" s="61" t="s">
        <v>9</v>
      </c>
      <c r="B8" s="11" t="s">
        <v>165</v>
      </c>
      <c r="C8" s="8" t="s">
        <v>171</v>
      </c>
      <c r="D8" s="9" t="s">
        <v>167</v>
      </c>
      <c r="E8" s="56" t="s">
        <v>423</v>
      </c>
      <c r="F8" s="20">
        <v>46031</v>
      </c>
      <c r="G8" s="20">
        <v>46396</v>
      </c>
      <c r="H8" s="13" t="str">
        <f t="shared" ca="1" si="0"/>
        <v>Active</v>
      </c>
      <c r="I8" s="52">
        <f t="shared" ca="1" si="1"/>
        <v>137.59813703703549</v>
      </c>
      <c r="J8" s="56" t="s">
        <v>421</v>
      </c>
    </row>
    <row r="9" spans="1:10" s="2" customFormat="1" ht="30" customHeight="1" x14ac:dyDescent="0.3">
      <c r="A9" s="61"/>
      <c r="B9" s="11" t="s">
        <v>165</v>
      </c>
      <c r="C9" s="8" t="s">
        <v>172</v>
      </c>
      <c r="D9" s="9" t="s">
        <v>173</v>
      </c>
      <c r="E9" s="56"/>
      <c r="F9" s="20"/>
      <c r="G9" s="20"/>
      <c r="H9" s="13" t="str">
        <f t="shared" ca="1" si="0"/>
        <v>N/A</v>
      </c>
      <c r="I9" s="52" t="str">
        <f t="shared" ca="1" si="1"/>
        <v/>
      </c>
      <c r="J9" s="56"/>
    </row>
    <row r="10" spans="1:10" s="2" customFormat="1" ht="30" customHeight="1" x14ac:dyDescent="0.3">
      <c r="A10" s="61"/>
      <c r="B10" s="11" t="s">
        <v>165</v>
      </c>
      <c r="C10" s="8" t="s">
        <v>174</v>
      </c>
      <c r="D10" s="9" t="s">
        <v>173</v>
      </c>
      <c r="E10" s="56"/>
      <c r="F10" s="20"/>
      <c r="G10" s="20"/>
      <c r="H10" s="13" t="str">
        <f t="shared" ca="1" si="0"/>
        <v>N/A</v>
      </c>
      <c r="I10" s="52" t="str">
        <f t="shared" ca="1" si="1"/>
        <v/>
      </c>
      <c r="J10" s="56"/>
    </row>
    <row r="11" spans="1:10" s="2" customFormat="1" ht="30" customHeight="1" x14ac:dyDescent="0.3">
      <c r="A11" s="61"/>
      <c r="B11" s="11" t="s">
        <v>165</v>
      </c>
      <c r="C11" s="8" t="s">
        <v>175</v>
      </c>
      <c r="D11" s="9" t="s">
        <v>173</v>
      </c>
      <c r="E11" s="56"/>
      <c r="F11" s="20"/>
      <c r="G11" s="20"/>
      <c r="H11" s="13" t="str">
        <f t="shared" ca="1" si="0"/>
        <v>N/A</v>
      </c>
      <c r="I11" s="52" t="str">
        <f t="shared" ca="1" si="1"/>
        <v/>
      </c>
      <c r="J11" s="56"/>
    </row>
    <row r="12" spans="1:10" s="2" customFormat="1" ht="30" customHeight="1" x14ac:dyDescent="0.3">
      <c r="A12" s="61" t="s">
        <v>13</v>
      </c>
      <c r="B12" s="11" t="s">
        <v>176</v>
      </c>
      <c r="C12" s="8" t="s">
        <v>177</v>
      </c>
      <c r="D12" s="9" t="s">
        <v>167</v>
      </c>
      <c r="E12" s="56" t="s">
        <v>424</v>
      </c>
      <c r="F12" s="20">
        <v>45694</v>
      </c>
      <c r="G12" s="20">
        <v>2958465</v>
      </c>
      <c r="H12" s="13" t="str">
        <f t="shared" ca="1" si="0"/>
        <v>Active</v>
      </c>
      <c r="I12" s="52">
        <f t="shared" ca="1" si="1"/>
        <v>2912206.5981370369</v>
      </c>
      <c r="J12" s="56"/>
    </row>
    <row r="13" spans="1:10" s="2" customFormat="1" ht="30" customHeight="1" x14ac:dyDescent="0.3">
      <c r="A13" s="61" t="s">
        <v>14</v>
      </c>
      <c r="B13" s="11" t="s">
        <v>176</v>
      </c>
      <c r="C13" s="8" t="s">
        <v>180</v>
      </c>
      <c r="D13" s="9" t="s">
        <v>167</v>
      </c>
      <c r="E13" s="56"/>
      <c r="F13" s="20">
        <v>45853</v>
      </c>
      <c r="G13" s="20">
        <v>46218</v>
      </c>
      <c r="H13" s="13" t="str">
        <f t="shared" ca="1" si="0"/>
        <v>Expired</v>
      </c>
      <c r="I13" s="52" t="str">
        <f t="shared" ca="1" si="1"/>
        <v/>
      </c>
      <c r="J13" s="56"/>
    </row>
    <row r="14" spans="1:10" s="2" customFormat="1" ht="30" customHeight="1" x14ac:dyDescent="0.3">
      <c r="A14" s="61" t="s">
        <v>15</v>
      </c>
      <c r="B14" s="11" t="s">
        <v>176</v>
      </c>
      <c r="C14" s="8" t="s">
        <v>363</v>
      </c>
      <c r="D14" s="9" t="s">
        <v>167</v>
      </c>
      <c r="E14" s="56" t="s">
        <v>425</v>
      </c>
      <c r="F14" s="20">
        <v>46065</v>
      </c>
      <c r="G14" s="20">
        <v>46430</v>
      </c>
      <c r="H14" s="13" t="str">
        <f t="shared" ca="1" si="0"/>
        <v>Active</v>
      </c>
      <c r="I14" s="52">
        <f t="shared" ca="1" si="1"/>
        <v>171.59813703703549</v>
      </c>
      <c r="J14" s="56"/>
    </row>
    <row r="15" spans="1:10" s="2" customFormat="1" ht="30" customHeight="1" x14ac:dyDescent="0.3">
      <c r="A15" s="61" t="s">
        <v>16</v>
      </c>
      <c r="B15" s="11" t="s">
        <v>176</v>
      </c>
      <c r="C15" s="8" t="s">
        <v>188</v>
      </c>
      <c r="D15" s="9" t="s">
        <v>167</v>
      </c>
      <c r="E15" s="56" t="s">
        <v>426</v>
      </c>
      <c r="F15" s="20">
        <v>46065</v>
      </c>
      <c r="G15" s="20">
        <v>46430</v>
      </c>
      <c r="H15" s="13" t="str">
        <f t="shared" ca="1" si="0"/>
        <v>Active</v>
      </c>
      <c r="I15" s="52">
        <f t="shared" ca="1" si="1"/>
        <v>171.59813703703549</v>
      </c>
      <c r="J15" s="56" t="s">
        <v>427</v>
      </c>
    </row>
    <row r="16" spans="1:10" s="2" customFormat="1" ht="30" customHeight="1" x14ac:dyDescent="0.3">
      <c r="A16" s="61" t="s">
        <v>17</v>
      </c>
      <c r="B16" s="11" t="s">
        <v>176</v>
      </c>
      <c r="C16" s="8" t="s">
        <v>368</v>
      </c>
      <c r="D16" s="9" t="s">
        <v>167</v>
      </c>
      <c r="E16" s="56" t="s">
        <v>428</v>
      </c>
      <c r="F16" s="20">
        <v>46065</v>
      </c>
      <c r="G16" s="20">
        <v>46430</v>
      </c>
      <c r="H16" s="13" t="str">
        <f t="shared" ca="1" si="0"/>
        <v>Active</v>
      </c>
      <c r="I16" s="52">
        <f t="shared" ca="1" si="1"/>
        <v>171.59813703703549</v>
      </c>
      <c r="J16" s="56"/>
    </row>
    <row r="17" spans="1:10" s="2" customFormat="1" ht="30" customHeight="1" x14ac:dyDescent="0.3">
      <c r="A17" s="61" t="s">
        <v>193</v>
      </c>
      <c r="B17" s="11" t="s">
        <v>176</v>
      </c>
      <c r="C17" s="8" t="s">
        <v>371</v>
      </c>
      <c r="D17" s="9" t="s">
        <v>173</v>
      </c>
      <c r="E17" s="56"/>
      <c r="F17" s="20"/>
      <c r="G17" s="20"/>
      <c r="H17" s="13" t="str">
        <f t="shared" ca="1" si="0"/>
        <v>N/A</v>
      </c>
      <c r="I17" s="52" t="str">
        <f t="shared" ca="1" si="1"/>
        <v/>
      </c>
      <c r="J17" s="56"/>
    </row>
    <row r="18" spans="1:10" s="2" customFormat="1" ht="30" customHeight="1" x14ac:dyDescent="0.3">
      <c r="A18" s="61" t="s">
        <v>19</v>
      </c>
      <c r="B18" s="11" t="s">
        <v>176</v>
      </c>
      <c r="C18" s="8" t="s">
        <v>372</v>
      </c>
      <c r="D18" s="9" t="s">
        <v>167</v>
      </c>
      <c r="E18" s="56" t="s">
        <v>429</v>
      </c>
      <c r="F18" s="20">
        <v>46065</v>
      </c>
      <c r="G18" s="20">
        <v>46430</v>
      </c>
      <c r="H18" s="13" t="str">
        <f t="shared" ca="1" si="0"/>
        <v>Active</v>
      </c>
      <c r="I18" s="52">
        <f t="shared" ca="1" si="1"/>
        <v>171.59813703703549</v>
      </c>
      <c r="J18" s="56"/>
    </row>
    <row r="19" spans="1:10" s="2" customFormat="1" ht="30" customHeight="1" x14ac:dyDescent="0.3">
      <c r="A19" s="61" t="s">
        <v>198</v>
      </c>
      <c r="B19" s="11" t="s">
        <v>176</v>
      </c>
      <c r="C19" s="8" t="s">
        <v>199</v>
      </c>
      <c r="D19" s="9" t="s">
        <v>167</v>
      </c>
      <c r="E19" s="56" t="s">
        <v>430</v>
      </c>
      <c r="F19" s="20">
        <v>46065</v>
      </c>
      <c r="G19" s="20">
        <v>46430</v>
      </c>
      <c r="H19" s="13" t="str">
        <f t="shared" ca="1" si="0"/>
        <v>Active</v>
      </c>
      <c r="I19" s="52">
        <f t="shared" ca="1" si="1"/>
        <v>171.59813703703549</v>
      </c>
      <c r="J19" s="56"/>
    </row>
    <row r="20" spans="1:10" s="2" customFormat="1" ht="30" customHeight="1" x14ac:dyDescent="0.3">
      <c r="A20" s="61" t="s">
        <v>200</v>
      </c>
      <c r="B20" s="11" t="s">
        <v>176</v>
      </c>
      <c r="C20" s="8" t="s">
        <v>201</v>
      </c>
      <c r="D20" s="9" t="s">
        <v>167</v>
      </c>
      <c r="E20" s="56" t="s">
        <v>431</v>
      </c>
      <c r="F20" s="20">
        <v>46069</v>
      </c>
      <c r="G20" s="20">
        <v>46434</v>
      </c>
      <c r="H20" s="13" t="str">
        <f t="shared" ca="1" si="0"/>
        <v>Active</v>
      </c>
      <c r="I20" s="52">
        <f t="shared" ca="1" si="1"/>
        <v>175.59813703703549</v>
      </c>
      <c r="J20" s="56" t="s">
        <v>432</v>
      </c>
    </row>
    <row r="21" spans="1:10" s="2" customFormat="1" ht="30" customHeight="1" x14ac:dyDescent="0.3">
      <c r="A21" s="61" t="s">
        <v>22</v>
      </c>
      <c r="B21" s="11" t="s">
        <v>204</v>
      </c>
      <c r="C21" s="8" t="s">
        <v>205</v>
      </c>
      <c r="D21" s="9" t="s">
        <v>167</v>
      </c>
      <c r="E21" s="56" t="s">
        <v>433</v>
      </c>
      <c r="F21" s="20">
        <v>46031</v>
      </c>
      <c r="G21" s="20">
        <v>46387</v>
      </c>
      <c r="H21" s="13" t="str">
        <f t="shared" ca="1" si="0"/>
        <v>Active</v>
      </c>
      <c r="I21" s="52">
        <f t="shared" ca="1" si="1"/>
        <v>128.59813703703549</v>
      </c>
      <c r="J21" s="56" t="s">
        <v>434</v>
      </c>
    </row>
    <row r="22" spans="1:10" s="2" customFormat="1" ht="30" customHeight="1" x14ac:dyDescent="0.3">
      <c r="A22" s="61" t="s">
        <v>23</v>
      </c>
      <c r="B22" s="11" t="s">
        <v>204</v>
      </c>
      <c r="C22" s="8" t="s">
        <v>207</v>
      </c>
      <c r="D22" s="9" t="s">
        <v>167</v>
      </c>
      <c r="E22" s="56" t="s">
        <v>435</v>
      </c>
      <c r="F22" s="20">
        <v>46031</v>
      </c>
      <c r="G22" s="20">
        <v>46387</v>
      </c>
      <c r="H22" s="13" t="str">
        <f t="shared" ca="1" si="0"/>
        <v>Active</v>
      </c>
      <c r="I22" s="52">
        <f t="shared" ca="1" si="1"/>
        <v>128.59813703703549</v>
      </c>
      <c r="J22" s="56" t="s">
        <v>434</v>
      </c>
    </row>
    <row r="23" spans="1:10" s="2" customFormat="1" ht="30" customHeight="1" x14ac:dyDescent="0.3">
      <c r="A23" s="61" t="s">
        <v>24</v>
      </c>
      <c r="B23" s="11" t="s">
        <v>209</v>
      </c>
      <c r="C23" s="8" t="s">
        <v>210</v>
      </c>
      <c r="D23" s="9" t="s">
        <v>167</v>
      </c>
      <c r="E23" s="56" t="s">
        <v>436</v>
      </c>
      <c r="F23" s="20">
        <v>44966</v>
      </c>
      <c r="G23" s="20">
        <v>2958465</v>
      </c>
      <c r="H23" s="13" t="str">
        <f t="shared" ca="1" si="0"/>
        <v>Active</v>
      </c>
      <c r="I23" s="52">
        <f t="shared" ca="1" si="1"/>
        <v>2912206.5981370369</v>
      </c>
      <c r="J23" s="56"/>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56"/>
    </row>
    <row r="25" spans="1:10" s="2" customFormat="1" ht="30" customHeight="1" x14ac:dyDescent="0.3">
      <c r="A25" s="61" t="s">
        <v>26</v>
      </c>
      <c r="B25" s="11" t="s">
        <v>209</v>
      </c>
      <c r="C25" s="8" t="s">
        <v>213</v>
      </c>
      <c r="D25" s="9" t="s">
        <v>167</v>
      </c>
      <c r="E25" s="56" t="s">
        <v>437</v>
      </c>
      <c r="F25" s="20">
        <v>44960</v>
      </c>
      <c r="G25" s="20">
        <v>2958465</v>
      </c>
      <c r="H25" s="13" t="str">
        <f t="shared" ca="1" si="0"/>
        <v>Active</v>
      </c>
      <c r="I25" s="52">
        <f ca="1">IF(H25="N/A","",IF((G25-$C$1)&gt;0,G25-$C$1,""))</f>
        <v>2912206.5981370369</v>
      </c>
      <c r="J25" s="56"/>
    </row>
    <row r="26" spans="1:10" s="2" customFormat="1" ht="30" customHeight="1" x14ac:dyDescent="0.3">
      <c r="A26" s="61" t="s">
        <v>215</v>
      </c>
      <c r="B26" s="11" t="s">
        <v>209</v>
      </c>
      <c r="C26" s="8" t="s">
        <v>216</v>
      </c>
      <c r="D26" s="9" t="s">
        <v>167</v>
      </c>
      <c r="E26" s="56" t="s">
        <v>438</v>
      </c>
      <c r="F26" s="20">
        <v>44655</v>
      </c>
      <c r="G26" s="20">
        <v>46481</v>
      </c>
      <c r="H26" s="13" t="str">
        <f t="shared" ca="1" si="0"/>
        <v>Active</v>
      </c>
      <c r="I26" s="52">
        <f ca="1">IF(H26="N/A","",IF((G26-$C$1)&gt;0,G26-$C$1,""))</f>
        <v>222.59813703703549</v>
      </c>
      <c r="J26" s="56"/>
    </row>
    <row r="27" spans="1:10" s="2" customFormat="1" ht="30" customHeight="1" x14ac:dyDescent="0.3">
      <c r="A27" s="61" t="s">
        <v>28</v>
      </c>
      <c r="B27" s="11" t="s">
        <v>209</v>
      </c>
      <c r="C27" s="8" t="s">
        <v>218</v>
      </c>
      <c r="D27" s="9" t="s">
        <v>173</v>
      </c>
      <c r="E27" s="56"/>
      <c r="F27" s="20"/>
      <c r="G27" s="20"/>
      <c r="H27" s="13" t="str">
        <f t="shared" ca="1" si="0"/>
        <v>N/A</v>
      </c>
      <c r="I27" s="52"/>
      <c r="J27" s="56"/>
    </row>
    <row r="28" spans="1:10" s="2" customFormat="1" ht="30" customHeight="1" x14ac:dyDescent="0.3">
      <c r="A28" s="61" t="s">
        <v>29</v>
      </c>
      <c r="B28" s="11" t="s">
        <v>209</v>
      </c>
      <c r="C28" s="8" t="s">
        <v>219</v>
      </c>
      <c r="D28" s="9" t="s">
        <v>173</v>
      </c>
      <c r="E28" s="56"/>
      <c r="F28" s="20"/>
      <c r="G28" s="20"/>
      <c r="H28" s="13" t="str">
        <f t="shared" ca="1" si="0"/>
        <v>N/A</v>
      </c>
      <c r="I28" s="52"/>
      <c r="J28" s="56"/>
    </row>
    <row r="29" spans="1:10" s="2" customFormat="1" ht="30" customHeight="1" x14ac:dyDescent="0.3">
      <c r="A29" s="61" t="s">
        <v>220</v>
      </c>
      <c r="B29" s="11" t="s">
        <v>209</v>
      </c>
      <c r="C29" s="8" t="s">
        <v>221</v>
      </c>
      <c r="D29" s="9" t="s">
        <v>173</v>
      </c>
      <c r="E29" s="56"/>
      <c r="F29" s="20"/>
      <c r="G29" s="20"/>
      <c r="H29" s="13" t="str">
        <f t="shared" ca="1" si="0"/>
        <v>N/A</v>
      </c>
      <c r="I29" s="52" t="str">
        <f ca="1">IF(H29="N/A","",IF((G29-$C$1)&gt;0,G29-$C$1,""))</f>
        <v/>
      </c>
      <c r="J29" s="56"/>
    </row>
    <row r="30" spans="1:10" s="2" customFormat="1" ht="30" customHeight="1" x14ac:dyDescent="0.3">
      <c r="A30" s="61" t="s">
        <v>223</v>
      </c>
      <c r="B30" s="11" t="s">
        <v>209</v>
      </c>
      <c r="C30" s="8" t="s">
        <v>224</v>
      </c>
      <c r="D30" s="9" t="s">
        <v>173</v>
      </c>
      <c r="E30" s="56"/>
      <c r="F30" s="20"/>
      <c r="G30" s="20"/>
      <c r="H30" s="13" t="str">
        <f t="shared" ca="1" si="0"/>
        <v>N/A</v>
      </c>
      <c r="I30" s="52"/>
      <c r="J30" s="56"/>
    </row>
    <row r="31" spans="1:10" s="2" customFormat="1" ht="30" customHeight="1" x14ac:dyDescent="0.3">
      <c r="A31" s="61" t="s">
        <v>225</v>
      </c>
      <c r="B31" s="11" t="s">
        <v>209</v>
      </c>
      <c r="C31" s="8" t="s">
        <v>226</v>
      </c>
      <c r="D31" s="9" t="s">
        <v>173</v>
      </c>
      <c r="E31" s="56"/>
      <c r="F31" s="20"/>
      <c r="G31" s="20"/>
      <c r="H31" s="13" t="str">
        <f t="shared" ca="1" si="0"/>
        <v>N/A</v>
      </c>
      <c r="I31" s="52"/>
      <c r="J31" s="56"/>
    </row>
    <row r="32" spans="1:10" s="2" customFormat="1" ht="30" customHeight="1" x14ac:dyDescent="0.3">
      <c r="A32" s="61" t="s">
        <v>227</v>
      </c>
      <c r="B32" s="11" t="s">
        <v>209</v>
      </c>
      <c r="C32" s="8" t="s">
        <v>228</v>
      </c>
      <c r="D32" s="9" t="s">
        <v>167</v>
      </c>
      <c r="E32" s="56"/>
      <c r="F32" s="20">
        <v>46031</v>
      </c>
      <c r="G32" s="20">
        <v>2958465</v>
      </c>
      <c r="H32" s="13" t="str">
        <f t="shared" ca="1" si="0"/>
        <v>Active</v>
      </c>
      <c r="I32" s="52"/>
      <c r="J32" s="56" t="s">
        <v>439</v>
      </c>
    </row>
    <row r="33" spans="1:10" s="2" customFormat="1" ht="30" customHeight="1" x14ac:dyDescent="0.3">
      <c r="A33" s="61" t="s">
        <v>34</v>
      </c>
      <c r="B33" s="11" t="s">
        <v>209</v>
      </c>
      <c r="C33" s="8" t="s">
        <v>229</v>
      </c>
      <c r="D33" s="9" t="s">
        <v>167</v>
      </c>
      <c r="E33" s="56" t="s">
        <v>440</v>
      </c>
      <c r="F33" s="20">
        <v>45841</v>
      </c>
      <c r="G33" s="20">
        <v>46937</v>
      </c>
      <c r="H33" s="13" t="str">
        <f t="shared" ca="1" si="0"/>
        <v>Active</v>
      </c>
      <c r="I33" s="52">
        <f t="shared" ca="1" si="1"/>
        <v>678.59813703703549</v>
      </c>
      <c r="J33" s="56" t="s">
        <v>441</v>
      </c>
    </row>
    <row r="34" spans="1:10" s="2" customFormat="1" ht="30" customHeight="1" x14ac:dyDescent="0.3">
      <c r="A34" s="61" t="s">
        <v>35</v>
      </c>
      <c r="B34" s="11" t="s">
        <v>209</v>
      </c>
      <c r="C34" s="8" t="s">
        <v>232</v>
      </c>
      <c r="D34" s="9" t="s">
        <v>167</v>
      </c>
      <c r="E34" s="56"/>
      <c r="F34" s="20">
        <v>45125</v>
      </c>
      <c r="G34" s="20">
        <v>2958465</v>
      </c>
      <c r="H34" s="13" t="str">
        <f t="shared" ca="1" si="0"/>
        <v>Active</v>
      </c>
      <c r="I34" s="52">
        <f t="shared" ca="1" si="1"/>
        <v>2912206.5981370369</v>
      </c>
      <c r="J34" s="56" t="s">
        <v>414</v>
      </c>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56"/>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56"/>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56"/>
    </row>
    <row r="38" spans="1:10" s="2" customFormat="1" ht="30" customHeight="1" x14ac:dyDescent="0.3">
      <c r="A38" s="61" t="s">
        <v>39</v>
      </c>
      <c r="B38" s="11" t="s">
        <v>209</v>
      </c>
      <c r="C38" s="8" t="s">
        <v>239</v>
      </c>
      <c r="D38" s="9" t="s">
        <v>167</v>
      </c>
      <c r="E38" s="56"/>
      <c r="F38" s="20">
        <v>45246</v>
      </c>
      <c r="G38" s="20">
        <v>2958465</v>
      </c>
      <c r="H38" s="13" t="str">
        <f t="shared" ca="1" si="0"/>
        <v>Active</v>
      </c>
      <c r="I38" s="52">
        <f t="shared" ca="1" si="1"/>
        <v>2912206.5981370369</v>
      </c>
      <c r="J38" s="56"/>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56"/>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56"/>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56"/>
    </row>
    <row r="42" spans="1:10" s="2" customFormat="1" ht="30" customHeight="1" x14ac:dyDescent="0.3">
      <c r="A42" s="61" t="s">
        <v>243</v>
      </c>
      <c r="B42" s="11" t="s">
        <v>244</v>
      </c>
      <c r="C42" s="8" t="s">
        <v>245</v>
      </c>
      <c r="D42" s="9" t="s">
        <v>167</v>
      </c>
      <c r="E42" s="56"/>
      <c r="F42" s="20">
        <v>45970</v>
      </c>
      <c r="G42" s="20">
        <v>46387</v>
      </c>
      <c r="H42" s="13" t="str">
        <f t="shared" ca="1" si="0"/>
        <v>Active</v>
      </c>
      <c r="I42" s="52">
        <f t="shared" ca="1" si="1"/>
        <v>128.59813703703549</v>
      </c>
      <c r="J42" s="56"/>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56"/>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56"/>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56"/>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56"/>
    </row>
    <row r="47" spans="1:10" s="2" customFormat="1" ht="30" customHeight="1" x14ac:dyDescent="0.3">
      <c r="A47" s="61" t="s">
        <v>258</v>
      </c>
      <c r="B47" s="11" t="s">
        <v>244</v>
      </c>
      <c r="C47" s="8" t="s">
        <v>259</v>
      </c>
      <c r="D47" s="9" t="s">
        <v>173</v>
      </c>
      <c r="E47" s="56"/>
      <c r="F47" s="20"/>
      <c r="G47" s="20"/>
      <c r="H47" s="13" t="str">
        <f t="shared" ca="1" si="0"/>
        <v>N/A</v>
      </c>
      <c r="I47" s="52"/>
      <c r="J47" s="56"/>
    </row>
    <row r="48" spans="1:10" s="2" customFormat="1" ht="30" customHeight="1" x14ac:dyDescent="0.3">
      <c r="A48" s="61" t="s">
        <v>260</v>
      </c>
      <c r="B48" s="11" t="s">
        <v>244</v>
      </c>
      <c r="C48" s="8" t="s">
        <v>261</v>
      </c>
      <c r="D48" s="9" t="s">
        <v>167</v>
      </c>
      <c r="E48" s="56"/>
      <c r="F48" s="20">
        <v>45858</v>
      </c>
      <c r="G48" s="20">
        <v>46213</v>
      </c>
      <c r="H48" s="13" t="str">
        <f t="shared" ca="1" si="0"/>
        <v>Expired</v>
      </c>
      <c r="I48" s="52" t="str">
        <f t="shared" ca="1" si="1"/>
        <v/>
      </c>
      <c r="J48" s="56"/>
    </row>
    <row r="49" spans="1:10" s="2" customFormat="1" ht="30" customHeight="1" x14ac:dyDescent="0.3">
      <c r="A49" s="61"/>
      <c r="B49" s="11" t="s">
        <v>244</v>
      </c>
      <c r="C49" s="8" t="s">
        <v>262</v>
      </c>
      <c r="D49" s="9" t="s">
        <v>173</v>
      </c>
      <c r="E49" s="56"/>
      <c r="F49" s="20"/>
      <c r="G49" s="20"/>
      <c r="H49" s="13" t="str">
        <f t="shared" ca="1" si="0"/>
        <v>N/A</v>
      </c>
      <c r="I49" s="52" t="str">
        <f t="shared" ca="1" si="1"/>
        <v/>
      </c>
      <c r="J49" s="56"/>
    </row>
    <row r="50" spans="1:10" s="2" customFormat="1" ht="30" customHeight="1" x14ac:dyDescent="0.3">
      <c r="A50" s="61"/>
      <c r="B50" s="11" t="s">
        <v>244</v>
      </c>
      <c r="C50" s="8" t="s">
        <v>263</v>
      </c>
      <c r="D50" s="9" t="s">
        <v>173</v>
      </c>
      <c r="E50" s="56"/>
      <c r="F50" s="20"/>
      <c r="G50" s="20"/>
      <c r="H50" s="13" t="str">
        <f t="shared" ca="1" si="0"/>
        <v>N/A</v>
      </c>
      <c r="I50" s="52" t="str">
        <f t="shared" ca="1" si="1"/>
        <v/>
      </c>
      <c r="J50" s="56"/>
    </row>
    <row r="51" spans="1:10" s="2" customFormat="1" ht="30" customHeight="1" x14ac:dyDescent="0.3">
      <c r="A51" s="61" t="s">
        <v>52</v>
      </c>
      <c r="B51" s="11" t="s">
        <v>264</v>
      </c>
      <c r="C51" s="8" t="s">
        <v>265</v>
      </c>
      <c r="D51" s="9" t="s">
        <v>173</v>
      </c>
      <c r="E51" s="56"/>
      <c r="F51" s="20"/>
      <c r="G51" s="20"/>
      <c r="H51" s="13" t="str">
        <f t="shared" ca="1" si="0"/>
        <v>N/A</v>
      </c>
      <c r="I51" s="52" t="str">
        <f t="shared" ca="1" si="1"/>
        <v/>
      </c>
      <c r="J51" s="56"/>
    </row>
    <row r="52" spans="1:10" s="2" customFormat="1" ht="30" customHeight="1" x14ac:dyDescent="0.3">
      <c r="A52" s="61" t="s">
        <v>53</v>
      </c>
      <c r="B52" s="11" t="s">
        <v>264</v>
      </c>
      <c r="C52" s="8" t="s">
        <v>267</v>
      </c>
      <c r="D52" s="9" t="s">
        <v>173</v>
      </c>
      <c r="E52" s="56"/>
      <c r="F52" s="20"/>
      <c r="G52" s="20"/>
      <c r="H52" s="13" t="str">
        <f t="shared" ca="1" si="0"/>
        <v>N/A</v>
      </c>
      <c r="I52" s="52" t="str">
        <f t="shared" ca="1" si="1"/>
        <v/>
      </c>
      <c r="J52" s="56"/>
    </row>
    <row r="53" spans="1:10" s="2" customFormat="1" ht="30" customHeight="1" x14ac:dyDescent="0.3">
      <c r="A53" s="61" t="s">
        <v>54</v>
      </c>
      <c r="B53" s="11" t="s">
        <v>264</v>
      </c>
      <c r="C53" s="8" t="s">
        <v>268</v>
      </c>
      <c r="D53" s="9" t="s">
        <v>173</v>
      </c>
      <c r="E53" s="56"/>
      <c r="F53" s="20"/>
      <c r="G53" s="20"/>
      <c r="H53" s="13" t="str">
        <f t="shared" ca="1" si="0"/>
        <v>N/A</v>
      </c>
      <c r="I53" s="52" t="str">
        <f t="shared" ca="1" si="1"/>
        <v/>
      </c>
      <c r="J53" s="56"/>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56"/>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56"/>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56"/>
    </row>
    <row r="57" spans="1:10" s="2" customFormat="1" ht="30" customHeight="1" x14ac:dyDescent="0.3">
      <c r="A57" s="61" t="s">
        <v>58</v>
      </c>
      <c r="B57" s="11" t="s">
        <v>272</v>
      </c>
      <c r="C57" s="8" t="s">
        <v>273</v>
      </c>
      <c r="D57" s="9" t="s">
        <v>173</v>
      </c>
      <c r="E57" s="56"/>
      <c r="F57" s="20"/>
      <c r="G57" s="20"/>
      <c r="H57" s="13" t="str">
        <f t="shared" ca="1" si="0"/>
        <v>N/A</v>
      </c>
      <c r="I57" s="52" t="str">
        <f t="shared" ca="1" si="1"/>
        <v/>
      </c>
      <c r="J57" s="56"/>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56"/>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56"/>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56"/>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56"/>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56"/>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56"/>
    </row>
    <row r="64" spans="1:10" s="2" customFormat="1" ht="30" customHeight="1" x14ac:dyDescent="0.3">
      <c r="A64" s="61" t="s">
        <v>282</v>
      </c>
      <c r="B64" s="11" t="s">
        <v>283</v>
      </c>
      <c r="C64" s="8" t="s">
        <v>284</v>
      </c>
      <c r="D64" s="9" t="s">
        <v>167</v>
      </c>
      <c r="E64" s="56" t="s">
        <v>442</v>
      </c>
      <c r="F64" s="20">
        <v>43735</v>
      </c>
      <c r="G64" s="20">
        <v>47388</v>
      </c>
      <c r="H64" s="13" t="str">
        <f t="shared" ca="1" si="0"/>
        <v>Active</v>
      </c>
      <c r="I64" s="52">
        <f t="shared" ca="1" si="1"/>
        <v>1129.5981370370355</v>
      </c>
      <c r="J64" s="56"/>
    </row>
    <row r="65" spans="1:10" s="2" customFormat="1" ht="30" customHeight="1" x14ac:dyDescent="0.3">
      <c r="A65" s="61" t="s">
        <v>66</v>
      </c>
      <c r="B65" s="11" t="s">
        <v>285</v>
      </c>
      <c r="C65" s="8" t="s">
        <v>286</v>
      </c>
      <c r="D65" s="9" t="s">
        <v>173</v>
      </c>
      <c r="E65" s="56"/>
      <c r="F65" s="20"/>
      <c r="G65" s="20"/>
      <c r="H65" s="13" t="str">
        <f t="shared" ca="1" si="0"/>
        <v>N/A</v>
      </c>
      <c r="I65" s="52" t="str">
        <f t="shared" ca="1" si="1"/>
        <v/>
      </c>
      <c r="J65" s="56"/>
    </row>
    <row r="66" spans="1:10" s="2" customFormat="1" ht="30" customHeight="1" x14ac:dyDescent="0.3">
      <c r="A66" s="61" t="s">
        <v>67</v>
      </c>
      <c r="B66" s="11" t="s">
        <v>289</v>
      </c>
      <c r="C66" s="8" t="s">
        <v>290</v>
      </c>
      <c r="D66" s="9" t="s">
        <v>167</v>
      </c>
      <c r="E66" s="56"/>
      <c r="F66" s="20">
        <v>46069</v>
      </c>
      <c r="G66" s="20">
        <v>46434</v>
      </c>
      <c r="H66" s="13" t="str">
        <f t="shared" ca="1" si="0"/>
        <v>Active</v>
      </c>
      <c r="I66" s="52">
        <f t="shared" ca="1" si="1"/>
        <v>175.59813703703549</v>
      </c>
      <c r="J66" s="56"/>
    </row>
    <row r="67" spans="1:10" s="2" customFormat="1" ht="30" customHeight="1" x14ac:dyDescent="0.3">
      <c r="A67" s="61" t="s">
        <v>68</v>
      </c>
      <c r="B67" s="11" t="s">
        <v>291</v>
      </c>
      <c r="C67" s="8" t="s">
        <v>292</v>
      </c>
      <c r="D67" s="9" t="s">
        <v>167</v>
      </c>
      <c r="E67" s="56"/>
      <c r="F67" s="20">
        <v>46078</v>
      </c>
      <c r="G67" s="20">
        <v>46443</v>
      </c>
      <c r="H67" s="13" t="str">
        <f t="shared" ca="1" si="0"/>
        <v>Active</v>
      </c>
      <c r="I67" s="52">
        <f t="shared" ca="1" si="1"/>
        <v>184.59813703703549</v>
      </c>
      <c r="J67" s="56"/>
    </row>
    <row r="68" spans="1:10" s="2" customFormat="1" ht="30" customHeight="1" x14ac:dyDescent="0.3">
      <c r="A68" s="61" t="s">
        <v>68</v>
      </c>
      <c r="B68" s="11" t="s">
        <v>291</v>
      </c>
      <c r="C68" s="8" t="s">
        <v>293</v>
      </c>
      <c r="D68" s="9" t="s">
        <v>167</v>
      </c>
      <c r="E68" s="56"/>
      <c r="F68" s="20"/>
      <c r="G68" s="20">
        <v>46174</v>
      </c>
      <c r="H68" s="13" t="str">
        <f t="shared" ca="1" si="0"/>
        <v>Expired</v>
      </c>
      <c r="I68" s="52" t="str">
        <f t="shared" ca="1" si="1"/>
        <v/>
      </c>
      <c r="J68" s="56"/>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v>46073</v>
      </c>
      <c r="G74" s="12">
        <v>46387</v>
      </c>
      <c r="H74" s="13" t="str">
        <f>IF(E74="Applicable",IF(F74="","Not Submitted",IF(F74&lt;G74,"Submitted On-time","Late Submission")),"N/A")</f>
        <v>Submitted On-time</v>
      </c>
      <c r="I74" s="77"/>
      <c r="J74" s="78"/>
    </row>
    <row r="75" spans="1:10" s="2" customFormat="1" ht="30" customHeight="1" x14ac:dyDescent="0.3">
      <c r="A75" s="61" t="s">
        <v>301</v>
      </c>
      <c r="B75" s="18" t="s">
        <v>176</v>
      </c>
      <c r="C75" s="18" t="s">
        <v>302</v>
      </c>
      <c r="D75" s="9" t="s">
        <v>300</v>
      </c>
      <c r="E75" s="55" t="s">
        <v>167</v>
      </c>
      <c r="F75" s="20">
        <v>46073</v>
      </c>
      <c r="G75" s="12">
        <v>46053</v>
      </c>
      <c r="H75" s="13" t="str">
        <f t="shared" ref="H75:H120" si="2">IF(E75="Applicable",IF(F75="","Not Submitted",IF(F75&lt;G75,"Submitted On-time","Late Submission")),"N/A")</f>
        <v>Late Submission</v>
      </c>
      <c r="I75" s="77" t="s">
        <v>443</v>
      </c>
      <c r="J75" s="78"/>
    </row>
    <row r="76" spans="1:10" s="2" customFormat="1" ht="30" customHeight="1" x14ac:dyDescent="0.3">
      <c r="A76" s="61" t="s">
        <v>303</v>
      </c>
      <c r="B76" s="18" t="s">
        <v>176</v>
      </c>
      <c r="C76" s="18" t="s">
        <v>304</v>
      </c>
      <c r="D76" s="9" t="s">
        <v>300</v>
      </c>
      <c r="E76" s="55" t="s">
        <v>167</v>
      </c>
      <c r="F76" s="20">
        <v>46027</v>
      </c>
      <c r="G76" s="12">
        <v>46053</v>
      </c>
      <c r="H76" s="13" t="str">
        <f t="shared" si="2"/>
        <v>Submitted On-time</v>
      </c>
      <c r="I76" s="77"/>
      <c r="J76" s="78"/>
    </row>
    <row r="77" spans="1:10" s="2" customFormat="1" ht="30" customHeight="1" x14ac:dyDescent="0.3">
      <c r="A77" s="61" t="s">
        <v>305</v>
      </c>
      <c r="B77" s="18" t="s">
        <v>176</v>
      </c>
      <c r="C77" s="18" t="s">
        <v>306</v>
      </c>
      <c r="D77" s="9" t="s">
        <v>300</v>
      </c>
      <c r="E77" s="55" t="s">
        <v>167</v>
      </c>
      <c r="F77" s="20">
        <v>46066</v>
      </c>
      <c r="G77" s="12">
        <v>46112</v>
      </c>
      <c r="H77" s="13" t="str">
        <f t="shared" si="2"/>
        <v>Submitted On-time</v>
      </c>
      <c r="I77" s="77"/>
      <c r="J77" s="78"/>
    </row>
    <row r="78" spans="1:10" s="2" customFormat="1" ht="30" customHeight="1" x14ac:dyDescent="0.3">
      <c r="A78" s="61" t="s">
        <v>307</v>
      </c>
      <c r="B78" s="18" t="s">
        <v>176</v>
      </c>
      <c r="C78" s="18" t="s">
        <v>308</v>
      </c>
      <c r="D78" s="12" t="s">
        <v>309</v>
      </c>
      <c r="E78" s="55" t="s">
        <v>167</v>
      </c>
      <c r="F78" s="20">
        <v>46052</v>
      </c>
      <c r="G78" s="12">
        <v>46053</v>
      </c>
      <c r="H78" s="13" t="str">
        <f t="shared" si="2"/>
        <v>Submitted On-time</v>
      </c>
      <c r="I78" s="77"/>
      <c r="J78" s="78"/>
    </row>
    <row r="79" spans="1:10" s="2" customFormat="1" ht="30" customHeight="1" x14ac:dyDescent="0.3">
      <c r="A79" s="61" t="s">
        <v>307</v>
      </c>
      <c r="B79" s="18" t="s">
        <v>176</v>
      </c>
      <c r="C79" s="18" t="s">
        <v>310</v>
      </c>
      <c r="D79" s="12" t="s">
        <v>309</v>
      </c>
      <c r="E79" s="55" t="s">
        <v>167</v>
      </c>
      <c r="F79" s="20">
        <v>46080</v>
      </c>
      <c r="G79" s="12">
        <v>46081</v>
      </c>
      <c r="H79" s="13" t="str">
        <f t="shared" si="2"/>
        <v>Submitted On-time</v>
      </c>
      <c r="I79" s="77"/>
      <c r="J79" s="78"/>
    </row>
    <row r="80" spans="1:10" s="2" customFormat="1" ht="30" customHeight="1" x14ac:dyDescent="0.3">
      <c r="A80" s="61" t="s">
        <v>307</v>
      </c>
      <c r="B80" s="18" t="s">
        <v>176</v>
      </c>
      <c r="C80" s="18" t="s">
        <v>311</v>
      </c>
      <c r="D80" s="12" t="s">
        <v>309</v>
      </c>
      <c r="E80" s="55" t="s">
        <v>167</v>
      </c>
      <c r="F80" s="20">
        <v>46111</v>
      </c>
      <c r="G80" s="12">
        <v>46112</v>
      </c>
      <c r="H80" s="13" t="str">
        <f t="shared" si="2"/>
        <v>Submitted On-time</v>
      </c>
      <c r="I80" s="77"/>
      <c r="J80" s="78"/>
    </row>
    <row r="81" spans="1:10" s="2" customFormat="1" ht="30" customHeight="1" x14ac:dyDescent="0.3">
      <c r="A81" s="61" t="s">
        <v>307</v>
      </c>
      <c r="B81" s="18" t="s">
        <v>176</v>
      </c>
      <c r="C81" s="18" t="s">
        <v>312</v>
      </c>
      <c r="D81" s="12" t="s">
        <v>309</v>
      </c>
      <c r="E81" s="55" t="s">
        <v>167</v>
      </c>
      <c r="F81" s="20">
        <v>46142</v>
      </c>
      <c r="G81" s="12">
        <v>46142</v>
      </c>
      <c r="H81" s="13" t="str">
        <f t="shared" si="2"/>
        <v>Late Submission</v>
      </c>
      <c r="I81" s="77"/>
      <c r="J81" s="78"/>
    </row>
    <row r="82" spans="1:10" s="2" customFormat="1" ht="30" customHeight="1" x14ac:dyDescent="0.3">
      <c r="A82" s="61" t="s">
        <v>307</v>
      </c>
      <c r="B82" s="18" t="s">
        <v>176</v>
      </c>
      <c r="C82" s="18" t="s">
        <v>313</v>
      </c>
      <c r="D82" s="12" t="s">
        <v>309</v>
      </c>
      <c r="E82" s="55" t="s">
        <v>167</v>
      </c>
      <c r="F82" s="20">
        <v>46177</v>
      </c>
      <c r="G82" s="12">
        <v>46173</v>
      </c>
      <c r="H82" s="13" t="str">
        <f t="shared" si="2"/>
        <v>Late Submission</v>
      </c>
      <c r="I82" s="77"/>
      <c r="J82" s="78"/>
    </row>
    <row r="83" spans="1:10" s="2" customFormat="1" ht="30" customHeight="1" x14ac:dyDescent="0.3">
      <c r="A83" s="61" t="s">
        <v>307</v>
      </c>
      <c r="B83" s="18" t="s">
        <v>176</v>
      </c>
      <c r="C83" s="18" t="s">
        <v>314</v>
      </c>
      <c r="D83" s="12" t="s">
        <v>309</v>
      </c>
      <c r="E83" s="55" t="s">
        <v>167</v>
      </c>
      <c r="F83" s="20">
        <v>46204</v>
      </c>
      <c r="G83" s="12">
        <v>46203</v>
      </c>
      <c r="H83" s="13" t="str">
        <f t="shared" si="2"/>
        <v>Late Submission</v>
      </c>
      <c r="I83" s="77"/>
      <c r="J83" s="78"/>
    </row>
    <row r="84" spans="1:10" s="2" customFormat="1" ht="30" customHeight="1" x14ac:dyDescent="0.3">
      <c r="A84" s="61" t="s">
        <v>307</v>
      </c>
      <c r="B84" s="18" t="s">
        <v>176</v>
      </c>
      <c r="C84" s="18" t="s">
        <v>315</v>
      </c>
      <c r="D84" s="12" t="s">
        <v>309</v>
      </c>
      <c r="E84" s="55" t="s">
        <v>167</v>
      </c>
      <c r="F84" s="20">
        <v>46233</v>
      </c>
      <c r="G84" s="12">
        <v>46234</v>
      </c>
      <c r="H84" s="13" t="str">
        <f t="shared" si="2"/>
        <v>Submitted On-time</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v>46127</v>
      </c>
      <c r="G92" s="12">
        <v>46127</v>
      </c>
      <c r="H92" s="13" t="str">
        <f t="shared" si="2"/>
        <v>Late Submission</v>
      </c>
      <c r="I92" s="77"/>
      <c r="J92" s="78"/>
    </row>
    <row r="93" spans="1:10" s="2" customFormat="1" ht="30" customHeight="1" x14ac:dyDescent="0.3">
      <c r="A93" s="61" t="s">
        <v>120</v>
      </c>
      <c r="B93" s="18" t="s">
        <v>209</v>
      </c>
      <c r="C93" s="18" t="s">
        <v>328</v>
      </c>
      <c r="D93" s="12" t="s">
        <v>327</v>
      </c>
      <c r="E93" s="55" t="s">
        <v>167</v>
      </c>
      <c r="F93" s="20">
        <v>46209</v>
      </c>
      <c r="G93" s="12">
        <v>46218</v>
      </c>
      <c r="H93" s="13" t="str">
        <f t="shared" si="2"/>
        <v>Submitted On-time</v>
      </c>
      <c r="I93" s="77"/>
      <c r="J93" s="78"/>
    </row>
    <row r="94" spans="1:10" s="2" customFormat="1" ht="30" customHeight="1" x14ac:dyDescent="0.3">
      <c r="A94" s="61" t="s">
        <v>121</v>
      </c>
      <c r="B94" s="18" t="s">
        <v>209</v>
      </c>
      <c r="C94" s="18" t="s">
        <v>329</v>
      </c>
      <c r="D94" s="12" t="s">
        <v>327</v>
      </c>
      <c r="E94" s="55" t="s">
        <v>167</v>
      </c>
      <c r="F94" s="20"/>
      <c r="G94" s="12">
        <v>46310</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46402</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v>46063</v>
      </c>
      <c r="G98" s="12">
        <v>46068</v>
      </c>
      <c r="H98" s="13" t="str">
        <f t="shared" si="2"/>
        <v>Submitted On-time</v>
      </c>
      <c r="I98" s="57"/>
      <c r="J98" s="58"/>
    </row>
    <row r="99" spans="1:10" s="2" customFormat="1" ht="30" customHeight="1" x14ac:dyDescent="0.3">
      <c r="A99" s="61"/>
      <c r="B99" s="18" t="s">
        <v>334</v>
      </c>
      <c r="C99" s="18" t="s">
        <v>336</v>
      </c>
      <c r="D99" s="12" t="s">
        <v>309</v>
      </c>
      <c r="E99" s="55" t="s">
        <v>167</v>
      </c>
      <c r="F99" s="20">
        <v>46086</v>
      </c>
      <c r="G99" s="12">
        <v>46096</v>
      </c>
      <c r="H99" s="13" t="str">
        <f t="shared" si="2"/>
        <v>Submitted On-time</v>
      </c>
      <c r="I99" s="57"/>
      <c r="J99" s="58"/>
    </row>
    <row r="100" spans="1:10" s="2" customFormat="1" ht="30" customHeight="1" x14ac:dyDescent="0.3">
      <c r="A100" s="61"/>
      <c r="B100" s="18" t="s">
        <v>334</v>
      </c>
      <c r="C100" s="18" t="s">
        <v>337</v>
      </c>
      <c r="D100" s="12" t="s">
        <v>309</v>
      </c>
      <c r="E100" s="55" t="s">
        <v>167</v>
      </c>
      <c r="F100" s="20">
        <v>46119</v>
      </c>
      <c r="G100" s="12">
        <v>46127</v>
      </c>
      <c r="H100" s="13" t="str">
        <f t="shared" si="2"/>
        <v>Submitted On-time</v>
      </c>
      <c r="I100" s="57"/>
      <c r="J100" s="58"/>
    </row>
    <row r="101" spans="1:10" s="2" customFormat="1" ht="30" customHeight="1" x14ac:dyDescent="0.3">
      <c r="A101" s="61"/>
      <c r="B101" s="18" t="s">
        <v>334</v>
      </c>
      <c r="C101" s="18" t="s">
        <v>338</v>
      </c>
      <c r="D101" s="12" t="s">
        <v>309</v>
      </c>
      <c r="E101" s="55" t="s">
        <v>167</v>
      </c>
      <c r="F101" s="20">
        <v>46147</v>
      </c>
      <c r="G101" s="12">
        <v>46157</v>
      </c>
      <c r="H101" s="13" t="str">
        <f t="shared" si="2"/>
        <v>Submitted On-time</v>
      </c>
      <c r="I101" s="57"/>
      <c r="J101" s="58"/>
    </row>
    <row r="102" spans="1:10" s="2" customFormat="1" ht="30" customHeight="1" x14ac:dyDescent="0.3">
      <c r="A102" s="61"/>
      <c r="B102" s="18" t="s">
        <v>334</v>
      </c>
      <c r="C102" s="18" t="s">
        <v>339</v>
      </c>
      <c r="D102" s="12" t="s">
        <v>309</v>
      </c>
      <c r="E102" s="55" t="s">
        <v>167</v>
      </c>
      <c r="F102" s="20">
        <v>46177</v>
      </c>
      <c r="G102" s="12">
        <v>46188</v>
      </c>
      <c r="H102" s="13" t="str">
        <f t="shared" si="2"/>
        <v>Submitted On-time</v>
      </c>
      <c r="I102" s="57"/>
      <c r="J102" s="58"/>
    </row>
    <row r="103" spans="1:10" s="2" customFormat="1" ht="30" customHeight="1" x14ac:dyDescent="0.3">
      <c r="A103" s="61"/>
      <c r="B103" s="18" t="s">
        <v>334</v>
      </c>
      <c r="C103" s="18" t="s">
        <v>340</v>
      </c>
      <c r="D103" s="12" t="s">
        <v>309</v>
      </c>
      <c r="E103" s="55" t="s">
        <v>167</v>
      </c>
      <c r="F103" s="20">
        <v>46209</v>
      </c>
      <c r="G103" s="12">
        <v>46218</v>
      </c>
      <c r="H103" s="13" t="str">
        <f t="shared" si="2"/>
        <v>Submitted On-time</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t="s">
        <v>420</v>
      </c>
      <c r="G110" s="12">
        <v>46112</v>
      </c>
      <c r="H110" s="13" t="str">
        <f t="shared" si="2"/>
        <v>Late Submission</v>
      </c>
      <c r="I110" s="77"/>
      <c r="J110" s="78"/>
    </row>
    <row r="111" spans="1:10" s="2" customFormat="1" ht="30" customHeight="1" x14ac:dyDescent="0.3">
      <c r="A111" s="61" t="s">
        <v>138</v>
      </c>
      <c r="B111" s="18" t="s">
        <v>264</v>
      </c>
      <c r="C111" s="18" t="s">
        <v>348</v>
      </c>
      <c r="D111" s="12" t="s">
        <v>327</v>
      </c>
      <c r="E111" s="55" t="s">
        <v>167</v>
      </c>
      <c r="F111" s="20" t="s">
        <v>420</v>
      </c>
      <c r="G111" s="12">
        <v>46203</v>
      </c>
      <c r="H111" s="13" t="str">
        <f t="shared" si="2"/>
        <v>Late Submission</v>
      </c>
      <c r="I111" s="77"/>
      <c r="J111" s="78"/>
    </row>
    <row r="112" spans="1:10" s="2" customFormat="1" ht="30" customHeight="1" x14ac:dyDescent="0.3">
      <c r="A112" s="61" t="s">
        <v>139</v>
      </c>
      <c r="B112" s="18" t="s">
        <v>264</v>
      </c>
      <c r="C112" s="18" t="s">
        <v>349</v>
      </c>
      <c r="D112" s="12" t="s">
        <v>327</v>
      </c>
      <c r="E112" s="55" t="s">
        <v>167</v>
      </c>
      <c r="F112" s="20" t="s">
        <v>420</v>
      </c>
      <c r="G112" s="12">
        <v>46295</v>
      </c>
      <c r="H112" s="13" t="str">
        <f t="shared" si="2"/>
        <v>Late Submission</v>
      </c>
      <c r="I112" s="77"/>
      <c r="J112" s="78"/>
    </row>
    <row r="113" spans="1:10" s="2" customFormat="1" ht="30" customHeight="1" x14ac:dyDescent="0.3">
      <c r="A113" s="61" t="s">
        <v>140</v>
      </c>
      <c r="B113" s="18" t="s">
        <v>264</v>
      </c>
      <c r="C113" s="18" t="s">
        <v>350</v>
      </c>
      <c r="D113" s="12" t="s">
        <v>327</v>
      </c>
      <c r="E113" s="55" t="s">
        <v>167</v>
      </c>
      <c r="F113" s="20" t="s">
        <v>420</v>
      </c>
      <c r="G113" s="12">
        <v>46387</v>
      </c>
      <c r="H113" s="13" t="str">
        <f t="shared" si="2"/>
        <v>Late Submission</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v>46146</v>
      </c>
      <c r="G116" s="12">
        <v>46203</v>
      </c>
      <c r="H116" s="13" t="str">
        <f t="shared" si="2"/>
        <v>Submitted On-time</v>
      </c>
      <c r="I116" s="77"/>
      <c r="J116" s="78"/>
    </row>
    <row r="117" spans="1:10" s="2" customFormat="1" ht="30" customHeight="1" x14ac:dyDescent="0.3">
      <c r="A117" s="61" t="s">
        <v>144</v>
      </c>
      <c r="B117" s="18" t="s">
        <v>283</v>
      </c>
      <c r="C117" s="18" t="s">
        <v>355</v>
      </c>
      <c r="D117" s="12" t="s">
        <v>327</v>
      </c>
      <c r="E117" s="55" t="s">
        <v>167</v>
      </c>
      <c r="F117" s="20"/>
      <c r="G117" s="12">
        <v>46264</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46356</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46446</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179" priority="7" operator="containsText" text="Expired">
      <formula>NOT(ISERROR(SEARCH("Expired",H6)))</formula>
    </cfRule>
    <cfRule type="containsText" dxfId="178" priority="8" operator="containsText" text="No Permit">
      <formula>NOT(ISERROR(SEARCH("No Permit",H6)))</formula>
    </cfRule>
    <cfRule type="containsText" dxfId="177" priority="9" operator="containsText" text="Active">
      <formula>NOT(ISERROR(SEARCH("Active",H6)))</formula>
    </cfRule>
  </conditionalFormatting>
  <conditionalFormatting sqref="H74:H120">
    <cfRule type="containsText" dxfId="176" priority="4" operator="containsText" text="Not Submitted">
      <formula>NOT(ISERROR(SEARCH("Not Submitted",H74)))</formula>
    </cfRule>
    <cfRule type="containsText" dxfId="175" priority="5" operator="containsText" text="Late Submission">
      <formula>NOT(ISERROR(SEARCH("Late Submission",H74)))</formula>
    </cfRule>
    <cfRule type="containsText" dxfId="174" priority="6" operator="containsText" text="Submitted On-time">
      <formula>NOT(ISERROR(SEARCH("Submitted On-time",H74)))</formula>
    </cfRule>
  </conditionalFormatting>
  <conditionalFormatting sqref="I6:I68">
    <cfRule type="cellIs" dxfId="173" priority="1" operator="between">
      <formula>31</formula>
      <formula>60</formula>
    </cfRule>
    <cfRule type="cellIs" dxfId="172" priority="2" operator="between">
      <formula>0</formula>
      <formula>30</formula>
    </cfRule>
    <cfRule type="containsBlanks" dxfId="171"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18E0F5C4-5A2A-454C-8273-FAB9736A04F1}">
          <x14:formula1>
            <xm:f>DATA!$B$4:$B$5</xm:f>
          </x14:formula1>
          <xm:sqref>E74:E120 D6:D68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35BC9-CDC4-499F-8FDF-182E7404C0C7}">
  <sheetPr>
    <tabColor theme="3" tint="0.89999084444715716"/>
  </sheetPr>
  <dimension ref="A1:J120"/>
  <sheetViews>
    <sheetView showGridLines="0" topLeftCell="B1" zoomScale="85" zoomScaleNormal="85" workbookViewId="0">
      <pane ySplit="1" topLeftCell="A22" activePane="bottomLeft" state="frozen"/>
      <selection pane="bottomLeft" activeCell="J23" sqref="J23"/>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79</v>
      </c>
      <c r="C1" s="51">
        <f ca="1">NOW()</f>
        <v>46258.401862962965</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t="s">
        <v>444</v>
      </c>
      <c r="F6" s="20">
        <v>46042</v>
      </c>
      <c r="G6" s="20">
        <v>46387</v>
      </c>
      <c r="H6" s="13" t="str">
        <f t="shared" ref="H6:H11" ca="1" si="0">IF(D6="Applicable",IF(G6="","No Permit",IF(G6&gt;NOW(),"Active","Expired")),"N/A")</f>
        <v>Active</v>
      </c>
      <c r="I6" s="52">
        <f t="shared" ref="I6:I68" ca="1" si="1">IF(H6="N/A","",IF((G6-$C$1)&gt;0,G6-$C$1,""))</f>
        <v>128.59813703703549</v>
      </c>
      <c r="J6" s="19"/>
    </row>
    <row r="7" spans="1:10" s="2" customFormat="1" ht="30" customHeight="1" x14ac:dyDescent="0.3">
      <c r="A7" s="61" t="s">
        <v>8</v>
      </c>
      <c r="B7" s="11" t="s">
        <v>165</v>
      </c>
      <c r="C7" s="8" t="s">
        <v>169</v>
      </c>
      <c r="D7" s="9" t="s">
        <v>167</v>
      </c>
      <c r="E7" s="56">
        <v>1013</v>
      </c>
      <c r="F7" s="20">
        <v>46085</v>
      </c>
      <c r="G7" s="20">
        <v>46387</v>
      </c>
      <c r="H7" s="13" t="str">
        <f t="shared" ca="1" si="0"/>
        <v>Active</v>
      </c>
      <c r="I7" s="52">
        <f t="shared" ca="1" si="1"/>
        <v>128.59813703703549</v>
      </c>
      <c r="J7" s="19"/>
    </row>
    <row r="8" spans="1:10" s="2" customFormat="1" ht="30" customHeight="1" x14ac:dyDescent="0.3">
      <c r="A8" s="61" t="s">
        <v>9</v>
      </c>
      <c r="B8" s="11" t="s">
        <v>165</v>
      </c>
      <c r="C8" s="8" t="s">
        <v>171</v>
      </c>
      <c r="D8" s="9" t="s">
        <v>173</v>
      </c>
      <c r="E8" s="56"/>
      <c r="F8" s="20"/>
      <c r="G8" s="20"/>
      <c r="H8" s="13" t="str">
        <f t="shared" ca="1" si="0"/>
        <v>N/A</v>
      </c>
      <c r="I8" s="52" t="str">
        <f t="shared" ca="1" si="1"/>
        <v/>
      </c>
      <c r="J8" s="19"/>
    </row>
    <row r="9" spans="1:10" s="2" customFormat="1" ht="30" customHeight="1" x14ac:dyDescent="0.3">
      <c r="A9" s="61"/>
      <c r="B9" s="11" t="s">
        <v>165</v>
      </c>
      <c r="C9" s="8" t="s">
        <v>172</v>
      </c>
      <c r="D9" s="9" t="s">
        <v>173</v>
      </c>
      <c r="E9" s="56"/>
      <c r="F9" s="20"/>
      <c r="G9" s="20"/>
      <c r="H9" s="13" t="str">
        <f t="shared" ca="1" si="0"/>
        <v>N/A</v>
      </c>
      <c r="I9" s="52" t="str">
        <f t="shared" ca="1" si="1"/>
        <v/>
      </c>
      <c r="J9" s="19"/>
    </row>
    <row r="10" spans="1:10" s="2" customFormat="1" ht="30" customHeight="1" x14ac:dyDescent="0.3">
      <c r="A10" s="61"/>
      <c r="B10" s="11" t="s">
        <v>165</v>
      </c>
      <c r="C10" s="8" t="s">
        <v>174</v>
      </c>
      <c r="D10" s="9" t="s">
        <v>173</v>
      </c>
      <c r="E10" s="56"/>
      <c r="F10" s="20"/>
      <c r="G10" s="20"/>
      <c r="H10" s="13" t="str">
        <f t="shared" ca="1" si="0"/>
        <v>N/A</v>
      </c>
      <c r="I10" s="52" t="str">
        <f t="shared" ca="1" si="1"/>
        <v/>
      </c>
      <c r="J10" s="19"/>
    </row>
    <row r="11" spans="1:10" s="2" customFormat="1" ht="30" customHeight="1" x14ac:dyDescent="0.3">
      <c r="A11" s="61"/>
      <c r="B11" s="11" t="s">
        <v>165</v>
      </c>
      <c r="C11" s="8" t="s">
        <v>175</v>
      </c>
      <c r="D11" s="9" t="s">
        <v>173</v>
      </c>
      <c r="E11" s="56"/>
      <c r="F11" s="20"/>
      <c r="G11" s="20"/>
      <c r="H11" s="13" t="str">
        <f t="shared" ca="1" si="0"/>
        <v>N/A</v>
      </c>
      <c r="I11" s="52" t="str">
        <f t="shared" ca="1" si="1"/>
        <v/>
      </c>
      <c r="J11" s="19"/>
    </row>
    <row r="12" spans="1:10" s="2" customFormat="1" ht="30" customHeight="1" x14ac:dyDescent="0.3">
      <c r="A12" s="61" t="s">
        <v>13</v>
      </c>
      <c r="B12" s="11" t="s">
        <v>176</v>
      </c>
      <c r="C12" s="8" t="s">
        <v>177</v>
      </c>
      <c r="D12" s="9" t="s">
        <v>167</v>
      </c>
      <c r="E12" s="56" t="s">
        <v>445</v>
      </c>
      <c r="F12" s="20">
        <v>43531</v>
      </c>
      <c r="G12" s="20">
        <v>2958465</v>
      </c>
      <c r="H12" s="13" t="str">
        <f t="shared" ref="H12:H68" ca="1" si="2">IF(D12="Applicable",IF(G12="","No Permit",IF(G12&gt;NOW(),"Active","Expired")),"N/A")</f>
        <v>Active</v>
      </c>
      <c r="I12" s="52">
        <f t="shared" ca="1" si="1"/>
        <v>2912206.5981370369</v>
      </c>
      <c r="J12" s="19"/>
    </row>
    <row r="13" spans="1:10" s="2" customFormat="1" ht="30" customHeight="1" x14ac:dyDescent="0.3">
      <c r="A13" s="61" t="s">
        <v>14</v>
      </c>
      <c r="B13" s="11" t="s">
        <v>176</v>
      </c>
      <c r="C13" s="8" t="s">
        <v>180</v>
      </c>
      <c r="D13" s="9" t="s">
        <v>167</v>
      </c>
      <c r="E13" s="56" t="s">
        <v>446</v>
      </c>
      <c r="F13" s="20">
        <v>46155</v>
      </c>
      <c r="G13" s="20">
        <v>46507</v>
      </c>
      <c r="H13" s="13" t="str">
        <f t="shared" ca="1" si="2"/>
        <v>Active</v>
      </c>
      <c r="I13" s="52">
        <f t="shared" ca="1" si="1"/>
        <v>248.59813703703549</v>
      </c>
      <c r="J13" s="19"/>
    </row>
    <row r="14" spans="1:10" s="2" customFormat="1" ht="30" customHeight="1" x14ac:dyDescent="0.3">
      <c r="A14" s="61" t="s">
        <v>15</v>
      </c>
      <c r="B14" s="11" t="s">
        <v>176</v>
      </c>
      <c r="C14" s="8" t="s">
        <v>363</v>
      </c>
      <c r="D14" s="9" t="s">
        <v>167</v>
      </c>
      <c r="E14" s="56" t="s">
        <v>447</v>
      </c>
      <c r="F14" s="20">
        <v>45932</v>
      </c>
      <c r="G14" s="20">
        <v>46297</v>
      </c>
      <c r="H14" s="13" t="str">
        <f t="shared" ca="1" si="2"/>
        <v>Active</v>
      </c>
      <c r="I14" s="52">
        <f t="shared" ca="1" si="1"/>
        <v>38.598137037035485</v>
      </c>
      <c r="J14" s="19"/>
    </row>
    <row r="15" spans="1:10" s="2" customFormat="1" ht="30" customHeight="1" x14ac:dyDescent="0.3">
      <c r="A15" s="61" t="s">
        <v>16</v>
      </c>
      <c r="B15" s="11" t="s">
        <v>176</v>
      </c>
      <c r="C15" s="8" t="s">
        <v>188</v>
      </c>
      <c r="D15" s="9" t="s">
        <v>167</v>
      </c>
      <c r="E15" s="56" t="s">
        <v>448</v>
      </c>
      <c r="F15" s="20">
        <v>46155</v>
      </c>
      <c r="G15" s="20">
        <v>46507</v>
      </c>
      <c r="H15" s="13" t="str">
        <f t="shared" ca="1" si="2"/>
        <v>Active</v>
      </c>
      <c r="I15" s="52">
        <f t="shared" ca="1" si="1"/>
        <v>248.59813703703549</v>
      </c>
      <c r="J15" s="71" t="s">
        <v>449</v>
      </c>
    </row>
    <row r="16" spans="1:10" s="2" customFormat="1" ht="30" customHeight="1" x14ac:dyDescent="0.3">
      <c r="A16" s="61" t="s">
        <v>17</v>
      </c>
      <c r="B16" s="11" t="s">
        <v>176</v>
      </c>
      <c r="C16" s="8" t="s">
        <v>368</v>
      </c>
      <c r="D16" s="9" t="s">
        <v>167</v>
      </c>
      <c r="E16" s="56" t="s">
        <v>450</v>
      </c>
      <c r="F16" s="20">
        <v>45932</v>
      </c>
      <c r="G16" s="20">
        <v>46297</v>
      </c>
      <c r="H16" s="13" t="str">
        <f t="shared" ca="1" si="2"/>
        <v>Active</v>
      </c>
      <c r="I16" s="52">
        <f t="shared" ca="1" si="1"/>
        <v>38.598137037035485</v>
      </c>
      <c r="J16" s="19"/>
    </row>
    <row r="17" spans="1:10" s="2" customFormat="1" ht="30" customHeight="1" x14ac:dyDescent="0.3">
      <c r="A17" s="61" t="s">
        <v>193</v>
      </c>
      <c r="B17" s="11" t="s">
        <v>176</v>
      </c>
      <c r="C17" s="8" t="s">
        <v>371</v>
      </c>
      <c r="D17" s="9" t="s">
        <v>173</v>
      </c>
      <c r="E17" s="56"/>
      <c r="F17" s="20"/>
      <c r="G17" s="20"/>
      <c r="H17" s="13" t="str">
        <f t="shared" ca="1" si="2"/>
        <v>N/A</v>
      </c>
      <c r="I17" s="52" t="str">
        <f t="shared" ca="1" si="1"/>
        <v/>
      </c>
      <c r="J17" s="19"/>
    </row>
    <row r="18" spans="1:10" s="2" customFormat="1" ht="30" customHeight="1" x14ac:dyDescent="0.3">
      <c r="A18" s="61" t="s">
        <v>19</v>
      </c>
      <c r="B18" s="11" t="s">
        <v>176</v>
      </c>
      <c r="C18" s="8" t="s">
        <v>372</v>
      </c>
      <c r="D18" s="9" t="s">
        <v>167</v>
      </c>
      <c r="E18" s="56" t="s">
        <v>451</v>
      </c>
      <c r="F18" s="20">
        <v>45932</v>
      </c>
      <c r="G18" s="20">
        <v>46297</v>
      </c>
      <c r="H18" s="13" t="str">
        <f t="shared" ca="1" si="2"/>
        <v>Active</v>
      </c>
      <c r="I18" s="52">
        <f t="shared" ca="1" si="1"/>
        <v>38.598137037035485</v>
      </c>
      <c r="J18" s="19"/>
    </row>
    <row r="19" spans="1:10" s="2" customFormat="1" ht="30" customHeight="1" x14ac:dyDescent="0.3">
      <c r="A19" s="61" t="s">
        <v>198</v>
      </c>
      <c r="B19" s="11" t="s">
        <v>176</v>
      </c>
      <c r="C19" s="8" t="s">
        <v>199</v>
      </c>
      <c r="D19" s="9" t="s">
        <v>167</v>
      </c>
      <c r="E19" s="56" t="s">
        <v>452</v>
      </c>
      <c r="F19" s="20">
        <v>45932</v>
      </c>
      <c r="G19" s="20">
        <v>46297</v>
      </c>
      <c r="H19" s="13" t="str">
        <f t="shared" ca="1" si="2"/>
        <v>Active</v>
      </c>
      <c r="I19" s="52">
        <f t="shared" ca="1" si="1"/>
        <v>38.598137037035485</v>
      </c>
      <c r="J19" s="19" t="s">
        <v>375</v>
      </c>
    </row>
    <row r="20" spans="1:10" s="2" customFormat="1" ht="30" customHeight="1" x14ac:dyDescent="0.3">
      <c r="A20" s="61" t="s">
        <v>200</v>
      </c>
      <c r="B20" s="11" t="s">
        <v>176</v>
      </c>
      <c r="C20" s="8" t="s">
        <v>201</v>
      </c>
      <c r="D20" s="9" t="s">
        <v>167</v>
      </c>
      <c r="E20" s="56" t="s">
        <v>453</v>
      </c>
      <c r="F20" s="20">
        <v>45932</v>
      </c>
      <c r="G20" s="20">
        <v>46297</v>
      </c>
      <c r="H20" s="13" t="str">
        <f t="shared" ca="1" si="2"/>
        <v>Active</v>
      </c>
      <c r="I20" s="52">
        <f t="shared" ca="1" si="1"/>
        <v>38.598137037035485</v>
      </c>
      <c r="J20" s="19" t="s">
        <v>432</v>
      </c>
    </row>
    <row r="21" spans="1:10" s="2" customFormat="1" ht="30" customHeight="1" x14ac:dyDescent="0.3">
      <c r="A21" s="61" t="s">
        <v>22</v>
      </c>
      <c r="B21" s="11" t="s">
        <v>204</v>
      </c>
      <c r="C21" s="8" t="s">
        <v>205</v>
      </c>
      <c r="D21" s="9" t="s">
        <v>167</v>
      </c>
      <c r="E21" s="56" t="s">
        <v>454</v>
      </c>
      <c r="F21" s="20">
        <v>46205</v>
      </c>
      <c r="G21" s="20">
        <v>46570</v>
      </c>
      <c r="H21" s="13" t="str">
        <f t="shared" ca="1" si="2"/>
        <v>Active</v>
      </c>
      <c r="I21" s="52">
        <f t="shared" ca="1" si="1"/>
        <v>311.59813703703549</v>
      </c>
      <c r="J21" s="19" t="s">
        <v>455</v>
      </c>
    </row>
    <row r="22" spans="1:10" s="2" customFormat="1" ht="30" customHeight="1" x14ac:dyDescent="0.3">
      <c r="A22" s="61" t="s">
        <v>23</v>
      </c>
      <c r="B22" s="11" t="s">
        <v>204</v>
      </c>
      <c r="C22" s="8" t="s">
        <v>207</v>
      </c>
      <c r="D22" s="9" t="s">
        <v>167</v>
      </c>
      <c r="E22" s="56" t="s">
        <v>456</v>
      </c>
      <c r="F22" s="20">
        <v>46190</v>
      </c>
      <c r="G22" s="20">
        <v>46555</v>
      </c>
      <c r="H22" s="13" t="str">
        <f t="shared" ca="1" si="2"/>
        <v>Active</v>
      </c>
      <c r="I22" s="52">
        <f t="shared" ca="1" si="1"/>
        <v>296.59813703703549</v>
      </c>
      <c r="J22" s="19"/>
    </row>
    <row r="23" spans="1:10" s="2" customFormat="1" ht="30" customHeight="1" x14ac:dyDescent="0.3">
      <c r="A23" s="61" t="s">
        <v>24</v>
      </c>
      <c r="B23" s="11" t="s">
        <v>209</v>
      </c>
      <c r="C23" s="8" t="s">
        <v>210</v>
      </c>
      <c r="D23" s="9" t="s">
        <v>167</v>
      </c>
      <c r="E23" s="56" t="s">
        <v>457</v>
      </c>
      <c r="F23" s="20">
        <v>45547</v>
      </c>
      <c r="G23" s="20">
        <v>2958465</v>
      </c>
      <c r="H23" s="13" t="str">
        <f t="shared" ca="1" si="2"/>
        <v>Active</v>
      </c>
      <c r="I23" s="52">
        <f t="shared" ca="1" si="1"/>
        <v>2912206.5981370369</v>
      </c>
      <c r="J23" s="19"/>
    </row>
    <row r="24" spans="1:10" s="2" customFormat="1" ht="30" customHeight="1" x14ac:dyDescent="0.3">
      <c r="A24" s="61" t="s">
        <v>25</v>
      </c>
      <c r="B24" s="11" t="s">
        <v>209</v>
      </c>
      <c r="C24" s="8" t="s">
        <v>212</v>
      </c>
      <c r="D24" s="9" t="s">
        <v>173</v>
      </c>
      <c r="E24" s="56"/>
      <c r="F24" s="20"/>
      <c r="G24" s="20"/>
      <c r="H24" s="13" t="str">
        <f t="shared" ca="1" si="2"/>
        <v>N/A</v>
      </c>
      <c r="I24" s="52" t="str">
        <f t="shared" ca="1" si="1"/>
        <v/>
      </c>
      <c r="J24" s="19"/>
    </row>
    <row r="25" spans="1:10" s="2" customFormat="1" ht="30" customHeight="1" x14ac:dyDescent="0.3">
      <c r="A25" s="61" t="s">
        <v>26</v>
      </c>
      <c r="B25" s="11" t="s">
        <v>209</v>
      </c>
      <c r="C25" s="8" t="s">
        <v>213</v>
      </c>
      <c r="D25" s="9" t="s">
        <v>167</v>
      </c>
      <c r="E25" s="56" t="s">
        <v>458</v>
      </c>
      <c r="F25" s="20">
        <v>44033</v>
      </c>
      <c r="G25" s="20">
        <v>2958465</v>
      </c>
      <c r="H25" s="13" t="str">
        <f t="shared" ref="H25:H32" ca="1" si="3">IF(D25="Applicable",IF(G25="","No Permit",IF(G25&gt;NOW(),"Active","Expired")),"N/A")</f>
        <v>Active</v>
      </c>
      <c r="I25" s="52">
        <f ca="1">IF(H25="N/A","",IF((G25-$C$1)&gt;0,G25-$C$1,""))</f>
        <v>2912206.5981370369</v>
      </c>
      <c r="J25" s="19"/>
    </row>
    <row r="26" spans="1:10" s="2" customFormat="1" ht="30" customHeight="1" x14ac:dyDescent="0.3">
      <c r="A26" s="61" t="s">
        <v>215</v>
      </c>
      <c r="B26" s="11" t="s">
        <v>209</v>
      </c>
      <c r="C26" s="8" t="s">
        <v>216</v>
      </c>
      <c r="D26" s="9" t="s">
        <v>167</v>
      </c>
      <c r="E26" s="56" t="s">
        <v>459</v>
      </c>
      <c r="F26" s="20">
        <v>46110</v>
      </c>
      <c r="G26" s="20">
        <v>47936</v>
      </c>
      <c r="H26" s="13" t="str">
        <f t="shared" ca="1" si="3"/>
        <v>Active</v>
      </c>
      <c r="I26" s="52">
        <f ca="1">IF(H26="N/A","",IF((G26-$C$1)&gt;0,G26-$C$1,""))</f>
        <v>1677.5981370370355</v>
      </c>
      <c r="J26" s="19"/>
    </row>
    <row r="27" spans="1:10" s="2" customFormat="1" ht="30" customHeight="1" x14ac:dyDescent="0.3">
      <c r="A27" s="61" t="s">
        <v>28</v>
      </c>
      <c r="B27" s="11" t="s">
        <v>209</v>
      </c>
      <c r="C27" s="8" t="s">
        <v>218</v>
      </c>
      <c r="D27" s="9" t="s">
        <v>173</v>
      </c>
      <c r="E27" s="56"/>
      <c r="F27" s="20"/>
      <c r="G27" s="20"/>
      <c r="H27" s="13" t="str">
        <f t="shared" ca="1" si="3"/>
        <v>N/A</v>
      </c>
      <c r="I27" s="52"/>
      <c r="J27" s="19"/>
    </row>
    <row r="28" spans="1:10" s="2" customFormat="1" ht="30" customHeight="1" x14ac:dyDescent="0.3">
      <c r="A28" s="61" t="s">
        <v>29</v>
      </c>
      <c r="B28" s="11" t="s">
        <v>209</v>
      </c>
      <c r="C28" s="8" t="s">
        <v>219</v>
      </c>
      <c r="D28" s="9" t="s">
        <v>173</v>
      </c>
      <c r="E28" s="56"/>
      <c r="F28" s="20"/>
      <c r="G28" s="20"/>
      <c r="H28" s="13" t="str">
        <f t="shared" ca="1" si="3"/>
        <v>N/A</v>
      </c>
      <c r="I28" s="52"/>
      <c r="J28" s="19"/>
    </row>
    <row r="29" spans="1:10" s="2" customFormat="1" ht="30" customHeight="1" x14ac:dyDescent="0.3">
      <c r="A29" s="61" t="s">
        <v>220</v>
      </c>
      <c r="B29" s="11" t="s">
        <v>209</v>
      </c>
      <c r="C29" s="8" t="s">
        <v>221</v>
      </c>
      <c r="D29" s="9" t="s">
        <v>167</v>
      </c>
      <c r="E29" s="56" t="s">
        <v>460</v>
      </c>
      <c r="F29" s="20">
        <v>46110</v>
      </c>
      <c r="G29" s="20">
        <v>46475</v>
      </c>
      <c r="H29" s="13" t="str">
        <f t="shared" ca="1" si="3"/>
        <v>Active</v>
      </c>
      <c r="I29" s="52">
        <f ca="1">IF(H29="N/A","",IF((G29-$C$1)&gt;0,G29-$C$1,""))</f>
        <v>216.59813703703549</v>
      </c>
      <c r="J29" s="19"/>
    </row>
    <row r="30" spans="1:10" s="2" customFormat="1" ht="30" customHeight="1" x14ac:dyDescent="0.3">
      <c r="A30" s="61" t="s">
        <v>223</v>
      </c>
      <c r="B30" s="11" t="s">
        <v>209</v>
      </c>
      <c r="C30" s="8" t="s">
        <v>224</v>
      </c>
      <c r="D30" s="9" t="s">
        <v>173</v>
      </c>
      <c r="E30" s="56"/>
      <c r="F30" s="20"/>
      <c r="G30" s="20"/>
      <c r="H30" s="13" t="str">
        <f t="shared" ca="1" si="3"/>
        <v>N/A</v>
      </c>
      <c r="I30" s="52"/>
      <c r="J30" s="19"/>
    </row>
    <row r="31" spans="1:10" s="2" customFormat="1" ht="30" customHeight="1" x14ac:dyDescent="0.3">
      <c r="A31" s="61" t="s">
        <v>225</v>
      </c>
      <c r="B31" s="11" t="s">
        <v>209</v>
      </c>
      <c r="C31" s="8" t="s">
        <v>226</v>
      </c>
      <c r="D31" s="9" t="s">
        <v>173</v>
      </c>
      <c r="E31" s="56"/>
      <c r="F31" s="20"/>
      <c r="G31" s="20"/>
      <c r="H31" s="13" t="str">
        <f t="shared" ca="1" si="3"/>
        <v>N/A</v>
      </c>
      <c r="I31" s="52"/>
      <c r="J31" s="19"/>
    </row>
    <row r="32" spans="1:10" s="2" customFormat="1" ht="30" customHeight="1" x14ac:dyDescent="0.3">
      <c r="A32" s="61" t="s">
        <v>227</v>
      </c>
      <c r="B32" s="11" t="s">
        <v>209</v>
      </c>
      <c r="C32" s="8" t="s">
        <v>228</v>
      </c>
      <c r="D32" s="9" t="s">
        <v>173</v>
      </c>
      <c r="E32" s="56"/>
      <c r="F32" s="20"/>
      <c r="G32" s="20"/>
      <c r="H32" s="13" t="str">
        <f t="shared" ca="1" si="3"/>
        <v>N/A</v>
      </c>
      <c r="I32" s="52"/>
      <c r="J32" s="19"/>
    </row>
    <row r="33" spans="1:10" s="2" customFormat="1" ht="30" customHeight="1" x14ac:dyDescent="0.3">
      <c r="A33" s="61" t="s">
        <v>34</v>
      </c>
      <c r="B33" s="11" t="s">
        <v>209</v>
      </c>
      <c r="C33" s="8" t="s">
        <v>229</v>
      </c>
      <c r="D33" s="9" t="s">
        <v>167</v>
      </c>
      <c r="E33" s="56" t="s">
        <v>461</v>
      </c>
      <c r="F33" s="20">
        <v>45190</v>
      </c>
      <c r="G33" s="20">
        <v>46286</v>
      </c>
      <c r="H33" s="13" t="str">
        <f t="shared" ca="1" si="2"/>
        <v>Active</v>
      </c>
      <c r="I33" s="52">
        <f t="shared" ca="1" si="1"/>
        <v>27.598137037035485</v>
      </c>
      <c r="J33" s="71" t="s">
        <v>462</v>
      </c>
    </row>
    <row r="34" spans="1:10" s="2" customFormat="1" ht="30" customHeight="1" x14ac:dyDescent="0.3">
      <c r="A34" s="61" t="s">
        <v>35</v>
      </c>
      <c r="B34" s="11" t="s">
        <v>209</v>
      </c>
      <c r="C34" s="8" t="s">
        <v>232</v>
      </c>
      <c r="D34" s="9" t="s">
        <v>167</v>
      </c>
      <c r="E34" s="56"/>
      <c r="F34" s="20">
        <v>44433</v>
      </c>
      <c r="G34" s="20">
        <v>2958465</v>
      </c>
      <c r="H34" s="13" t="str">
        <f t="shared" ca="1" si="2"/>
        <v>Active</v>
      </c>
      <c r="I34" s="52">
        <f t="shared" ca="1" si="1"/>
        <v>2912206.5981370369</v>
      </c>
      <c r="J34" s="19" t="s">
        <v>463</v>
      </c>
    </row>
    <row r="35" spans="1:10" s="2" customFormat="1" ht="30" customHeight="1" x14ac:dyDescent="0.3">
      <c r="A35" s="61" t="s">
        <v>36</v>
      </c>
      <c r="B35" s="11" t="s">
        <v>209</v>
      </c>
      <c r="C35" s="8" t="s">
        <v>234</v>
      </c>
      <c r="D35" s="9" t="s">
        <v>167</v>
      </c>
      <c r="E35" s="56" t="s">
        <v>464</v>
      </c>
      <c r="F35" s="20">
        <v>45442</v>
      </c>
      <c r="G35" s="20">
        <v>2958465</v>
      </c>
      <c r="H35" s="13" t="str">
        <f t="shared" ca="1" si="2"/>
        <v>Active</v>
      </c>
      <c r="I35" s="52">
        <f t="shared" ca="1" si="1"/>
        <v>2912206.5981370369</v>
      </c>
      <c r="J35" s="19"/>
    </row>
    <row r="36" spans="1:10" s="2" customFormat="1" ht="30" customHeight="1" x14ac:dyDescent="0.3">
      <c r="A36" s="61" t="s">
        <v>37</v>
      </c>
      <c r="B36" s="11" t="s">
        <v>209</v>
      </c>
      <c r="C36" s="8" t="s">
        <v>237</v>
      </c>
      <c r="D36" s="9" t="s">
        <v>173</v>
      </c>
      <c r="E36" s="56"/>
      <c r="F36" s="20"/>
      <c r="G36" s="20"/>
      <c r="H36" s="13" t="str">
        <f t="shared" ca="1" si="2"/>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2"/>
        <v>N/A</v>
      </c>
      <c r="I37" s="52" t="str">
        <f t="shared" ca="1" si="1"/>
        <v/>
      </c>
      <c r="J37" s="19"/>
    </row>
    <row r="38" spans="1:10" s="2" customFormat="1" ht="30" customHeight="1" x14ac:dyDescent="0.3">
      <c r="A38" s="61" t="s">
        <v>39</v>
      </c>
      <c r="B38" s="11" t="s">
        <v>209</v>
      </c>
      <c r="C38" s="8" t="s">
        <v>239</v>
      </c>
      <c r="D38" s="9" t="s">
        <v>173</v>
      </c>
      <c r="E38" s="56"/>
      <c r="F38" s="20"/>
      <c r="G38" s="20"/>
      <c r="H38" s="13" t="str">
        <f t="shared" ca="1" si="2"/>
        <v>N/A</v>
      </c>
      <c r="I38" s="52" t="str">
        <f t="shared" ca="1" si="1"/>
        <v/>
      </c>
      <c r="J38" s="19"/>
    </row>
    <row r="39" spans="1:10" s="2" customFormat="1" ht="30" customHeight="1" x14ac:dyDescent="0.3">
      <c r="A39" s="61" t="s">
        <v>40</v>
      </c>
      <c r="B39" s="11" t="s">
        <v>209</v>
      </c>
      <c r="C39" s="8" t="s">
        <v>240</v>
      </c>
      <c r="D39" s="9" t="s">
        <v>173</v>
      </c>
      <c r="E39" s="56"/>
      <c r="F39" s="20"/>
      <c r="G39" s="20"/>
      <c r="H39" s="13" t="str">
        <f t="shared" ca="1" si="2"/>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2"/>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2"/>
        <v>N/A</v>
      </c>
      <c r="I41" s="52" t="str">
        <f t="shared" ca="1" si="1"/>
        <v/>
      </c>
      <c r="J41" s="19"/>
    </row>
    <row r="42" spans="1:10" s="2" customFormat="1" ht="30" customHeight="1" x14ac:dyDescent="0.3">
      <c r="A42" s="61" t="s">
        <v>243</v>
      </c>
      <c r="B42" s="11" t="s">
        <v>244</v>
      </c>
      <c r="C42" s="8" t="s">
        <v>245</v>
      </c>
      <c r="D42" s="9" t="s">
        <v>167</v>
      </c>
      <c r="E42" s="56" t="s">
        <v>465</v>
      </c>
      <c r="F42" s="20">
        <v>45973</v>
      </c>
      <c r="G42" s="20">
        <v>46369</v>
      </c>
      <c r="H42" s="13" t="str">
        <f t="shared" ca="1" si="2"/>
        <v>Active</v>
      </c>
      <c r="I42" s="52">
        <f t="shared" ca="1" si="1"/>
        <v>110.59813703703549</v>
      </c>
      <c r="J42" s="19"/>
    </row>
    <row r="43" spans="1:10" s="2" customFormat="1" ht="30" customHeight="1" x14ac:dyDescent="0.3">
      <c r="A43" s="61" t="s">
        <v>247</v>
      </c>
      <c r="B43" s="11" t="s">
        <v>244</v>
      </c>
      <c r="C43" s="8" t="s">
        <v>248</v>
      </c>
      <c r="D43" s="9" t="s">
        <v>173</v>
      </c>
      <c r="E43" s="56"/>
      <c r="F43" s="20"/>
      <c r="G43" s="20"/>
      <c r="H43" s="13" t="str">
        <f t="shared" ca="1" si="2"/>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2"/>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2"/>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2"/>
        <v>N/A</v>
      </c>
      <c r="I46" s="52" t="str">
        <f t="shared" ca="1" si="1"/>
        <v/>
      </c>
      <c r="J46" s="19"/>
    </row>
    <row r="47" spans="1:10" s="2" customFormat="1" ht="30" customHeight="1" x14ac:dyDescent="0.3">
      <c r="A47" s="61" t="s">
        <v>258</v>
      </c>
      <c r="B47" s="11" t="s">
        <v>244</v>
      </c>
      <c r="C47" s="8" t="s">
        <v>259</v>
      </c>
      <c r="D47" s="9" t="s">
        <v>173</v>
      </c>
      <c r="E47" s="56"/>
      <c r="F47" s="20"/>
      <c r="G47" s="20"/>
      <c r="H47" s="13" t="str">
        <f t="shared" ca="1" si="2"/>
        <v>N/A</v>
      </c>
      <c r="I47" s="52"/>
      <c r="J47" s="19"/>
    </row>
    <row r="48" spans="1:10" s="2" customFormat="1" ht="30" customHeight="1" x14ac:dyDescent="0.3">
      <c r="A48" s="61" t="s">
        <v>260</v>
      </c>
      <c r="B48" s="11" t="s">
        <v>244</v>
      </c>
      <c r="C48" s="8" t="s">
        <v>261</v>
      </c>
      <c r="D48" s="9" t="s">
        <v>167</v>
      </c>
      <c r="E48" s="56"/>
      <c r="F48" s="20">
        <v>45677</v>
      </c>
      <c r="G48" s="20">
        <v>46042</v>
      </c>
      <c r="H48" s="13" t="str">
        <f t="shared" ca="1" si="2"/>
        <v>Expired</v>
      </c>
      <c r="I48" s="52" t="str">
        <f t="shared" ca="1" si="1"/>
        <v/>
      </c>
      <c r="J48" s="19"/>
    </row>
    <row r="49" spans="1:10" s="2" customFormat="1" ht="30" customHeight="1" x14ac:dyDescent="0.3">
      <c r="A49" s="61"/>
      <c r="B49" s="11" t="s">
        <v>244</v>
      </c>
      <c r="C49" s="8" t="s">
        <v>262</v>
      </c>
      <c r="D49" s="9" t="s">
        <v>173</v>
      </c>
      <c r="E49" s="56"/>
      <c r="F49" s="20"/>
      <c r="G49" s="20"/>
      <c r="H49" s="13" t="str">
        <f t="shared" ref="H49:H50" ca="1" si="4">IF(D49="Applicable",IF(G49="","No Permit",IF(G49&gt;NOW(),"Active","Expired")),"N/A")</f>
        <v>N/A</v>
      </c>
      <c r="I49" s="52" t="str">
        <f t="shared" ref="I49:I50" ca="1" si="5">IF(H49="N/A","",IF((G49-$C$1)&gt;0,G49-$C$1,""))</f>
        <v/>
      </c>
      <c r="J49" s="19"/>
    </row>
    <row r="50" spans="1:10" s="2" customFormat="1" ht="30" customHeight="1" x14ac:dyDescent="0.3">
      <c r="A50" s="61"/>
      <c r="B50" s="11" t="s">
        <v>244</v>
      </c>
      <c r="C50" s="8" t="s">
        <v>263</v>
      </c>
      <c r="D50" s="9" t="s">
        <v>173</v>
      </c>
      <c r="E50" s="56"/>
      <c r="F50" s="20"/>
      <c r="G50" s="20"/>
      <c r="H50" s="13" t="str">
        <f t="shared" ca="1" si="4"/>
        <v>N/A</v>
      </c>
      <c r="I50" s="52" t="str">
        <f t="shared" ca="1" si="5"/>
        <v/>
      </c>
      <c r="J50" s="19"/>
    </row>
    <row r="51" spans="1:10" s="2" customFormat="1" ht="30" customHeight="1" x14ac:dyDescent="0.3">
      <c r="A51" s="61" t="s">
        <v>52</v>
      </c>
      <c r="B51" s="11" t="s">
        <v>264</v>
      </c>
      <c r="C51" s="8" t="s">
        <v>265</v>
      </c>
      <c r="D51" s="9" t="s">
        <v>173</v>
      </c>
      <c r="E51" s="56"/>
      <c r="F51" s="20"/>
      <c r="G51" s="20"/>
      <c r="H51" s="13" t="str">
        <f t="shared" ca="1" si="2"/>
        <v>N/A</v>
      </c>
      <c r="I51" s="52" t="str">
        <f t="shared" ca="1" si="1"/>
        <v/>
      </c>
      <c r="J51" s="19"/>
    </row>
    <row r="52" spans="1:10" s="2" customFormat="1" ht="30" customHeight="1" x14ac:dyDescent="0.3">
      <c r="A52" s="61" t="s">
        <v>53</v>
      </c>
      <c r="B52" s="11" t="s">
        <v>264</v>
      </c>
      <c r="C52" s="8" t="s">
        <v>267</v>
      </c>
      <c r="D52" s="9" t="s">
        <v>173</v>
      </c>
      <c r="E52" s="56"/>
      <c r="F52" s="20"/>
      <c r="G52" s="20"/>
      <c r="H52" s="13" t="str">
        <f t="shared" ca="1" si="2"/>
        <v>N/A</v>
      </c>
      <c r="I52" s="52" t="str">
        <f t="shared" ca="1" si="1"/>
        <v/>
      </c>
      <c r="J52" s="19"/>
    </row>
    <row r="53" spans="1:10" s="2" customFormat="1" ht="30" customHeight="1" x14ac:dyDescent="0.3">
      <c r="A53" s="61" t="s">
        <v>54</v>
      </c>
      <c r="B53" s="11" t="s">
        <v>264</v>
      </c>
      <c r="C53" s="8" t="s">
        <v>268</v>
      </c>
      <c r="D53" s="9" t="s">
        <v>173</v>
      </c>
      <c r="E53" s="56"/>
      <c r="F53" s="20"/>
      <c r="G53" s="20"/>
      <c r="H53" s="13" t="str">
        <f t="shared" ca="1" si="2"/>
        <v>N/A</v>
      </c>
      <c r="I53" s="52" t="str">
        <f t="shared" ca="1" si="1"/>
        <v/>
      </c>
      <c r="J53" s="19"/>
    </row>
    <row r="54" spans="1:10" s="2" customFormat="1" ht="30" customHeight="1" x14ac:dyDescent="0.3">
      <c r="A54" s="61" t="s">
        <v>55</v>
      </c>
      <c r="B54" s="11" t="s">
        <v>264</v>
      </c>
      <c r="C54" s="8" t="s">
        <v>269</v>
      </c>
      <c r="D54" s="9" t="s">
        <v>173</v>
      </c>
      <c r="E54" s="56"/>
      <c r="F54" s="20"/>
      <c r="G54" s="20"/>
      <c r="H54" s="13" t="str">
        <f t="shared" ca="1" si="2"/>
        <v>N/A</v>
      </c>
      <c r="I54" s="52" t="str">
        <f t="shared" ca="1" si="1"/>
        <v/>
      </c>
      <c r="J54" s="19"/>
    </row>
    <row r="55" spans="1:10" s="2" customFormat="1" ht="30" customHeight="1" x14ac:dyDescent="0.3">
      <c r="A55" s="61" t="s">
        <v>56</v>
      </c>
      <c r="B55" s="11" t="s">
        <v>264</v>
      </c>
      <c r="C55" s="8" t="s">
        <v>270</v>
      </c>
      <c r="D55" s="9" t="s">
        <v>173</v>
      </c>
      <c r="E55" s="56"/>
      <c r="F55" s="20"/>
      <c r="G55" s="20"/>
      <c r="H55" s="13" t="str">
        <f t="shared" ca="1" si="2"/>
        <v>N/A</v>
      </c>
      <c r="I55" s="52" t="str">
        <f t="shared" ca="1" si="1"/>
        <v/>
      </c>
      <c r="J55" s="19"/>
    </row>
    <row r="56" spans="1:10" s="2" customFormat="1" ht="30" customHeight="1" x14ac:dyDescent="0.3">
      <c r="A56" s="61" t="s">
        <v>57</v>
      </c>
      <c r="B56" s="11" t="s">
        <v>264</v>
      </c>
      <c r="C56" s="8" t="s">
        <v>271</v>
      </c>
      <c r="D56" s="9" t="s">
        <v>173</v>
      </c>
      <c r="E56" s="56"/>
      <c r="F56" s="20"/>
      <c r="G56" s="20"/>
      <c r="H56" s="13" t="str">
        <f t="shared" ca="1" si="2"/>
        <v>N/A</v>
      </c>
      <c r="I56" s="52" t="str">
        <f t="shared" ca="1" si="1"/>
        <v/>
      </c>
      <c r="J56" s="19"/>
    </row>
    <row r="57" spans="1:10" s="2" customFormat="1" ht="30" customHeight="1" x14ac:dyDescent="0.3">
      <c r="A57" s="61" t="s">
        <v>58</v>
      </c>
      <c r="B57" s="11" t="s">
        <v>272</v>
      </c>
      <c r="C57" s="8" t="s">
        <v>273</v>
      </c>
      <c r="D57" s="9" t="s">
        <v>173</v>
      </c>
      <c r="E57" s="56"/>
      <c r="F57" s="20"/>
      <c r="G57" s="20"/>
      <c r="H57" s="13" t="str">
        <f t="shared" ca="1" si="2"/>
        <v>N/A</v>
      </c>
      <c r="I57" s="52" t="str">
        <f t="shared" ca="1" si="1"/>
        <v/>
      </c>
      <c r="J57" s="19"/>
    </row>
    <row r="58" spans="1:10" s="2" customFormat="1" ht="30" customHeight="1" x14ac:dyDescent="0.3">
      <c r="A58" s="61" t="s">
        <v>59</v>
      </c>
      <c r="B58" s="11" t="s">
        <v>274</v>
      </c>
      <c r="C58" s="8" t="s">
        <v>275</v>
      </c>
      <c r="D58" s="9" t="s">
        <v>173</v>
      </c>
      <c r="E58" s="56"/>
      <c r="F58" s="20"/>
      <c r="G58" s="20"/>
      <c r="H58" s="13" t="str">
        <f t="shared" ca="1" si="2"/>
        <v>N/A</v>
      </c>
      <c r="I58" s="52" t="str">
        <f t="shared" ca="1" si="1"/>
        <v/>
      </c>
      <c r="J58" s="19"/>
    </row>
    <row r="59" spans="1:10" s="2" customFormat="1" ht="30" customHeight="1" x14ac:dyDescent="0.3">
      <c r="A59" s="61" t="s">
        <v>60</v>
      </c>
      <c r="B59" s="11" t="s">
        <v>274</v>
      </c>
      <c r="C59" s="8" t="s">
        <v>276</v>
      </c>
      <c r="D59" s="9" t="s">
        <v>173</v>
      </c>
      <c r="E59" s="56"/>
      <c r="F59" s="20"/>
      <c r="G59" s="20"/>
      <c r="H59" s="13" t="str">
        <f t="shared" ca="1" si="2"/>
        <v>N/A</v>
      </c>
      <c r="I59" s="52" t="str">
        <f t="shared" ca="1" si="1"/>
        <v/>
      </c>
      <c r="J59" s="19"/>
    </row>
    <row r="60" spans="1:10" s="2" customFormat="1" ht="30" customHeight="1" x14ac:dyDescent="0.3">
      <c r="A60" s="61" t="s">
        <v>61</v>
      </c>
      <c r="B60" s="11" t="s">
        <v>277</v>
      </c>
      <c r="C60" s="8" t="s">
        <v>278</v>
      </c>
      <c r="D60" s="9" t="s">
        <v>173</v>
      </c>
      <c r="E60" s="56"/>
      <c r="F60" s="20"/>
      <c r="G60" s="20"/>
      <c r="H60" s="13" t="str">
        <f t="shared" ca="1" si="2"/>
        <v>N/A</v>
      </c>
      <c r="I60" s="52" t="str">
        <f t="shared" ca="1" si="1"/>
        <v/>
      </c>
      <c r="J60" s="19"/>
    </row>
    <row r="61" spans="1:10" s="2" customFormat="1" ht="30" customHeight="1" x14ac:dyDescent="0.3">
      <c r="A61" s="61" t="s">
        <v>62</v>
      </c>
      <c r="B61" s="11" t="s">
        <v>277</v>
      </c>
      <c r="C61" s="8" t="s">
        <v>279</v>
      </c>
      <c r="D61" s="9" t="s">
        <v>173</v>
      </c>
      <c r="E61" s="56"/>
      <c r="F61" s="20"/>
      <c r="G61" s="20"/>
      <c r="H61" s="13" t="str">
        <f t="shared" ca="1" si="2"/>
        <v>N/A</v>
      </c>
      <c r="I61" s="52" t="str">
        <f t="shared" ca="1" si="1"/>
        <v/>
      </c>
      <c r="J61" s="19"/>
    </row>
    <row r="62" spans="1:10" s="2" customFormat="1" ht="30" customHeight="1" x14ac:dyDescent="0.3">
      <c r="A62" s="61" t="s">
        <v>63</v>
      </c>
      <c r="B62" s="11" t="s">
        <v>277</v>
      </c>
      <c r="C62" s="8" t="s">
        <v>280</v>
      </c>
      <c r="D62" s="9" t="s">
        <v>173</v>
      </c>
      <c r="E62" s="56"/>
      <c r="F62" s="20"/>
      <c r="G62" s="20"/>
      <c r="H62" s="13" t="str">
        <f t="shared" ca="1" si="2"/>
        <v>N/A</v>
      </c>
      <c r="I62" s="52" t="str">
        <f t="shared" ca="1" si="1"/>
        <v/>
      </c>
      <c r="J62" s="19"/>
    </row>
    <row r="63" spans="1:10" s="2" customFormat="1" ht="30" customHeight="1" x14ac:dyDescent="0.3">
      <c r="A63" s="61" t="s">
        <v>64</v>
      </c>
      <c r="B63" s="11" t="s">
        <v>277</v>
      </c>
      <c r="C63" s="8" t="s">
        <v>281</v>
      </c>
      <c r="D63" s="9" t="s">
        <v>173</v>
      </c>
      <c r="E63" s="56"/>
      <c r="F63" s="20"/>
      <c r="G63" s="20"/>
      <c r="H63" s="13" t="str">
        <f t="shared" ca="1" si="2"/>
        <v>N/A</v>
      </c>
      <c r="I63" s="52" t="str">
        <f t="shared" ca="1" si="1"/>
        <v/>
      </c>
      <c r="J63" s="19"/>
    </row>
    <row r="64" spans="1:10" s="2" customFormat="1" ht="30" customHeight="1" x14ac:dyDescent="0.3">
      <c r="A64" s="61" t="s">
        <v>282</v>
      </c>
      <c r="B64" s="11" t="s">
        <v>283</v>
      </c>
      <c r="C64" s="8" t="s">
        <v>284</v>
      </c>
      <c r="D64" s="9" t="s">
        <v>167</v>
      </c>
      <c r="E64" s="56" t="s">
        <v>466</v>
      </c>
      <c r="F64" s="20">
        <v>43735</v>
      </c>
      <c r="G64" s="20">
        <v>2958447</v>
      </c>
      <c r="H64" s="13" t="str">
        <f t="shared" ca="1" si="2"/>
        <v>Active</v>
      </c>
      <c r="I64" s="52">
        <f t="shared" ca="1" si="1"/>
        <v>2912188.5981370369</v>
      </c>
      <c r="J64" s="19"/>
    </row>
    <row r="65" spans="1:10" s="2" customFormat="1" ht="30" customHeight="1" x14ac:dyDescent="0.3">
      <c r="A65" s="61" t="s">
        <v>66</v>
      </c>
      <c r="B65" s="11" t="s">
        <v>285</v>
      </c>
      <c r="C65" s="8" t="s">
        <v>286</v>
      </c>
      <c r="D65" s="9" t="s">
        <v>173</v>
      </c>
      <c r="E65" s="56"/>
      <c r="F65" s="20"/>
      <c r="G65" s="20"/>
      <c r="H65" s="13" t="str">
        <f t="shared" ca="1" si="2"/>
        <v>N/A</v>
      </c>
      <c r="I65" s="52" t="str">
        <f t="shared" ca="1" si="1"/>
        <v/>
      </c>
      <c r="J65" s="19"/>
    </row>
    <row r="66" spans="1:10" s="2" customFormat="1" ht="30" customHeight="1" x14ac:dyDescent="0.3">
      <c r="A66" s="61" t="s">
        <v>67</v>
      </c>
      <c r="B66" s="11" t="s">
        <v>289</v>
      </c>
      <c r="C66" s="8" t="s">
        <v>290</v>
      </c>
      <c r="D66" s="9" t="s">
        <v>167</v>
      </c>
      <c r="E66" s="56" t="s">
        <v>467</v>
      </c>
      <c r="F66" s="20">
        <v>45755</v>
      </c>
      <c r="G66" s="20">
        <v>46495</v>
      </c>
      <c r="H66" s="13" t="str">
        <f t="shared" ca="1" si="2"/>
        <v>Active</v>
      </c>
      <c r="I66" s="52">
        <f t="shared" ca="1" si="1"/>
        <v>236.59813703703549</v>
      </c>
      <c r="J66" s="19"/>
    </row>
    <row r="67" spans="1:10" s="2" customFormat="1" ht="30" customHeight="1" x14ac:dyDescent="0.3">
      <c r="A67" s="61" t="s">
        <v>68</v>
      </c>
      <c r="B67" s="11" t="s">
        <v>291</v>
      </c>
      <c r="C67" s="8" t="s">
        <v>292</v>
      </c>
      <c r="D67" s="9" t="s">
        <v>167</v>
      </c>
      <c r="E67" s="56"/>
      <c r="F67" s="20">
        <v>46127</v>
      </c>
      <c r="G67" s="20">
        <v>46492</v>
      </c>
      <c r="H67" s="13" t="str">
        <f t="shared" ca="1" si="2"/>
        <v>Active</v>
      </c>
      <c r="I67" s="52">
        <f t="shared" ca="1" si="1"/>
        <v>233.59813703703549</v>
      </c>
      <c r="J67" s="19"/>
    </row>
    <row r="68" spans="1:10" s="2" customFormat="1" ht="30" customHeight="1" x14ac:dyDescent="0.3">
      <c r="A68" s="61" t="s">
        <v>68</v>
      </c>
      <c r="B68" s="11" t="s">
        <v>291</v>
      </c>
      <c r="C68" s="8" t="s">
        <v>293</v>
      </c>
      <c r="D68" s="9" t="s">
        <v>167</v>
      </c>
      <c r="E68" s="56" t="s">
        <v>468</v>
      </c>
      <c r="F68" s="20">
        <v>46212</v>
      </c>
      <c r="G68" s="20">
        <v>46562</v>
      </c>
      <c r="H68" s="13" t="str">
        <f t="shared" ca="1" si="2"/>
        <v>Active</v>
      </c>
      <c r="I68" s="52">
        <f t="shared" ca="1" si="1"/>
        <v>303.59813703703549</v>
      </c>
      <c r="J68" s="19"/>
    </row>
    <row r="69" spans="1:10" x14ac:dyDescent="0.3">
      <c r="A69" s="62"/>
      <c r="D69" s="10"/>
      <c r="E69" s="54"/>
      <c r="F69" s="10" t="s">
        <v>469</v>
      </c>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v>46076</v>
      </c>
      <c r="G74" s="12">
        <v>46387</v>
      </c>
      <c r="H74" s="13" t="str">
        <f>IF(E74="Applicable",IF(F74="","Not Submitted",IF(F74&lt;G74,"Submitted On-time","Late Submission")),"N/A")</f>
        <v>Submitted On-time</v>
      </c>
      <c r="I74" s="77"/>
      <c r="J74" s="78"/>
    </row>
    <row r="75" spans="1:10" s="2" customFormat="1" ht="30" customHeight="1" x14ac:dyDescent="0.3">
      <c r="A75" s="61" t="s">
        <v>301</v>
      </c>
      <c r="B75" s="18" t="s">
        <v>176</v>
      </c>
      <c r="C75" s="18" t="s">
        <v>302</v>
      </c>
      <c r="D75" s="9" t="s">
        <v>300</v>
      </c>
      <c r="E75" s="55" t="s">
        <v>167</v>
      </c>
      <c r="F75" s="20">
        <v>46048</v>
      </c>
      <c r="G75" s="12">
        <v>46053</v>
      </c>
      <c r="H75" s="13" t="str">
        <f t="shared" ref="H75:H120" si="6">IF(E75="Applicable",IF(F75="","Not Submitted",IF(F75&lt;G75,"Submitted On-time","Late Submission")),"N/A")</f>
        <v>Submitted On-time</v>
      </c>
      <c r="I75" s="77"/>
      <c r="J75" s="78"/>
    </row>
    <row r="76" spans="1:10" s="2" customFormat="1" ht="30" customHeight="1" x14ac:dyDescent="0.3">
      <c r="A76" s="61" t="s">
        <v>303</v>
      </c>
      <c r="B76" s="18" t="s">
        <v>176</v>
      </c>
      <c r="C76" s="18" t="s">
        <v>304</v>
      </c>
      <c r="D76" s="9" t="s">
        <v>300</v>
      </c>
      <c r="E76" s="55" t="s">
        <v>167</v>
      </c>
      <c r="F76" s="20">
        <v>46051</v>
      </c>
      <c r="G76" s="12">
        <v>46053</v>
      </c>
      <c r="H76" s="13" t="str">
        <f t="shared" si="6"/>
        <v>Submitted On-time</v>
      </c>
      <c r="I76" s="77"/>
      <c r="J76" s="78"/>
    </row>
    <row r="77" spans="1:10" s="2" customFormat="1" ht="30" customHeight="1" x14ac:dyDescent="0.3">
      <c r="A77" s="61" t="s">
        <v>305</v>
      </c>
      <c r="B77" s="18" t="s">
        <v>176</v>
      </c>
      <c r="C77" s="18" t="s">
        <v>306</v>
      </c>
      <c r="D77" s="9" t="s">
        <v>300</v>
      </c>
      <c r="E77" s="55" t="s">
        <v>167</v>
      </c>
      <c r="F77" s="20"/>
      <c r="G77" s="12">
        <v>46053</v>
      </c>
      <c r="H77" s="13" t="str">
        <f t="shared" si="6"/>
        <v>Not Submitted</v>
      </c>
      <c r="I77" s="77"/>
      <c r="J77" s="78"/>
    </row>
    <row r="78" spans="1:10" s="2" customFormat="1" ht="30" customHeight="1" x14ac:dyDescent="0.3">
      <c r="A78" s="61" t="s">
        <v>307</v>
      </c>
      <c r="B78" s="18" t="s">
        <v>176</v>
      </c>
      <c r="C78" s="18" t="s">
        <v>308</v>
      </c>
      <c r="D78" s="12" t="s">
        <v>309</v>
      </c>
      <c r="E78" s="55" t="s">
        <v>167</v>
      </c>
      <c r="F78" s="20">
        <v>46053</v>
      </c>
      <c r="G78" s="12">
        <v>46053</v>
      </c>
      <c r="H78" s="13" t="str">
        <f t="shared" si="6"/>
        <v>Late Submission</v>
      </c>
      <c r="I78" s="77"/>
      <c r="J78" s="78"/>
    </row>
    <row r="79" spans="1:10" s="2" customFormat="1" ht="30" customHeight="1" x14ac:dyDescent="0.3">
      <c r="A79" s="61" t="s">
        <v>307</v>
      </c>
      <c r="B79" s="18" t="s">
        <v>176</v>
      </c>
      <c r="C79" s="18" t="s">
        <v>310</v>
      </c>
      <c r="D79" s="12" t="s">
        <v>309</v>
      </c>
      <c r="E79" s="55" t="s">
        <v>167</v>
      </c>
      <c r="F79" s="20">
        <v>46081</v>
      </c>
      <c r="G79" s="12">
        <v>46081</v>
      </c>
      <c r="H79" s="13" t="str">
        <f t="shared" si="6"/>
        <v>Late Submission</v>
      </c>
      <c r="I79" s="77"/>
      <c r="J79" s="78"/>
    </row>
    <row r="80" spans="1:10" s="2" customFormat="1" ht="30" customHeight="1" x14ac:dyDescent="0.3">
      <c r="A80" s="61" t="s">
        <v>307</v>
      </c>
      <c r="B80" s="18" t="s">
        <v>176</v>
      </c>
      <c r="C80" s="18" t="s">
        <v>311</v>
      </c>
      <c r="D80" s="12" t="s">
        <v>309</v>
      </c>
      <c r="E80" s="55" t="s">
        <v>167</v>
      </c>
      <c r="F80" s="20">
        <v>46111</v>
      </c>
      <c r="G80" s="12">
        <v>46112</v>
      </c>
      <c r="H80" s="13" t="str">
        <f t="shared" si="6"/>
        <v>Submitted On-time</v>
      </c>
      <c r="I80" s="77"/>
      <c r="J80" s="78"/>
    </row>
    <row r="81" spans="1:10" s="2" customFormat="1" ht="30" customHeight="1" x14ac:dyDescent="0.3">
      <c r="A81" s="61" t="s">
        <v>307</v>
      </c>
      <c r="B81" s="18" t="s">
        <v>176</v>
      </c>
      <c r="C81" s="18" t="s">
        <v>312</v>
      </c>
      <c r="D81" s="12" t="s">
        <v>309</v>
      </c>
      <c r="E81" s="55" t="s">
        <v>167</v>
      </c>
      <c r="F81" s="20">
        <v>46142</v>
      </c>
      <c r="G81" s="12">
        <v>46142</v>
      </c>
      <c r="H81" s="13" t="str">
        <f t="shared" si="6"/>
        <v>Late Submission</v>
      </c>
      <c r="I81" s="77"/>
      <c r="J81" s="78"/>
    </row>
    <row r="82" spans="1:10" s="2" customFormat="1" ht="30" customHeight="1" x14ac:dyDescent="0.3">
      <c r="A82" s="61" t="s">
        <v>307</v>
      </c>
      <c r="B82" s="18" t="s">
        <v>176</v>
      </c>
      <c r="C82" s="18" t="s">
        <v>313</v>
      </c>
      <c r="D82" s="12" t="s">
        <v>309</v>
      </c>
      <c r="E82" s="55" t="s">
        <v>167</v>
      </c>
      <c r="F82" s="20">
        <v>46174</v>
      </c>
      <c r="G82" s="12">
        <v>46173</v>
      </c>
      <c r="H82" s="13" t="str">
        <f t="shared" si="6"/>
        <v>Late Submission</v>
      </c>
      <c r="I82" s="77"/>
      <c r="J82" s="78"/>
    </row>
    <row r="83" spans="1:10" s="2" customFormat="1" ht="30" customHeight="1" x14ac:dyDescent="0.3">
      <c r="A83" s="61" t="s">
        <v>307</v>
      </c>
      <c r="B83" s="18" t="s">
        <v>176</v>
      </c>
      <c r="C83" s="18" t="s">
        <v>314</v>
      </c>
      <c r="D83" s="12" t="s">
        <v>309</v>
      </c>
      <c r="E83" s="55" t="s">
        <v>167</v>
      </c>
      <c r="F83" s="20">
        <v>46203</v>
      </c>
      <c r="G83" s="12">
        <v>46203</v>
      </c>
      <c r="H83" s="13" t="str">
        <f t="shared" si="6"/>
        <v>Late Submission</v>
      </c>
      <c r="I83" s="77"/>
      <c r="J83" s="78"/>
    </row>
    <row r="84" spans="1:10" s="2" customFormat="1" ht="30" customHeight="1" x14ac:dyDescent="0.3">
      <c r="A84" s="61" t="s">
        <v>307</v>
      </c>
      <c r="B84" s="18" t="s">
        <v>176</v>
      </c>
      <c r="C84" s="18" t="s">
        <v>315</v>
      </c>
      <c r="D84" s="12" t="s">
        <v>309</v>
      </c>
      <c r="E84" s="55" t="s">
        <v>167</v>
      </c>
      <c r="F84" s="20">
        <v>46237</v>
      </c>
      <c r="G84" s="12">
        <v>46234</v>
      </c>
      <c r="H84" s="13" t="str">
        <f t="shared" si="6"/>
        <v>Late Submission</v>
      </c>
      <c r="I84" s="77"/>
      <c r="J84" s="78"/>
    </row>
    <row r="85" spans="1:10" s="2" customFormat="1" ht="30" customHeight="1" x14ac:dyDescent="0.3">
      <c r="A85" s="61" t="s">
        <v>307</v>
      </c>
      <c r="B85" s="18" t="s">
        <v>176</v>
      </c>
      <c r="C85" s="18" t="s">
        <v>316</v>
      </c>
      <c r="D85" s="12" t="s">
        <v>309</v>
      </c>
      <c r="E85" s="55" t="s">
        <v>167</v>
      </c>
      <c r="F85" s="20"/>
      <c r="G85" s="12">
        <v>46265</v>
      </c>
      <c r="H85" s="13" t="str">
        <f t="shared" si="6"/>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6"/>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6"/>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6"/>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6"/>
        <v>Not Submitted</v>
      </c>
      <c r="I89" s="77"/>
      <c r="J89" s="78"/>
    </row>
    <row r="90" spans="1:10" s="2" customFormat="1" ht="30" customHeight="1" x14ac:dyDescent="0.3">
      <c r="A90" s="61" t="s">
        <v>321</v>
      </c>
      <c r="B90" s="18" t="s">
        <v>209</v>
      </c>
      <c r="C90" s="18" t="s">
        <v>322</v>
      </c>
      <c r="D90" s="12" t="s">
        <v>323</v>
      </c>
      <c r="E90" s="55" t="s">
        <v>167</v>
      </c>
      <c r="F90" s="20">
        <v>46218</v>
      </c>
      <c r="G90" s="12">
        <v>46218</v>
      </c>
      <c r="H90" s="13" t="str">
        <f t="shared" si="6"/>
        <v>Late Submission</v>
      </c>
      <c r="I90" s="77"/>
      <c r="J90" s="78"/>
    </row>
    <row r="91" spans="1:10" s="2" customFormat="1" ht="30" customHeight="1" x14ac:dyDescent="0.3">
      <c r="A91" s="61" t="s">
        <v>324</v>
      </c>
      <c r="B91" s="18" t="s">
        <v>209</v>
      </c>
      <c r="C91" s="18" t="s">
        <v>325</v>
      </c>
      <c r="D91" s="12" t="s">
        <v>323</v>
      </c>
      <c r="E91" s="55" t="s">
        <v>167</v>
      </c>
      <c r="F91" s="20"/>
      <c r="G91" s="12">
        <v>46402</v>
      </c>
      <c r="H91" s="13" t="str">
        <f t="shared" si="6"/>
        <v>Not Submitted</v>
      </c>
      <c r="I91" s="77"/>
      <c r="J91" s="78"/>
    </row>
    <row r="92" spans="1:10" s="2" customFormat="1" ht="30" customHeight="1" x14ac:dyDescent="0.3">
      <c r="A92" s="61" t="s">
        <v>119</v>
      </c>
      <c r="B92" s="18" t="s">
        <v>209</v>
      </c>
      <c r="C92" s="18" t="s">
        <v>326</v>
      </c>
      <c r="D92" s="12" t="s">
        <v>327</v>
      </c>
      <c r="E92" s="55" t="s">
        <v>167</v>
      </c>
      <c r="F92" s="20">
        <v>46127</v>
      </c>
      <c r="G92" s="12">
        <v>46112</v>
      </c>
      <c r="H92" s="13" t="str">
        <f t="shared" si="6"/>
        <v>Late Submission</v>
      </c>
      <c r="I92" s="77"/>
      <c r="J92" s="78"/>
    </row>
    <row r="93" spans="1:10" s="2" customFormat="1" ht="30" customHeight="1" x14ac:dyDescent="0.3">
      <c r="A93" s="61" t="s">
        <v>120</v>
      </c>
      <c r="B93" s="18" t="s">
        <v>209</v>
      </c>
      <c r="C93" s="18" t="s">
        <v>328</v>
      </c>
      <c r="D93" s="12" t="s">
        <v>327</v>
      </c>
      <c r="E93" s="55" t="s">
        <v>167</v>
      </c>
      <c r="F93" s="20">
        <v>46218</v>
      </c>
      <c r="G93" s="12">
        <v>46203</v>
      </c>
      <c r="H93" s="13" t="str">
        <f t="shared" si="6"/>
        <v>Late Submission</v>
      </c>
      <c r="I93" s="77"/>
      <c r="J93" s="78"/>
    </row>
    <row r="94" spans="1:10" s="2" customFormat="1" ht="30" customHeight="1" x14ac:dyDescent="0.3">
      <c r="A94" s="61" t="s">
        <v>121</v>
      </c>
      <c r="B94" s="18" t="s">
        <v>209</v>
      </c>
      <c r="C94" s="18" t="s">
        <v>329</v>
      </c>
      <c r="D94" s="12" t="s">
        <v>327</v>
      </c>
      <c r="E94" s="55" t="s">
        <v>167</v>
      </c>
      <c r="F94" s="20"/>
      <c r="G94" s="12">
        <v>46295</v>
      </c>
      <c r="H94" s="13" t="str">
        <f t="shared" si="6"/>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6"/>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6"/>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6"/>
        <v>Not Submitted</v>
      </c>
      <c r="I97" s="77"/>
      <c r="J97" s="78"/>
    </row>
    <row r="98" spans="1:10" s="2" customFormat="1" ht="30" customHeight="1" x14ac:dyDescent="0.3">
      <c r="A98" s="61"/>
      <c r="B98" s="18" t="s">
        <v>334</v>
      </c>
      <c r="C98" s="18" t="s">
        <v>335</v>
      </c>
      <c r="D98" s="12" t="s">
        <v>309</v>
      </c>
      <c r="E98" s="55" t="s">
        <v>167</v>
      </c>
      <c r="F98" s="20"/>
      <c r="G98" s="12">
        <v>46068</v>
      </c>
      <c r="H98" s="13" t="str">
        <f t="shared" si="6"/>
        <v>Not Submitted</v>
      </c>
      <c r="I98" s="57"/>
      <c r="J98" s="58"/>
    </row>
    <row r="99" spans="1:10" s="2" customFormat="1" ht="30" customHeight="1" x14ac:dyDescent="0.3">
      <c r="A99" s="61"/>
      <c r="B99" s="18" t="s">
        <v>334</v>
      </c>
      <c r="C99" s="18" t="s">
        <v>336</v>
      </c>
      <c r="D99" s="12" t="s">
        <v>309</v>
      </c>
      <c r="E99" s="55" t="s">
        <v>167</v>
      </c>
      <c r="F99" s="20"/>
      <c r="G99" s="12">
        <v>46096</v>
      </c>
      <c r="H99" s="13" t="str">
        <f t="shared" si="6"/>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6"/>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6"/>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6"/>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6"/>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6"/>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6"/>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6"/>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6"/>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6"/>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6"/>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6"/>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6"/>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6"/>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6"/>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6"/>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6"/>
        <v>Not Submitted</v>
      </c>
      <c r="I115" s="77"/>
      <c r="J115" s="78"/>
    </row>
    <row r="116" spans="1:10" s="2" customFormat="1" ht="30" customHeight="1" x14ac:dyDescent="0.3">
      <c r="A116" s="61" t="s">
        <v>143</v>
      </c>
      <c r="B116" s="18" t="s">
        <v>283</v>
      </c>
      <c r="C116" s="18" t="s">
        <v>353</v>
      </c>
      <c r="D116" s="12" t="s">
        <v>327</v>
      </c>
      <c r="E116" s="55" t="s">
        <v>167</v>
      </c>
      <c r="F116" s="20">
        <v>46155</v>
      </c>
      <c r="G116" s="12">
        <v>46127</v>
      </c>
      <c r="H116" s="13" t="str">
        <f t="shared" si="6"/>
        <v>Late Submission</v>
      </c>
      <c r="I116" s="77"/>
      <c r="J116" s="78"/>
    </row>
    <row r="117" spans="1:10" s="2" customFormat="1" ht="30" customHeight="1" x14ac:dyDescent="0.3">
      <c r="A117" s="61" t="s">
        <v>144</v>
      </c>
      <c r="B117" s="18" t="s">
        <v>283</v>
      </c>
      <c r="C117" s="18" t="s">
        <v>355</v>
      </c>
      <c r="D117" s="12" t="s">
        <v>327</v>
      </c>
      <c r="E117" s="55" t="s">
        <v>167</v>
      </c>
      <c r="F117" s="20">
        <v>46247</v>
      </c>
      <c r="G117" s="12">
        <v>46218</v>
      </c>
      <c r="H117" s="13" t="str">
        <f t="shared" si="6"/>
        <v>Late Submission</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6"/>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6"/>
        <v>Not Submitted</v>
      </c>
      <c r="I119" s="77"/>
      <c r="J119" s="78"/>
    </row>
    <row r="120" spans="1:10" s="2" customFormat="1" ht="30" customHeight="1" x14ac:dyDescent="0.3">
      <c r="A120" s="61"/>
      <c r="B120" s="18" t="s">
        <v>285</v>
      </c>
      <c r="C120" s="18" t="s">
        <v>358</v>
      </c>
      <c r="D120" s="12" t="s">
        <v>300</v>
      </c>
      <c r="E120" s="55" t="s">
        <v>167</v>
      </c>
      <c r="F120" s="20">
        <v>46023</v>
      </c>
      <c r="G120" s="12">
        <v>46052</v>
      </c>
      <c r="H120" s="13" t="str">
        <f t="shared" si="6"/>
        <v>Submitted On-time</v>
      </c>
      <c r="I120" s="77"/>
      <c r="J120" s="78"/>
    </row>
  </sheetData>
  <mergeCells count="38">
    <mergeCell ref="I73:J73"/>
    <mergeCell ref="I74:J74"/>
    <mergeCell ref="I75:J75"/>
    <mergeCell ref="I76:J76"/>
    <mergeCell ref="I77:J77"/>
    <mergeCell ref="I78:J78"/>
    <mergeCell ref="I79:J79"/>
    <mergeCell ref="I80:J80"/>
    <mergeCell ref="I81:J81"/>
    <mergeCell ref="I82:J82"/>
    <mergeCell ref="I83:J83"/>
    <mergeCell ref="I84:J84"/>
    <mergeCell ref="I85:J85"/>
    <mergeCell ref="I92:J92"/>
    <mergeCell ref="I93:J93"/>
    <mergeCell ref="I94:J94"/>
    <mergeCell ref="I95:J95"/>
    <mergeCell ref="I86:J86"/>
    <mergeCell ref="I87:J87"/>
    <mergeCell ref="I88:J88"/>
    <mergeCell ref="I89:J89"/>
    <mergeCell ref="I90:J90"/>
    <mergeCell ref="I118:J118"/>
    <mergeCell ref="I119:J119"/>
    <mergeCell ref="I120:J120"/>
    <mergeCell ref="B3:J3"/>
    <mergeCell ref="B71:J71"/>
    <mergeCell ref="I113:J113"/>
    <mergeCell ref="I114:J114"/>
    <mergeCell ref="I115:J115"/>
    <mergeCell ref="I116:J116"/>
    <mergeCell ref="I117:J117"/>
    <mergeCell ref="I96:J96"/>
    <mergeCell ref="I97:J97"/>
    <mergeCell ref="I110:J110"/>
    <mergeCell ref="I111:J111"/>
    <mergeCell ref="I112:J112"/>
    <mergeCell ref="I91:J91"/>
  </mergeCells>
  <phoneticPr fontId="2" type="noConversion"/>
  <conditionalFormatting sqref="H6:H68">
    <cfRule type="containsText" dxfId="170" priority="7" operator="containsText" text="Expired">
      <formula>NOT(ISERROR(SEARCH("Expired",H6)))</formula>
    </cfRule>
    <cfRule type="containsText" dxfId="169" priority="8" operator="containsText" text="No Permit">
      <formula>NOT(ISERROR(SEARCH("No Permit",H6)))</formula>
    </cfRule>
    <cfRule type="containsText" dxfId="168" priority="9" operator="containsText" text="Active">
      <formula>NOT(ISERROR(SEARCH("Active",H6)))</formula>
    </cfRule>
  </conditionalFormatting>
  <conditionalFormatting sqref="H74:H120">
    <cfRule type="containsText" dxfId="167" priority="4" operator="containsText" text="Not Submitted">
      <formula>NOT(ISERROR(SEARCH("Not Submitted",H74)))</formula>
    </cfRule>
    <cfRule type="containsText" dxfId="166" priority="5" operator="containsText" text="Late Submission">
      <formula>NOT(ISERROR(SEARCH("Late Submission",H74)))</formula>
    </cfRule>
    <cfRule type="containsText" dxfId="165" priority="6" operator="containsText" text="Submitted On-time">
      <formula>NOT(ISERROR(SEARCH("Submitted On-time",H74)))</formula>
    </cfRule>
  </conditionalFormatting>
  <conditionalFormatting sqref="I6:I68">
    <cfRule type="cellIs" dxfId="164" priority="1" operator="between">
      <formula>31</formula>
      <formula>60</formula>
    </cfRule>
    <cfRule type="cellIs" dxfId="163" priority="2" operator="between">
      <formula>0</formula>
      <formula>30</formula>
    </cfRule>
    <cfRule type="containsBlanks" dxfId="162"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CD553D2F-329E-4EE2-B2C8-CABC8F84E19B}">
          <x14:formula1>
            <xm:f>DATA!$B$4:$B$5</xm:f>
          </x14:formula1>
          <xm:sqref>E74:E120 D6:D68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E1F64-1682-4EDB-A5BD-97E931711889}">
  <sheetPr>
    <tabColor theme="3" tint="0.89999084444715716"/>
  </sheetPr>
  <dimension ref="A1:J120"/>
  <sheetViews>
    <sheetView showGridLines="0" zoomScale="85" zoomScaleNormal="85" workbookViewId="0">
      <pane ySplit="1" topLeftCell="A13" activePane="bottomLeft" state="frozen"/>
      <selection pane="bottomLeft" activeCell="F22" sqref="F22"/>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80</v>
      </c>
      <c r="C1" s="51">
        <f ca="1">NOW()</f>
        <v>46258.401862962965</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c r="F6" s="20">
        <v>46058</v>
      </c>
      <c r="G6" s="20">
        <v>46387</v>
      </c>
      <c r="H6" s="13" t="str">
        <f t="shared" ref="H6:H68" ca="1" si="0">IF(D6="Applicable",IF(G6="","No Permit",IF(G6&gt;NOW(),"Active","Expired")),"N/A")</f>
        <v>Active</v>
      </c>
      <c r="I6" s="52">
        <f t="shared" ref="I6:I68" ca="1" si="1">IF(H6="N/A","",IF((G6-$C$1)&gt;0,G6-$C$1,""))</f>
        <v>128.59813703703549</v>
      </c>
      <c r="J6" s="19"/>
    </row>
    <row r="7" spans="1:10" s="2" customFormat="1" ht="30" customHeight="1" x14ac:dyDescent="0.3">
      <c r="A7" s="61" t="s">
        <v>8</v>
      </c>
      <c r="B7" s="11" t="s">
        <v>165</v>
      </c>
      <c r="C7" s="8" t="s">
        <v>169</v>
      </c>
      <c r="D7" s="9" t="s">
        <v>167</v>
      </c>
      <c r="E7" s="56"/>
      <c r="F7" s="20">
        <v>46105</v>
      </c>
      <c r="G7" s="20">
        <v>46387</v>
      </c>
      <c r="H7" s="13" t="str">
        <f t="shared" ca="1" si="0"/>
        <v>Active</v>
      </c>
      <c r="I7" s="52">
        <f t="shared" ca="1" si="1"/>
        <v>128.59813703703549</v>
      </c>
      <c r="J7" s="19"/>
    </row>
    <row r="8" spans="1:10" s="2" customFormat="1" ht="30" customHeight="1" x14ac:dyDescent="0.3">
      <c r="A8" s="61" t="s">
        <v>9</v>
      </c>
      <c r="B8" s="11" t="s">
        <v>165</v>
      </c>
      <c r="C8" s="8" t="s">
        <v>171</v>
      </c>
      <c r="D8" s="9" t="s">
        <v>167</v>
      </c>
      <c r="E8" s="56"/>
      <c r="F8" s="20">
        <v>46057</v>
      </c>
      <c r="G8" s="20">
        <v>46387</v>
      </c>
      <c r="H8" s="13" t="str">
        <f t="shared" ca="1" si="0"/>
        <v>Active</v>
      </c>
      <c r="I8" s="52">
        <f t="shared" ca="1" si="1"/>
        <v>128.59813703703549</v>
      </c>
      <c r="J8" s="19"/>
    </row>
    <row r="9" spans="1:10" s="2" customFormat="1" ht="30" customHeight="1" x14ac:dyDescent="0.3">
      <c r="A9" s="61"/>
      <c r="B9" s="11" t="s">
        <v>165</v>
      </c>
      <c r="C9" s="8" t="s">
        <v>172</v>
      </c>
      <c r="D9" s="9" t="s">
        <v>173</v>
      </c>
      <c r="E9" s="56"/>
      <c r="F9" s="20"/>
      <c r="G9" s="20"/>
      <c r="H9" s="13" t="str">
        <f t="shared" ca="1" si="0"/>
        <v>N/A</v>
      </c>
      <c r="I9" s="52" t="str">
        <f t="shared" ca="1" si="1"/>
        <v/>
      </c>
      <c r="J9" s="19"/>
    </row>
    <row r="10" spans="1:10" s="2" customFormat="1" ht="30" customHeight="1" x14ac:dyDescent="0.3">
      <c r="A10" s="61"/>
      <c r="B10" s="11" t="s">
        <v>165</v>
      </c>
      <c r="C10" s="8" t="s">
        <v>174</v>
      </c>
      <c r="D10" s="9" t="s">
        <v>173</v>
      </c>
      <c r="E10" s="56"/>
      <c r="F10" s="20"/>
      <c r="G10" s="20"/>
      <c r="H10" s="13" t="str">
        <f t="shared" ca="1" si="0"/>
        <v>N/A</v>
      </c>
      <c r="I10" s="52" t="str">
        <f t="shared" ca="1" si="1"/>
        <v/>
      </c>
      <c r="J10" s="19"/>
    </row>
    <row r="11" spans="1:10" s="2" customFormat="1" ht="30" customHeight="1" x14ac:dyDescent="0.3">
      <c r="A11" s="61"/>
      <c r="B11" s="11" t="s">
        <v>165</v>
      </c>
      <c r="C11" s="8" t="s">
        <v>175</v>
      </c>
      <c r="D11" s="9" t="s">
        <v>173</v>
      </c>
      <c r="E11" s="56"/>
      <c r="F11" s="20"/>
      <c r="G11" s="20"/>
      <c r="H11" s="13" t="str">
        <f t="shared" ca="1" si="0"/>
        <v>N/A</v>
      </c>
      <c r="I11" s="52" t="str">
        <f t="shared" ca="1" si="1"/>
        <v/>
      </c>
      <c r="J11" s="19"/>
    </row>
    <row r="12" spans="1:10" s="2" customFormat="1" ht="30" customHeight="1" x14ac:dyDescent="0.3">
      <c r="A12" s="61" t="s">
        <v>13</v>
      </c>
      <c r="B12" s="11" t="s">
        <v>176</v>
      </c>
      <c r="C12" s="8" t="s">
        <v>177</v>
      </c>
      <c r="D12" s="9" t="s">
        <v>167</v>
      </c>
      <c r="E12" s="56" t="s">
        <v>470</v>
      </c>
      <c r="F12" s="20">
        <v>45663</v>
      </c>
      <c r="G12" s="20">
        <v>2958465</v>
      </c>
      <c r="H12" s="13" t="str">
        <f t="shared" ca="1" si="0"/>
        <v>Active</v>
      </c>
      <c r="I12" s="52">
        <f t="shared" ca="1" si="1"/>
        <v>2912206.5981370369</v>
      </c>
      <c r="J12" s="19"/>
    </row>
    <row r="13" spans="1:10" s="2" customFormat="1" ht="30" customHeight="1" x14ac:dyDescent="0.3">
      <c r="A13" s="61" t="s">
        <v>14</v>
      </c>
      <c r="B13" s="11" t="s">
        <v>176</v>
      </c>
      <c r="C13" s="8" t="s">
        <v>180</v>
      </c>
      <c r="D13" s="9" t="s">
        <v>167</v>
      </c>
      <c r="E13" s="56"/>
      <c r="F13" s="20">
        <v>46139</v>
      </c>
      <c r="G13" s="20">
        <v>46485</v>
      </c>
      <c r="H13" s="13" t="str">
        <f t="shared" ca="1" si="0"/>
        <v>Active</v>
      </c>
      <c r="I13" s="52">
        <f t="shared" ca="1" si="1"/>
        <v>226.59813703703549</v>
      </c>
      <c r="J13" s="19"/>
    </row>
    <row r="14" spans="1:10" s="2" customFormat="1" ht="30" customHeight="1" x14ac:dyDescent="0.3">
      <c r="A14" s="61" t="s">
        <v>15</v>
      </c>
      <c r="B14" s="11" t="s">
        <v>176</v>
      </c>
      <c r="C14" s="8" t="s">
        <v>363</v>
      </c>
      <c r="D14" s="9" t="s">
        <v>167</v>
      </c>
      <c r="E14" s="56"/>
      <c r="F14" s="20">
        <v>46139</v>
      </c>
      <c r="G14" s="20">
        <v>46485</v>
      </c>
      <c r="H14" s="13" t="str">
        <f t="shared" ca="1" si="0"/>
        <v>Active</v>
      </c>
      <c r="I14" s="52">
        <f t="shared" ca="1" si="1"/>
        <v>226.59813703703549</v>
      </c>
      <c r="J14" s="19"/>
    </row>
    <row r="15" spans="1:10" s="2" customFormat="1" ht="30" customHeight="1" x14ac:dyDescent="0.3">
      <c r="A15" s="61" t="s">
        <v>16</v>
      </c>
      <c r="B15" s="11" t="s">
        <v>176</v>
      </c>
      <c r="C15" s="8" t="s">
        <v>188</v>
      </c>
      <c r="D15" s="9" t="s">
        <v>167</v>
      </c>
      <c r="E15" s="56"/>
      <c r="F15" s="20">
        <v>46139</v>
      </c>
      <c r="G15" s="20">
        <v>46485</v>
      </c>
      <c r="H15" s="13" t="str">
        <f t="shared" ca="1" si="0"/>
        <v>Active</v>
      </c>
      <c r="I15" s="52">
        <f t="shared" ca="1" si="1"/>
        <v>226.59813703703549</v>
      </c>
      <c r="J15" s="19"/>
    </row>
    <row r="16" spans="1:10" s="2" customFormat="1" ht="30" customHeight="1" x14ac:dyDescent="0.3">
      <c r="A16" s="61" t="s">
        <v>17</v>
      </c>
      <c r="B16" s="11" t="s">
        <v>176</v>
      </c>
      <c r="C16" s="8" t="s">
        <v>368</v>
      </c>
      <c r="D16" s="9" t="s">
        <v>167</v>
      </c>
      <c r="E16" s="56"/>
      <c r="F16" s="20">
        <v>46139</v>
      </c>
      <c r="G16" s="20">
        <v>46485</v>
      </c>
      <c r="H16" s="13" t="str">
        <f t="shared" ca="1" si="0"/>
        <v>Active</v>
      </c>
      <c r="I16" s="52">
        <f t="shared" ca="1" si="1"/>
        <v>226.59813703703549</v>
      </c>
      <c r="J16" s="19"/>
    </row>
    <row r="17" spans="1:10" s="2" customFormat="1" ht="30" customHeight="1" x14ac:dyDescent="0.3">
      <c r="A17" s="61" t="s">
        <v>193</v>
      </c>
      <c r="B17" s="11" t="s">
        <v>176</v>
      </c>
      <c r="C17" s="8" t="s">
        <v>371</v>
      </c>
      <c r="D17" s="9" t="s">
        <v>173</v>
      </c>
      <c r="E17" s="56"/>
      <c r="F17" s="20"/>
      <c r="G17" s="20"/>
      <c r="H17" s="13" t="str">
        <f t="shared" ca="1" si="0"/>
        <v>N/A</v>
      </c>
      <c r="I17" s="52" t="str">
        <f t="shared" ca="1" si="1"/>
        <v/>
      </c>
      <c r="J17" s="19"/>
    </row>
    <row r="18" spans="1:10" s="2" customFormat="1" ht="30" customHeight="1" x14ac:dyDescent="0.3">
      <c r="A18" s="61" t="s">
        <v>19</v>
      </c>
      <c r="B18" s="11" t="s">
        <v>176</v>
      </c>
      <c r="C18" s="8" t="s">
        <v>372</v>
      </c>
      <c r="D18" s="9" t="s">
        <v>167</v>
      </c>
      <c r="E18" s="56"/>
      <c r="F18" s="20">
        <v>46139</v>
      </c>
      <c r="G18" s="20">
        <v>46485</v>
      </c>
      <c r="H18" s="13" t="str">
        <f t="shared" ca="1" si="0"/>
        <v>Active</v>
      </c>
      <c r="I18" s="52">
        <f t="shared" ca="1" si="1"/>
        <v>226.59813703703549</v>
      </c>
      <c r="J18" s="19"/>
    </row>
    <row r="19" spans="1:10" s="2" customFormat="1" ht="30" customHeight="1" x14ac:dyDescent="0.3">
      <c r="A19" s="61" t="s">
        <v>198</v>
      </c>
      <c r="B19" s="11" t="s">
        <v>176</v>
      </c>
      <c r="C19" s="8" t="s">
        <v>199</v>
      </c>
      <c r="D19" s="9" t="s">
        <v>173</v>
      </c>
      <c r="E19" s="56"/>
      <c r="F19" s="20"/>
      <c r="G19" s="20"/>
      <c r="H19" s="13" t="str">
        <f t="shared" ca="1" si="0"/>
        <v>N/A</v>
      </c>
      <c r="I19" s="52" t="str">
        <f t="shared" ca="1" si="1"/>
        <v/>
      </c>
      <c r="J19" s="19"/>
    </row>
    <row r="20" spans="1:10" s="2" customFormat="1" ht="30" customHeight="1" x14ac:dyDescent="0.3">
      <c r="A20" s="61" t="s">
        <v>200</v>
      </c>
      <c r="B20" s="11" t="s">
        <v>176</v>
      </c>
      <c r="C20" s="8" t="s">
        <v>201</v>
      </c>
      <c r="D20" s="9" t="s">
        <v>167</v>
      </c>
      <c r="E20" s="56"/>
      <c r="F20" s="20">
        <v>46139</v>
      </c>
      <c r="G20" s="20">
        <v>46485</v>
      </c>
      <c r="H20" s="13" t="str">
        <f t="shared" ca="1" si="0"/>
        <v>Active</v>
      </c>
      <c r="I20" s="52">
        <f t="shared" ca="1" si="1"/>
        <v>226.59813703703549</v>
      </c>
      <c r="J20" s="19"/>
    </row>
    <row r="21" spans="1:10" s="2" customFormat="1" ht="30" customHeight="1" x14ac:dyDescent="0.3">
      <c r="A21" s="61" t="s">
        <v>22</v>
      </c>
      <c r="B21" s="11" t="s">
        <v>204</v>
      </c>
      <c r="C21" s="8" t="s">
        <v>205</v>
      </c>
      <c r="D21" s="9" t="s">
        <v>167</v>
      </c>
      <c r="E21" s="56"/>
      <c r="F21" s="20">
        <v>46246</v>
      </c>
      <c r="G21" s="20">
        <v>46611</v>
      </c>
      <c r="H21" s="13" t="s">
        <v>471</v>
      </c>
      <c r="I21" s="52">
        <f t="shared" ca="1" si="1"/>
        <v>352.59813703703549</v>
      </c>
      <c r="J21" s="19"/>
    </row>
    <row r="22" spans="1:10" s="2" customFormat="1" ht="30" customHeight="1" x14ac:dyDescent="0.3">
      <c r="A22" s="61" t="s">
        <v>23</v>
      </c>
      <c r="B22" s="11" t="s">
        <v>204</v>
      </c>
      <c r="C22" s="8" t="s">
        <v>207</v>
      </c>
      <c r="D22" s="9" t="s">
        <v>167</v>
      </c>
      <c r="E22" s="56"/>
      <c r="F22" s="20"/>
      <c r="G22" s="20"/>
      <c r="H22" s="13" t="str">
        <f t="shared" ca="1" si="0"/>
        <v>No Permit</v>
      </c>
      <c r="I22" s="52" t="str">
        <f t="shared" ca="1" si="1"/>
        <v/>
      </c>
      <c r="J22" s="19"/>
    </row>
    <row r="23" spans="1:10" s="2" customFormat="1" ht="30" customHeight="1" x14ac:dyDescent="0.3">
      <c r="A23" s="61" t="s">
        <v>24</v>
      </c>
      <c r="B23" s="11" t="s">
        <v>209</v>
      </c>
      <c r="C23" s="8" t="s">
        <v>210</v>
      </c>
      <c r="D23" s="9" t="s">
        <v>167</v>
      </c>
      <c r="E23" s="56" t="s">
        <v>472</v>
      </c>
      <c r="F23" s="20">
        <v>44452</v>
      </c>
      <c r="G23" s="20">
        <v>2958465</v>
      </c>
      <c r="H23" s="13" t="str">
        <f t="shared" ca="1" si="0"/>
        <v>Active</v>
      </c>
      <c r="I23" s="52">
        <f t="shared" ca="1" si="1"/>
        <v>2912206.5981370369</v>
      </c>
      <c r="J23" s="19"/>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0" s="2" customFormat="1" ht="30" customHeight="1" x14ac:dyDescent="0.3">
      <c r="A25" s="61" t="s">
        <v>26</v>
      </c>
      <c r="B25" s="11" t="s">
        <v>209</v>
      </c>
      <c r="C25" s="8" t="s">
        <v>213</v>
      </c>
      <c r="D25" s="9" t="s">
        <v>167</v>
      </c>
      <c r="E25" s="56" t="s">
        <v>473</v>
      </c>
      <c r="F25" s="20">
        <v>44698</v>
      </c>
      <c r="G25" s="20">
        <v>2958465</v>
      </c>
      <c r="H25" s="13" t="str">
        <f t="shared" ca="1" si="0"/>
        <v>Active</v>
      </c>
      <c r="I25" s="52">
        <f ca="1">IF(H25="N/A","",IF((G25-$C$1)&gt;0,G25-$C$1,""))</f>
        <v>2912206.5981370369</v>
      </c>
      <c r="J25" s="19"/>
    </row>
    <row r="26" spans="1:10" s="2" customFormat="1" ht="30" customHeight="1" x14ac:dyDescent="0.3">
      <c r="A26" s="61" t="s">
        <v>215</v>
      </c>
      <c r="B26" s="11" t="s">
        <v>209</v>
      </c>
      <c r="C26" s="8" t="s">
        <v>216</v>
      </c>
      <c r="D26" s="9" t="s">
        <v>167</v>
      </c>
      <c r="E26" s="56" t="s">
        <v>474</v>
      </c>
      <c r="F26" s="20">
        <v>45681</v>
      </c>
      <c r="G26" s="20">
        <v>47142</v>
      </c>
      <c r="H26" s="13" t="str">
        <f t="shared" ca="1" si="0"/>
        <v>Active</v>
      </c>
      <c r="I26" s="52">
        <f ca="1">IF(H26="N/A","",IF((G26-$C$1)&gt;0,G26-$C$1,""))</f>
        <v>883.59813703703549</v>
      </c>
      <c r="J26" s="19"/>
    </row>
    <row r="27" spans="1:10" s="2" customFormat="1" ht="30" customHeight="1" x14ac:dyDescent="0.3">
      <c r="A27" s="61" t="s">
        <v>28</v>
      </c>
      <c r="B27" s="11" t="s">
        <v>209</v>
      </c>
      <c r="C27" s="8" t="s">
        <v>218</v>
      </c>
      <c r="D27" s="9" t="s">
        <v>173</v>
      </c>
      <c r="E27" s="56"/>
      <c r="F27" s="20"/>
      <c r="G27" s="20"/>
      <c r="H27" s="13" t="str">
        <f t="shared" ca="1" si="0"/>
        <v>N/A</v>
      </c>
      <c r="I27" s="52"/>
      <c r="J27" s="19"/>
    </row>
    <row r="28" spans="1:10" s="2" customFormat="1" ht="30" customHeight="1" x14ac:dyDescent="0.3">
      <c r="A28" s="61" t="s">
        <v>29</v>
      </c>
      <c r="B28" s="11" t="s">
        <v>209</v>
      </c>
      <c r="C28" s="8" t="s">
        <v>219</v>
      </c>
      <c r="D28" s="9" t="s">
        <v>173</v>
      </c>
      <c r="E28" s="56"/>
      <c r="F28" s="20"/>
      <c r="G28" s="20"/>
      <c r="H28" s="13" t="str">
        <f t="shared" ca="1" si="0"/>
        <v>N/A</v>
      </c>
      <c r="I28" s="52"/>
      <c r="J28" s="19"/>
    </row>
    <row r="29" spans="1:10" s="2" customFormat="1" ht="30" customHeight="1" x14ac:dyDescent="0.3">
      <c r="A29" s="61" t="s">
        <v>220</v>
      </c>
      <c r="B29" s="11" t="s">
        <v>209</v>
      </c>
      <c r="C29" s="8" t="s">
        <v>221</v>
      </c>
      <c r="D29" s="9" t="s">
        <v>167</v>
      </c>
      <c r="E29" s="56" t="s">
        <v>475</v>
      </c>
      <c r="F29" s="20">
        <v>46060</v>
      </c>
      <c r="G29" s="20">
        <v>46425</v>
      </c>
      <c r="H29" s="13" t="str">
        <f t="shared" ca="1" si="0"/>
        <v>Active</v>
      </c>
      <c r="I29" s="52">
        <f ca="1">IF(H29="N/A","",IF((G29-$C$1)&gt;0,G29-$C$1,""))</f>
        <v>166.59813703703549</v>
      </c>
      <c r="J29" s="19"/>
    </row>
    <row r="30" spans="1:10" s="2" customFormat="1" ht="30" customHeight="1" x14ac:dyDescent="0.3">
      <c r="A30" s="61" t="s">
        <v>223</v>
      </c>
      <c r="B30" s="11" t="s">
        <v>209</v>
      </c>
      <c r="C30" s="8" t="s">
        <v>224</v>
      </c>
      <c r="D30" s="9" t="s">
        <v>173</v>
      </c>
      <c r="E30" s="56"/>
      <c r="F30" s="20"/>
      <c r="G30" s="20"/>
      <c r="H30" s="13" t="str">
        <f t="shared" ca="1" si="0"/>
        <v>N/A</v>
      </c>
      <c r="I30" s="52"/>
      <c r="J30" s="19"/>
    </row>
    <row r="31" spans="1:10" s="2" customFormat="1" ht="30" customHeight="1" x14ac:dyDescent="0.3">
      <c r="A31" s="61" t="s">
        <v>225</v>
      </c>
      <c r="B31" s="11" t="s">
        <v>209</v>
      </c>
      <c r="C31" s="8" t="s">
        <v>226</v>
      </c>
      <c r="D31" s="9" t="s">
        <v>173</v>
      </c>
      <c r="E31" s="56"/>
      <c r="F31" s="20"/>
      <c r="G31" s="20"/>
      <c r="H31" s="13" t="str">
        <f t="shared" ca="1" si="0"/>
        <v>N/A</v>
      </c>
      <c r="I31" s="52"/>
      <c r="J31" s="19"/>
    </row>
    <row r="32" spans="1:10"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c r="F33" s="20">
        <v>45667</v>
      </c>
      <c r="G33" s="20">
        <v>46762</v>
      </c>
      <c r="H33" s="13" t="str">
        <f t="shared" ca="1" si="0"/>
        <v>Active</v>
      </c>
      <c r="I33" s="52">
        <f t="shared" ca="1" si="1"/>
        <v>503.59813703703549</v>
      </c>
      <c r="J33" s="19" t="s">
        <v>476</v>
      </c>
    </row>
    <row r="34" spans="1:10" s="2" customFormat="1" ht="30" customHeight="1" x14ac:dyDescent="0.3">
      <c r="A34" s="61" t="s">
        <v>35</v>
      </c>
      <c r="B34" s="11" t="s">
        <v>209</v>
      </c>
      <c r="C34" s="8" t="s">
        <v>232</v>
      </c>
      <c r="D34" s="9" t="s">
        <v>167</v>
      </c>
      <c r="E34" s="56"/>
      <c r="F34" s="20">
        <v>45895</v>
      </c>
      <c r="G34" s="20">
        <v>2958465</v>
      </c>
      <c r="H34" s="13" t="str">
        <f t="shared" ca="1" si="0"/>
        <v>Active</v>
      </c>
      <c r="I34" s="52">
        <f t="shared" ca="1" si="1"/>
        <v>2912206.5981370369</v>
      </c>
      <c r="J34" s="19" t="s">
        <v>477</v>
      </c>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167</v>
      </c>
      <c r="E38" s="56"/>
      <c r="F38" s="20">
        <v>45346</v>
      </c>
      <c r="G38" s="20">
        <v>2958465</v>
      </c>
      <c r="H38" s="13" t="str">
        <f t="shared" ca="1" si="0"/>
        <v>Active</v>
      </c>
      <c r="I38" s="52">
        <f t="shared" ca="1" si="1"/>
        <v>2912206.5981370369</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167</v>
      </c>
      <c r="E42" s="56" t="s">
        <v>478</v>
      </c>
      <c r="F42" s="20">
        <v>46043</v>
      </c>
      <c r="G42" s="20">
        <v>46387</v>
      </c>
      <c r="H42" s="13" t="str">
        <f t="shared" ca="1" si="0"/>
        <v>Active</v>
      </c>
      <c r="I42" s="52">
        <f t="shared" ca="1" si="1"/>
        <v>128.59813703703549</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167</v>
      </c>
      <c r="E48" s="56" t="s">
        <v>479</v>
      </c>
      <c r="F48" s="20">
        <v>45973</v>
      </c>
      <c r="G48" s="20">
        <v>46338</v>
      </c>
      <c r="H48" s="13" t="str">
        <f t="shared" ca="1" si="0"/>
        <v>Active</v>
      </c>
      <c r="I48" s="52">
        <f t="shared" ca="1" si="1"/>
        <v>79.598137037035485</v>
      </c>
      <c r="J48" s="19"/>
    </row>
    <row r="49" spans="1:10" s="2" customFormat="1" ht="30" customHeight="1" x14ac:dyDescent="0.3">
      <c r="A49" s="61"/>
      <c r="B49" s="11" t="s">
        <v>244</v>
      </c>
      <c r="C49" s="8" t="s">
        <v>262</v>
      </c>
      <c r="D49" s="9" t="s">
        <v>173</v>
      </c>
      <c r="E49" s="56"/>
      <c r="F49" s="20"/>
      <c r="G49" s="20"/>
      <c r="H49" s="13" t="str">
        <f t="shared" ca="1" si="0"/>
        <v>N/A</v>
      </c>
      <c r="I49" s="52" t="str">
        <f t="shared" ca="1" si="1"/>
        <v/>
      </c>
      <c r="J49" s="19"/>
    </row>
    <row r="50" spans="1:10" s="2" customFormat="1" ht="30" customHeight="1" x14ac:dyDescent="0.3">
      <c r="A50" s="61"/>
      <c r="B50" s="11" t="s">
        <v>244</v>
      </c>
      <c r="C50" s="8" t="s">
        <v>263</v>
      </c>
      <c r="D50" s="9" t="s">
        <v>173</v>
      </c>
      <c r="E50" s="56"/>
      <c r="F50" s="20"/>
      <c r="G50" s="20"/>
      <c r="H50" s="13" t="str">
        <f t="shared" ca="1" si="0"/>
        <v>N/A</v>
      </c>
      <c r="I50" s="52" t="str">
        <f t="shared" ca="1" si="1"/>
        <v/>
      </c>
      <c r="J50" s="19"/>
    </row>
    <row r="51" spans="1:10" s="2" customFormat="1" ht="30" customHeight="1" x14ac:dyDescent="0.3">
      <c r="A51" s="61" t="s">
        <v>52</v>
      </c>
      <c r="B51" s="11" t="s">
        <v>264</v>
      </c>
      <c r="C51" s="8" t="s">
        <v>265</v>
      </c>
      <c r="D51" s="9" t="s">
        <v>173</v>
      </c>
      <c r="E51" s="56"/>
      <c r="F51" s="20"/>
      <c r="G51" s="20"/>
      <c r="H51" s="13" t="str">
        <f t="shared" ca="1" si="0"/>
        <v>N/A</v>
      </c>
      <c r="I51" s="52" t="str">
        <f t="shared" ca="1" si="1"/>
        <v/>
      </c>
      <c r="J51" s="19"/>
    </row>
    <row r="52" spans="1:10" s="2" customFormat="1" ht="30" customHeight="1" x14ac:dyDescent="0.3">
      <c r="A52" s="61" t="s">
        <v>53</v>
      </c>
      <c r="B52" s="11" t="s">
        <v>264</v>
      </c>
      <c r="C52" s="8" t="s">
        <v>267</v>
      </c>
      <c r="D52" s="9" t="s">
        <v>173</v>
      </c>
      <c r="E52" s="56"/>
      <c r="F52" s="20"/>
      <c r="G52" s="20"/>
      <c r="H52" s="13" t="str">
        <f t="shared" ca="1" si="0"/>
        <v>N/A</v>
      </c>
      <c r="I52" s="52" t="str">
        <f t="shared" ca="1" si="1"/>
        <v/>
      </c>
      <c r="J52" s="19"/>
    </row>
    <row r="53" spans="1:10" s="2" customFormat="1" ht="30" customHeight="1" x14ac:dyDescent="0.3">
      <c r="A53" s="61" t="s">
        <v>54</v>
      </c>
      <c r="B53" s="11" t="s">
        <v>264</v>
      </c>
      <c r="C53" s="8" t="s">
        <v>268</v>
      </c>
      <c r="D53" s="9" t="s">
        <v>173</v>
      </c>
      <c r="E53" s="56"/>
      <c r="F53" s="20"/>
      <c r="G53" s="20"/>
      <c r="H53" s="13" t="str">
        <f t="shared" ca="1" si="0"/>
        <v>N/A</v>
      </c>
      <c r="I53" s="52" t="str">
        <f t="shared" ca="1" si="1"/>
        <v/>
      </c>
      <c r="J53" s="19"/>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19"/>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19"/>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19"/>
    </row>
    <row r="57" spans="1:10" s="2" customFormat="1" ht="30" customHeight="1" x14ac:dyDescent="0.3">
      <c r="A57" s="61" t="s">
        <v>58</v>
      </c>
      <c r="B57" s="11" t="s">
        <v>272</v>
      </c>
      <c r="C57" s="8" t="s">
        <v>273</v>
      </c>
      <c r="D57" s="9" t="s">
        <v>173</v>
      </c>
      <c r="E57" s="56"/>
      <c r="F57" s="20"/>
      <c r="G57" s="20"/>
      <c r="H57" s="13" t="str">
        <f t="shared" ca="1" si="0"/>
        <v>N/A</v>
      </c>
      <c r="I57" s="52" t="str">
        <f t="shared" ca="1" si="1"/>
        <v/>
      </c>
      <c r="J57" s="19"/>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19"/>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19"/>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19"/>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19"/>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19"/>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19"/>
    </row>
    <row r="64" spans="1:10" s="2" customFormat="1" ht="30" customHeight="1" x14ac:dyDescent="0.3">
      <c r="A64" s="61" t="s">
        <v>282</v>
      </c>
      <c r="B64" s="11" t="s">
        <v>283</v>
      </c>
      <c r="C64" s="8" t="s">
        <v>284</v>
      </c>
      <c r="D64" s="9" t="s">
        <v>173</v>
      </c>
      <c r="E64" s="56"/>
      <c r="F64" s="20"/>
      <c r="G64" s="20"/>
      <c r="H64" s="13" t="str">
        <f t="shared" ca="1" si="0"/>
        <v>N/A</v>
      </c>
      <c r="I64" s="52" t="str">
        <f t="shared" ca="1" si="1"/>
        <v/>
      </c>
      <c r="J64" s="19"/>
    </row>
    <row r="65" spans="1:10" s="2" customFormat="1" ht="30" customHeight="1" x14ac:dyDescent="0.3">
      <c r="A65" s="61" t="s">
        <v>66</v>
      </c>
      <c r="B65" s="11" t="s">
        <v>285</v>
      </c>
      <c r="C65" s="8" t="s">
        <v>286</v>
      </c>
      <c r="D65" s="9" t="s">
        <v>173</v>
      </c>
      <c r="E65" s="56"/>
      <c r="F65" s="20"/>
      <c r="G65" s="20"/>
      <c r="H65" s="13" t="str">
        <f t="shared" ca="1" si="0"/>
        <v>N/A</v>
      </c>
      <c r="I65" s="52" t="str">
        <f t="shared" ca="1" si="1"/>
        <v/>
      </c>
      <c r="J65" s="19"/>
    </row>
    <row r="66" spans="1:10" s="2" customFormat="1" ht="30" customHeight="1" x14ac:dyDescent="0.3">
      <c r="A66" s="61" t="s">
        <v>67</v>
      </c>
      <c r="B66" s="11" t="s">
        <v>289</v>
      </c>
      <c r="C66" s="8" t="s">
        <v>290</v>
      </c>
      <c r="D66" s="9" t="s">
        <v>167</v>
      </c>
      <c r="E66" s="56" t="s">
        <v>480</v>
      </c>
      <c r="F66" s="20">
        <v>46059</v>
      </c>
      <c r="G66" s="20">
        <v>46350</v>
      </c>
      <c r="H66" s="13" t="str">
        <f t="shared" ca="1" si="0"/>
        <v>Active</v>
      </c>
      <c r="I66" s="52">
        <f t="shared" ca="1" si="1"/>
        <v>91.598137037035485</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167</v>
      </c>
      <c r="E68" s="56" t="s">
        <v>481</v>
      </c>
      <c r="F68" s="20">
        <v>45880</v>
      </c>
      <c r="G68" s="20">
        <v>46259</v>
      </c>
      <c r="H68" s="13" t="str">
        <f t="shared" ca="1" si="0"/>
        <v>Active</v>
      </c>
      <c r="I68" s="52">
        <f t="shared" ca="1" si="1"/>
        <v>0.59813703703548526</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2"/>
        <v>Not Submitted</v>
      </c>
      <c r="I77" s="77"/>
      <c r="J77" s="78"/>
    </row>
    <row r="78" spans="1:10" s="2" customFormat="1" ht="30" customHeight="1" x14ac:dyDescent="0.3">
      <c r="A78" s="61" t="s">
        <v>307</v>
      </c>
      <c r="B78" s="18" t="s">
        <v>176</v>
      </c>
      <c r="C78" s="18" t="s">
        <v>308</v>
      </c>
      <c r="D78" s="12" t="s">
        <v>309</v>
      </c>
      <c r="E78" s="55" t="s">
        <v>167</v>
      </c>
      <c r="F78" s="20"/>
      <c r="G78" s="12">
        <v>46053</v>
      </c>
      <c r="H78" s="13" t="str">
        <f t="shared" si="2"/>
        <v>Not Submitted</v>
      </c>
      <c r="I78" s="77"/>
      <c r="J78" s="78"/>
    </row>
    <row r="79" spans="1:10" s="2" customFormat="1" ht="30" customHeight="1" x14ac:dyDescent="0.3">
      <c r="A79" s="61" t="s">
        <v>307</v>
      </c>
      <c r="B79" s="18" t="s">
        <v>176</v>
      </c>
      <c r="C79" s="18" t="s">
        <v>310</v>
      </c>
      <c r="D79" s="12" t="s">
        <v>309</v>
      </c>
      <c r="E79" s="55" t="s">
        <v>167</v>
      </c>
      <c r="F79" s="20"/>
      <c r="G79" s="12">
        <v>46081</v>
      </c>
      <c r="H79" s="13" t="str">
        <f t="shared" si="2"/>
        <v>Not Submitted</v>
      </c>
      <c r="I79" s="77"/>
      <c r="J79" s="78"/>
    </row>
    <row r="80" spans="1:10" s="2" customFormat="1" ht="30" customHeight="1" x14ac:dyDescent="0.3">
      <c r="A80" s="61" t="s">
        <v>307</v>
      </c>
      <c r="B80" s="18" t="s">
        <v>176</v>
      </c>
      <c r="C80" s="18" t="s">
        <v>311</v>
      </c>
      <c r="D80" s="12" t="s">
        <v>309</v>
      </c>
      <c r="E80" s="55" t="s">
        <v>167</v>
      </c>
      <c r="F80" s="20"/>
      <c r="G80" s="12">
        <v>46112</v>
      </c>
      <c r="H80" s="13" t="str">
        <f t="shared" si="2"/>
        <v>Not Submitted</v>
      </c>
      <c r="I80" s="77"/>
      <c r="J80" s="78"/>
    </row>
    <row r="81" spans="1:10" s="2" customFormat="1" ht="30" customHeight="1" x14ac:dyDescent="0.3">
      <c r="A81" s="61" t="s">
        <v>307</v>
      </c>
      <c r="B81" s="18" t="s">
        <v>176</v>
      </c>
      <c r="C81" s="18" t="s">
        <v>312</v>
      </c>
      <c r="D81" s="12" t="s">
        <v>309</v>
      </c>
      <c r="E81" s="55" t="s">
        <v>167</v>
      </c>
      <c r="F81" s="20"/>
      <c r="G81" s="12">
        <v>46142</v>
      </c>
      <c r="H81" s="13" t="str">
        <f t="shared" si="2"/>
        <v>Not Submitted</v>
      </c>
      <c r="I81" s="77"/>
      <c r="J81" s="78"/>
    </row>
    <row r="82" spans="1:10" s="2" customFormat="1" ht="30" customHeight="1" x14ac:dyDescent="0.3">
      <c r="A82" s="61" t="s">
        <v>307</v>
      </c>
      <c r="B82" s="18" t="s">
        <v>176</v>
      </c>
      <c r="C82" s="18" t="s">
        <v>313</v>
      </c>
      <c r="D82" s="12" t="s">
        <v>309</v>
      </c>
      <c r="E82" s="55" t="s">
        <v>167</v>
      </c>
      <c r="F82" s="20"/>
      <c r="G82" s="12">
        <v>46173</v>
      </c>
      <c r="H82" s="13" t="str">
        <f t="shared" si="2"/>
        <v>Not Submitted</v>
      </c>
      <c r="I82" s="77"/>
      <c r="J82" s="78"/>
    </row>
    <row r="83" spans="1:10" s="2" customFormat="1" ht="30" customHeight="1" x14ac:dyDescent="0.3">
      <c r="A83" s="61" t="s">
        <v>307</v>
      </c>
      <c r="B83" s="18" t="s">
        <v>176</v>
      </c>
      <c r="C83" s="18" t="s">
        <v>314</v>
      </c>
      <c r="D83" s="12" t="s">
        <v>309</v>
      </c>
      <c r="E83" s="55" t="s">
        <v>167</v>
      </c>
      <c r="F83" s="20"/>
      <c r="G83" s="12">
        <v>46203</v>
      </c>
      <c r="H83" s="13" t="str">
        <f t="shared" si="2"/>
        <v>Not Submitted</v>
      </c>
      <c r="I83" s="77"/>
      <c r="J83" s="78"/>
    </row>
    <row r="84" spans="1:10" s="2" customFormat="1" ht="30" customHeight="1" x14ac:dyDescent="0.3">
      <c r="A84" s="61" t="s">
        <v>307</v>
      </c>
      <c r="B84" s="18" t="s">
        <v>176</v>
      </c>
      <c r="C84" s="18" t="s">
        <v>315</v>
      </c>
      <c r="D84" s="12" t="s">
        <v>309</v>
      </c>
      <c r="E84" s="55" t="s">
        <v>167</v>
      </c>
      <c r="F84" s="20"/>
      <c r="G84" s="12">
        <v>46234</v>
      </c>
      <c r="H84" s="13" t="str">
        <f t="shared" si="2"/>
        <v>Not Submitted</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c r="G92" s="12">
        <v>46112</v>
      </c>
      <c r="H92" s="13" t="str">
        <f t="shared" si="2"/>
        <v>Not Submitted</v>
      </c>
      <c r="I92" s="77"/>
      <c r="J92" s="78"/>
    </row>
    <row r="93" spans="1:10" s="2" customFormat="1" ht="30" customHeight="1" x14ac:dyDescent="0.3">
      <c r="A93" s="61" t="s">
        <v>120</v>
      </c>
      <c r="B93" s="18" t="s">
        <v>209</v>
      </c>
      <c r="C93" s="18" t="s">
        <v>328</v>
      </c>
      <c r="D93" s="12" t="s">
        <v>327</v>
      </c>
      <c r="E93" s="55" t="s">
        <v>167</v>
      </c>
      <c r="F93" s="20"/>
      <c r="G93" s="12">
        <v>46203</v>
      </c>
      <c r="H93" s="13" t="str">
        <f t="shared" si="2"/>
        <v>Not Submitted</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161" priority="7" operator="containsText" text="Expired">
      <formula>NOT(ISERROR(SEARCH("Expired",H6)))</formula>
    </cfRule>
    <cfRule type="containsText" dxfId="160" priority="8" operator="containsText" text="No Permit">
      <formula>NOT(ISERROR(SEARCH("No Permit",H6)))</formula>
    </cfRule>
    <cfRule type="containsText" dxfId="159" priority="9" operator="containsText" text="Active">
      <formula>NOT(ISERROR(SEARCH("Active",H6)))</formula>
    </cfRule>
  </conditionalFormatting>
  <conditionalFormatting sqref="H74:H120">
    <cfRule type="containsText" dxfId="158" priority="4" operator="containsText" text="Not Submitted">
      <formula>NOT(ISERROR(SEARCH("Not Submitted",H74)))</formula>
    </cfRule>
    <cfRule type="containsText" dxfId="157" priority="5" operator="containsText" text="Late Submission">
      <formula>NOT(ISERROR(SEARCH("Late Submission",H74)))</formula>
    </cfRule>
    <cfRule type="containsText" dxfId="156" priority="6" operator="containsText" text="Submitted On-time">
      <formula>NOT(ISERROR(SEARCH("Submitted On-time",H74)))</formula>
    </cfRule>
  </conditionalFormatting>
  <conditionalFormatting sqref="I6:I68">
    <cfRule type="cellIs" dxfId="155" priority="1" operator="between">
      <formula>31</formula>
      <formula>60</formula>
    </cfRule>
    <cfRule type="cellIs" dxfId="154" priority="2" operator="between">
      <formula>0</formula>
      <formula>30</formula>
    </cfRule>
    <cfRule type="containsBlanks" dxfId="153"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ED46494-ECEF-4ADC-B3C6-F26B4324D83B}">
          <x14:formula1>
            <xm:f>DATA!$B$4:$B$5</xm:f>
          </x14:formula1>
          <xm:sqref>E74:E120 D6:D68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1E679-0BBA-48AF-8382-C9FEC8BA945E}">
  <sheetPr>
    <tabColor rgb="FFFFCCFF"/>
  </sheetPr>
  <dimension ref="A1:J120"/>
  <sheetViews>
    <sheetView showGridLines="0" zoomScale="85" zoomScaleNormal="85" workbookViewId="0">
      <pane ySplit="1" topLeftCell="A84" activePane="bottomLeft" state="frozen"/>
      <selection pane="bottomLeft" activeCell="F114" sqref="F114:F115"/>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82</v>
      </c>
      <c r="C1" s="51">
        <f ca="1">NOW()</f>
        <v>46258.401862847226</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c r="F6" s="20">
        <v>46057</v>
      </c>
      <c r="G6" s="20">
        <v>46387</v>
      </c>
      <c r="H6" s="13" t="str">
        <f t="shared" ref="H6:H68" ca="1" si="0">IF(D6="Applicable",IF(G6="","No Permit",IF(G6&gt;NOW(),"Active","Expired")),"N/A")</f>
        <v>Active</v>
      </c>
      <c r="I6" s="52">
        <f t="shared" ref="I6:I68" ca="1" si="1">IF(H6="N/A","",IF((G6-$C$1)&gt;0,G6-$C$1,""))</f>
        <v>128.59813715277414</v>
      </c>
      <c r="J6" s="19"/>
    </row>
    <row r="7" spans="1:10" s="2" customFormat="1" ht="30" customHeight="1" x14ac:dyDescent="0.3">
      <c r="A7" s="61" t="s">
        <v>8</v>
      </c>
      <c r="B7" s="11" t="s">
        <v>165</v>
      </c>
      <c r="C7" s="8" t="s">
        <v>169</v>
      </c>
      <c r="D7" s="9" t="s">
        <v>167</v>
      </c>
      <c r="E7" s="56"/>
      <c r="F7" s="20">
        <v>46057</v>
      </c>
      <c r="G7" s="20">
        <v>46387</v>
      </c>
      <c r="H7" s="13" t="str">
        <f t="shared" ca="1" si="0"/>
        <v>Active</v>
      </c>
      <c r="I7" s="52">
        <f t="shared" ca="1" si="1"/>
        <v>128.59813715277414</v>
      </c>
      <c r="J7" s="19"/>
    </row>
    <row r="8" spans="1:10" s="2" customFormat="1" ht="30" customHeight="1" x14ac:dyDescent="0.3">
      <c r="A8" s="61" t="s">
        <v>9</v>
      </c>
      <c r="B8" s="11" t="s">
        <v>165</v>
      </c>
      <c r="C8" s="8" t="s">
        <v>171</v>
      </c>
      <c r="D8" s="9" t="s">
        <v>167</v>
      </c>
      <c r="E8" s="56"/>
      <c r="F8" s="20">
        <v>46034</v>
      </c>
      <c r="G8" s="20">
        <v>47129</v>
      </c>
      <c r="H8" s="13" t="str">
        <f t="shared" ca="1" si="0"/>
        <v>Active</v>
      </c>
      <c r="I8" s="52">
        <f t="shared" ca="1" si="1"/>
        <v>870.59813715277414</v>
      </c>
      <c r="J8" s="19"/>
    </row>
    <row r="9" spans="1:10" s="2" customFormat="1" ht="30" customHeight="1" x14ac:dyDescent="0.3">
      <c r="A9" s="61"/>
      <c r="B9" s="11" t="s">
        <v>165</v>
      </c>
      <c r="C9" s="8" t="s">
        <v>172</v>
      </c>
      <c r="D9" s="9" t="s">
        <v>173</v>
      </c>
      <c r="E9" s="56"/>
      <c r="F9" s="20"/>
      <c r="G9" s="20"/>
      <c r="H9" s="13" t="str">
        <f t="shared" ca="1" si="0"/>
        <v>N/A</v>
      </c>
      <c r="I9" s="52" t="str">
        <f t="shared" ca="1" si="1"/>
        <v/>
      </c>
      <c r="J9" s="19"/>
    </row>
    <row r="10" spans="1:10" s="2" customFormat="1" ht="30" customHeight="1" x14ac:dyDescent="0.3">
      <c r="A10" s="61"/>
      <c r="B10" s="11" t="s">
        <v>165</v>
      </c>
      <c r="C10" s="8" t="s">
        <v>174</v>
      </c>
      <c r="D10" s="9" t="s">
        <v>173</v>
      </c>
      <c r="E10" s="56"/>
      <c r="F10" s="20"/>
      <c r="G10" s="20"/>
      <c r="H10" s="13" t="str">
        <f t="shared" ca="1" si="0"/>
        <v>N/A</v>
      </c>
      <c r="I10" s="52" t="str">
        <f t="shared" ca="1" si="1"/>
        <v/>
      </c>
      <c r="J10" s="19"/>
    </row>
    <row r="11" spans="1:10" s="2" customFormat="1" ht="30" customHeight="1" x14ac:dyDescent="0.3">
      <c r="A11" s="61"/>
      <c r="B11" s="11" t="s">
        <v>165</v>
      </c>
      <c r="C11" s="8" t="s">
        <v>175</v>
      </c>
      <c r="D11" s="9" t="s">
        <v>173</v>
      </c>
      <c r="E11" s="56"/>
      <c r="F11" s="20"/>
      <c r="G11" s="20"/>
      <c r="H11" s="13" t="str">
        <f t="shared" ca="1" si="0"/>
        <v>N/A</v>
      </c>
      <c r="I11" s="52" t="str">
        <f t="shared" ca="1" si="1"/>
        <v/>
      </c>
      <c r="J11" s="19"/>
    </row>
    <row r="12" spans="1:10" s="2" customFormat="1" ht="30" customHeight="1" x14ac:dyDescent="0.3">
      <c r="A12" s="61" t="s">
        <v>13</v>
      </c>
      <c r="B12" s="11" t="s">
        <v>176</v>
      </c>
      <c r="C12" s="8" t="s">
        <v>177</v>
      </c>
      <c r="D12" s="9" t="s">
        <v>167</v>
      </c>
      <c r="E12" s="56"/>
      <c r="F12" s="20">
        <v>45363</v>
      </c>
      <c r="G12" s="20">
        <v>2958465</v>
      </c>
      <c r="H12" s="13" t="str">
        <f t="shared" ca="1" si="0"/>
        <v>Active</v>
      </c>
      <c r="I12" s="52">
        <f t="shared" ca="1" si="1"/>
        <v>2912206.5981371528</v>
      </c>
      <c r="J12" s="19"/>
    </row>
    <row r="13" spans="1:10" s="2" customFormat="1" ht="30" customHeight="1" x14ac:dyDescent="0.3">
      <c r="A13" s="61" t="s">
        <v>14</v>
      </c>
      <c r="B13" s="11" t="s">
        <v>176</v>
      </c>
      <c r="C13" s="8" t="s">
        <v>180</v>
      </c>
      <c r="D13" s="9" t="s">
        <v>167</v>
      </c>
      <c r="E13" s="56"/>
      <c r="F13" s="20"/>
      <c r="G13" s="20"/>
      <c r="H13" s="13" t="str">
        <f t="shared" ca="1" si="0"/>
        <v>No Permit</v>
      </c>
      <c r="I13" s="52" t="str">
        <f t="shared" ca="1" si="1"/>
        <v/>
      </c>
      <c r="J13" s="19"/>
    </row>
    <row r="14" spans="1:10" s="2" customFormat="1" ht="30" customHeight="1" x14ac:dyDescent="0.3">
      <c r="A14" s="61" t="s">
        <v>15</v>
      </c>
      <c r="B14" s="11" t="s">
        <v>176</v>
      </c>
      <c r="C14" s="8" t="s">
        <v>363</v>
      </c>
      <c r="D14" s="9" t="s">
        <v>173</v>
      </c>
      <c r="E14" s="56"/>
      <c r="F14" s="20"/>
      <c r="G14" s="20"/>
      <c r="H14" s="13" t="str">
        <f t="shared" ca="1" si="0"/>
        <v>N/A</v>
      </c>
      <c r="I14" s="52" t="str">
        <f t="shared" ca="1" si="1"/>
        <v/>
      </c>
      <c r="J14" s="19"/>
    </row>
    <row r="15" spans="1:10" s="2" customFormat="1" ht="30" customHeight="1" x14ac:dyDescent="0.3">
      <c r="A15" s="61" t="s">
        <v>16</v>
      </c>
      <c r="B15" s="11" t="s">
        <v>176</v>
      </c>
      <c r="C15" s="8" t="s">
        <v>188</v>
      </c>
      <c r="D15" s="9" t="s">
        <v>167</v>
      </c>
      <c r="E15" s="56"/>
      <c r="F15" s="20">
        <v>46064</v>
      </c>
      <c r="G15" s="20">
        <v>46429</v>
      </c>
      <c r="H15" s="13" t="str">
        <f t="shared" ca="1" si="0"/>
        <v>Active</v>
      </c>
      <c r="I15" s="52">
        <f t="shared" ca="1" si="1"/>
        <v>170.59813715277414</v>
      </c>
      <c r="J15" s="19"/>
    </row>
    <row r="16" spans="1:10" s="2" customFormat="1" ht="30" customHeight="1" x14ac:dyDescent="0.3">
      <c r="A16" s="61" t="s">
        <v>17</v>
      </c>
      <c r="B16" s="11" t="s">
        <v>176</v>
      </c>
      <c r="C16" s="8" t="s">
        <v>368</v>
      </c>
      <c r="D16" s="9" t="s">
        <v>167</v>
      </c>
      <c r="E16" s="56"/>
      <c r="F16" s="20">
        <v>46064</v>
      </c>
      <c r="G16" s="20">
        <v>46429</v>
      </c>
      <c r="H16" s="13" t="str">
        <f t="shared" ca="1" si="0"/>
        <v>Active</v>
      </c>
      <c r="I16" s="52">
        <f t="shared" ca="1" si="1"/>
        <v>170.59813715277414</v>
      </c>
      <c r="J16" s="19"/>
    </row>
    <row r="17" spans="1:10" s="2" customFormat="1" ht="30" customHeight="1" x14ac:dyDescent="0.3">
      <c r="A17" s="61" t="s">
        <v>193</v>
      </c>
      <c r="B17" s="11" t="s">
        <v>176</v>
      </c>
      <c r="C17" s="8" t="s">
        <v>371</v>
      </c>
      <c r="D17" s="9" t="s">
        <v>173</v>
      </c>
      <c r="E17" s="56"/>
      <c r="F17" s="20"/>
      <c r="G17" s="20"/>
      <c r="H17" s="13" t="str">
        <f t="shared" ca="1" si="0"/>
        <v>N/A</v>
      </c>
      <c r="I17" s="52" t="str">
        <f t="shared" ca="1" si="1"/>
        <v/>
      </c>
      <c r="J17" s="19"/>
    </row>
    <row r="18" spans="1:10" s="2" customFormat="1" ht="30" customHeight="1" x14ac:dyDescent="0.3">
      <c r="A18" s="61" t="s">
        <v>19</v>
      </c>
      <c r="B18" s="11" t="s">
        <v>176</v>
      </c>
      <c r="C18" s="8" t="s">
        <v>372</v>
      </c>
      <c r="D18" s="9" t="s">
        <v>173</v>
      </c>
      <c r="E18" s="56"/>
      <c r="F18" s="20"/>
      <c r="G18" s="20"/>
      <c r="H18" s="13" t="str">
        <f t="shared" ca="1" si="0"/>
        <v>N/A</v>
      </c>
      <c r="I18" s="52" t="str">
        <f t="shared" ca="1" si="1"/>
        <v/>
      </c>
      <c r="J18" s="19"/>
    </row>
    <row r="19" spans="1:10" s="2" customFormat="1" ht="30" customHeight="1" x14ac:dyDescent="0.3">
      <c r="A19" s="61" t="s">
        <v>198</v>
      </c>
      <c r="B19" s="11" t="s">
        <v>176</v>
      </c>
      <c r="C19" s="8" t="s">
        <v>199</v>
      </c>
      <c r="D19" s="9" t="s">
        <v>173</v>
      </c>
      <c r="E19" s="56"/>
      <c r="F19" s="20"/>
      <c r="G19" s="20"/>
      <c r="H19" s="13" t="str">
        <f t="shared" ca="1" si="0"/>
        <v>N/A</v>
      </c>
      <c r="I19" s="52" t="str">
        <f t="shared" ca="1" si="1"/>
        <v/>
      </c>
      <c r="J19" s="19"/>
    </row>
    <row r="20" spans="1:10" s="2" customFormat="1" ht="30" customHeight="1" x14ac:dyDescent="0.3">
      <c r="A20" s="61" t="s">
        <v>200</v>
      </c>
      <c r="B20" s="11" t="s">
        <v>176</v>
      </c>
      <c r="C20" s="8" t="s">
        <v>201</v>
      </c>
      <c r="D20" s="9" t="s">
        <v>173</v>
      </c>
      <c r="E20" s="56"/>
      <c r="F20" s="20"/>
      <c r="G20" s="20"/>
      <c r="H20" s="13" t="str">
        <f t="shared" ca="1" si="0"/>
        <v>N/A</v>
      </c>
      <c r="I20" s="52" t="str">
        <f t="shared" ca="1" si="1"/>
        <v/>
      </c>
      <c r="J20" s="19"/>
    </row>
    <row r="21" spans="1:10" s="2" customFormat="1" ht="30" customHeight="1" x14ac:dyDescent="0.3">
      <c r="A21" s="61" t="s">
        <v>22</v>
      </c>
      <c r="B21" s="11" t="s">
        <v>204</v>
      </c>
      <c r="C21" s="8" t="s">
        <v>205</v>
      </c>
      <c r="D21" s="9" t="s">
        <v>167</v>
      </c>
      <c r="E21" s="56" t="s">
        <v>482</v>
      </c>
      <c r="F21" s="20">
        <v>45845</v>
      </c>
      <c r="G21" s="20">
        <v>46149</v>
      </c>
      <c r="H21" s="13" t="str">
        <f t="shared" ca="1" si="0"/>
        <v>Expired</v>
      </c>
      <c r="I21" s="52" t="str">
        <f t="shared" ca="1" si="1"/>
        <v/>
      </c>
      <c r="J21" s="19"/>
    </row>
    <row r="22" spans="1:10" s="2" customFormat="1" ht="30" customHeight="1" x14ac:dyDescent="0.3">
      <c r="A22" s="61" t="s">
        <v>23</v>
      </c>
      <c r="B22" s="11" t="s">
        <v>204</v>
      </c>
      <c r="C22" s="8" t="s">
        <v>207</v>
      </c>
      <c r="D22" s="9" t="s">
        <v>167</v>
      </c>
      <c r="E22" s="56" t="s">
        <v>483</v>
      </c>
      <c r="F22" s="20">
        <v>45770</v>
      </c>
      <c r="G22" s="20">
        <v>46135</v>
      </c>
      <c r="H22" s="13" t="str">
        <f t="shared" ca="1" si="0"/>
        <v>Expired</v>
      </c>
      <c r="I22" s="52" t="str">
        <f t="shared" ca="1" si="1"/>
        <v/>
      </c>
      <c r="J22" s="19"/>
    </row>
    <row r="23" spans="1:10" s="2" customFormat="1" ht="30" customHeight="1" x14ac:dyDescent="0.3">
      <c r="A23" s="61" t="s">
        <v>24</v>
      </c>
      <c r="B23" s="11" t="s">
        <v>209</v>
      </c>
      <c r="C23" s="8" t="s">
        <v>210</v>
      </c>
      <c r="D23" s="9" t="s">
        <v>167</v>
      </c>
      <c r="E23" s="56"/>
      <c r="F23" s="20">
        <v>43600</v>
      </c>
      <c r="G23" s="20">
        <v>2958465</v>
      </c>
      <c r="H23" s="13" t="str">
        <f t="shared" ca="1" si="0"/>
        <v>Active</v>
      </c>
      <c r="I23" s="52">
        <f t="shared" ca="1" si="1"/>
        <v>2912206.5981371528</v>
      </c>
      <c r="J23" s="19"/>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0" s="2" customFormat="1" ht="30" customHeight="1" x14ac:dyDescent="0.3">
      <c r="A25" s="61" t="s">
        <v>26</v>
      </c>
      <c r="B25" s="11" t="s">
        <v>209</v>
      </c>
      <c r="C25" s="8" t="s">
        <v>213</v>
      </c>
      <c r="D25" s="9" t="s">
        <v>167</v>
      </c>
      <c r="E25" s="56" t="s">
        <v>484</v>
      </c>
      <c r="F25" s="20">
        <v>44732</v>
      </c>
      <c r="G25" s="20">
        <v>2958465</v>
      </c>
      <c r="H25" s="13" t="str">
        <f t="shared" ca="1" si="0"/>
        <v>Active</v>
      </c>
      <c r="I25" s="52">
        <f ca="1">IF(H25="N/A","",IF((G25-$C$1)&gt;0,G25-$C$1,""))</f>
        <v>2912206.5981371528</v>
      </c>
      <c r="J25" s="19" t="s">
        <v>485</v>
      </c>
    </row>
    <row r="26" spans="1:10" s="2" customFormat="1" ht="30" customHeight="1" x14ac:dyDescent="0.3">
      <c r="A26" s="61" t="s">
        <v>215</v>
      </c>
      <c r="B26" s="11" t="s">
        <v>209</v>
      </c>
      <c r="C26" s="8" t="s">
        <v>216</v>
      </c>
      <c r="D26" s="9" t="s">
        <v>167</v>
      </c>
      <c r="E26" s="56"/>
      <c r="F26" s="20">
        <v>45531</v>
      </c>
      <c r="G26" s="20">
        <v>47296</v>
      </c>
      <c r="H26" s="13" t="str">
        <f t="shared" ca="1" si="0"/>
        <v>Active</v>
      </c>
      <c r="I26" s="52">
        <f ca="1">IF(H26="N/A","",IF((G26-$C$1)&gt;0,G26-$C$1,""))</f>
        <v>1037.5981371527741</v>
      </c>
      <c r="J26" s="19"/>
    </row>
    <row r="27" spans="1:10" s="2" customFormat="1" ht="30" customHeight="1" x14ac:dyDescent="0.3">
      <c r="A27" s="61" t="s">
        <v>28</v>
      </c>
      <c r="B27" s="11" t="s">
        <v>209</v>
      </c>
      <c r="C27" s="8" t="s">
        <v>218</v>
      </c>
      <c r="D27" s="9" t="s">
        <v>173</v>
      </c>
      <c r="E27" s="56"/>
      <c r="F27" s="20"/>
      <c r="G27" s="20"/>
      <c r="H27" s="13" t="str">
        <f t="shared" ca="1" si="0"/>
        <v>N/A</v>
      </c>
      <c r="I27" s="52"/>
      <c r="J27" s="19"/>
    </row>
    <row r="28" spans="1:10" s="2" customFormat="1" ht="30" customHeight="1" x14ac:dyDescent="0.3">
      <c r="A28" s="61" t="s">
        <v>29</v>
      </c>
      <c r="B28" s="11" t="s">
        <v>209</v>
      </c>
      <c r="C28" s="8" t="s">
        <v>219</v>
      </c>
      <c r="D28" s="9" t="s">
        <v>173</v>
      </c>
      <c r="E28" s="56"/>
      <c r="F28" s="20"/>
      <c r="G28" s="20"/>
      <c r="H28" s="13" t="str">
        <f t="shared" ca="1" si="0"/>
        <v>N/A</v>
      </c>
      <c r="I28" s="52"/>
      <c r="J28" s="19"/>
    </row>
    <row r="29" spans="1:10" s="2" customFormat="1" ht="30" customHeight="1" x14ac:dyDescent="0.3">
      <c r="A29" s="61" t="s">
        <v>220</v>
      </c>
      <c r="B29" s="11" t="s">
        <v>209</v>
      </c>
      <c r="C29" s="8" t="s">
        <v>221</v>
      </c>
      <c r="D29" s="9" t="s">
        <v>167</v>
      </c>
      <c r="E29" s="56" t="s">
        <v>486</v>
      </c>
      <c r="F29" s="20">
        <v>46218</v>
      </c>
      <c r="G29" s="20">
        <v>46583</v>
      </c>
      <c r="H29" s="13" t="str">
        <f t="shared" ca="1" si="0"/>
        <v>Active</v>
      </c>
      <c r="I29" s="52">
        <f ca="1">IF(H29="N/A","",IF((G29-$C$1)&gt;0,G29-$C$1,""))</f>
        <v>324.59813715277414</v>
      </c>
      <c r="J29" s="19"/>
    </row>
    <row r="30" spans="1:10" s="2" customFormat="1" ht="30" customHeight="1" x14ac:dyDescent="0.3">
      <c r="A30" s="61" t="s">
        <v>223</v>
      </c>
      <c r="B30" s="11" t="s">
        <v>209</v>
      </c>
      <c r="C30" s="8" t="s">
        <v>224</v>
      </c>
      <c r="D30" s="9" t="s">
        <v>173</v>
      </c>
      <c r="E30" s="56"/>
      <c r="F30" s="20"/>
      <c r="G30" s="20"/>
      <c r="H30" s="13" t="str">
        <f t="shared" ca="1" si="0"/>
        <v>N/A</v>
      </c>
      <c r="I30" s="52"/>
      <c r="J30" s="19"/>
    </row>
    <row r="31" spans="1:10" s="2" customFormat="1" ht="30" customHeight="1" x14ac:dyDescent="0.3">
      <c r="A31" s="61" t="s">
        <v>225</v>
      </c>
      <c r="B31" s="11" t="s">
        <v>209</v>
      </c>
      <c r="C31" s="8" t="s">
        <v>226</v>
      </c>
      <c r="D31" s="9" t="s">
        <v>173</v>
      </c>
      <c r="E31" s="56"/>
      <c r="F31" s="20"/>
      <c r="G31" s="20"/>
      <c r="H31" s="13" t="str">
        <f t="shared" ca="1" si="0"/>
        <v>N/A</v>
      </c>
      <c r="I31" s="52"/>
      <c r="J31" s="19"/>
    </row>
    <row r="32" spans="1:10"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t="s">
        <v>487</v>
      </c>
      <c r="F33" s="20">
        <v>45848</v>
      </c>
      <c r="G33" s="20">
        <v>46944</v>
      </c>
      <c r="H33" s="13" t="str">
        <f t="shared" ca="1" si="0"/>
        <v>Active</v>
      </c>
      <c r="I33" s="52">
        <f t="shared" ca="1" si="1"/>
        <v>685.59813715277414</v>
      </c>
      <c r="J33" s="19" t="s">
        <v>488</v>
      </c>
    </row>
    <row r="34" spans="1:10" s="2" customFormat="1" ht="30" customHeight="1" x14ac:dyDescent="0.3">
      <c r="A34" s="61" t="s">
        <v>35</v>
      </c>
      <c r="B34" s="11" t="s">
        <v>209</v>
      </c>
      <c r="C34" s="8" t="s">
        <v>232</v>
      </c>
      <c r="D34" s="9" t="s">
        <v>167</v>
      </c>
      <c r="E34" s="56"/>
      <c r="F34" s="20">
        <v>44509</v>
      </c>
      <c r="G34" s="20">
        <v>2958465</v>
      </c>
      <c r="H34" s="13" t="str">
        <f t="shared" ca="1" si="0"/>
        <v>Active</v>
      </c>
      <c r="I34" s="52">
        <f t="shared" ca="1" si="1"/>
        <v>2912206.5981371528</v>
      </c>
      <c r="J34" s="19" t="s">
        <v>489</v>
      </c>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173</v>
      </c>
      <c r="E38" s="56"/>
      <c r="F38" s="20"/>
      <c r="G38" s="20"/>
      <c r="H38" s="13" t="str">
        <f t="shared" ca="1" si="0"/>
        <v>N/A</v>
      </c>
      <c r="I38" s="52" t="str">
        <f t="shared" ca="1" si="1"/>
        <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173</v>
      </c>
      <c r="E42" s="56"/>
      <c r="F42" s="20"/>
      <c r="G42" s="20"/>
      <c r="H42" s="13" t="str">
        <f t="shared" ca="1" si="0"/>
        <v>N/A</v>
      </c>
      <c r="I42" s="52" t="str">
        <f t="shared" ca="1" si="1"/>
        <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173</v>
      </c>
      <c r="E48" s="56"/>
      <c r="F48" s="20"/>
      <c r="G48" s="20"/>
      <c r="H48" s="13" t="str">
        <f t="shared" ca="1" si="0"/>
        <v>N/A</v>
      </c>
      <c r="I48" s="52" t="str">
        <f t="shared" ca="1" si="1"/>
        <v/>
      </c>
      <c r="J48" s="19"/>
    </row>
    <row r="49" spans="1:10" s="2" customFormat="1" ht="30" customHeight="1" x14ac:dyDescent="0.3">
      <c r="A49" s="61"/>
      <c r="B49" s="11" t="s">
        <v>244</v>
      </c>
      <c r="C49" s="8" t="s">
        <v>262</v>
      </c>
      <c r="D49" s="9" t="s">
        <v>167</v>
      </c>
      <c r="E49" s="56"/>
      <c r="F49" s="20">
        <v>45750</v>
      </c>
      <c r="G49" s="20">
        <v>46846</v>
      </c>
      <c r="H49" s="13" t="str">
        <f t="shared" ca="1" si="0"/>
        <v>Active</v>
      </c>
      <c r="I49" s="52">
        <f t="shared" ca="1" si="1"/>
        <v>587.59813715277414</v>
      </c>
      <c r="J49" s="19"/>
    </row>
    <row r="50" spans="1:10" s="2" customFormat="1" ht="30" customHeight="1" x14ac:dyDescent="0.3">
      <c r="A50" s="61"/>
      <c r="B50" s="11" t="s">
        <v>244</v>
      </c>
      <c r="C50" s="8" t="s">
        <v>263</v>
      </c>
      <c r="D50" s="9" t="s">
        <v>167</v>
      </c>
      <c r="E50" s="56"/>
      <c r="F50" s="20">
        <v>46211</v>
      </c>
      <c r="G50" s="20">
        <v>46395</v>
      </c>
      <c r="H50" s="13" t="str">
        <f t="shared" ca="1" si="0"/>
        <v>Active</v>
      </c>
      <c r="I50" s="52">
        <f t="shared" ca="1" si="1"/>
        <v>136.59813715277414</v>
      </c>
      <c r="J50" s="19"/>
    </row>
    <row r="51" spans="1:10" s="2" customFormat="1" ht="30" customHeight="1" x14ac:dyDescent="0.3">
      <c r="A51" s="61" t="s">
        <v>52</v>
      </c>
      <c r="B51" s="11" t="s">
        <v>264</v>
      </c>
      <c r="C51" s="8" t="s">
        <v>265</v>
      </c>
      <c r="D51" s="9" t="s">
        <v>167</v>
      </c>
      <c r="E51" s="66" t="s">
        <v>490</v>
      </c>
      <c r="F51" s="20">
        <v>39100</v>
      </c>
      <c r="G51" s="20">
        <v>2958465</v>
      </c>
      <c r="H51" s="13" t="str">
        <f t="shared" ca="1" si="0"/>
        <v>Active</v>
      </c>
      <c r="I51" s="52">
        <f t="shared" ca="1" si="1"/>
        <v>2912206.5981371528</v>
      </c>
      <c r="J51" s="19"/>
    </row>
    <row r="52" spans="1:10" s="2" customFormat="1" ht="30" customHeight="1" x14ac:dyDescent="0.3">
      <c r="A52" s="61" t="s">
        <v>53</v>
      </c>
      <c r="B52" s="11" t="s">
        <v>264</v>
      </c>
      <c r="C52" s="8" t="s">
        <v>267</v>
      </c>
      <c r="D52" s="9" t="s">
        <v>173</v>
      </c>
      <c r="E52" s="56"/>
      <c r="F52" s="20"/>
      <c r="G52" s="20"/>
      <c r="H52" s="13" t="str">
        <f t="shared" ca="1" si="0"/>
        <v>N/A</v>
      </c>
      <c r="I52" s="52" t="str">
        <f t="shared" ca="1" si="1"/>
        <v/>
      </c>
      <c r="J52" s="19"/>
    </row>
    <row r="53" spans="1:10" s="2" customFormat="1" ht="30" customHeight="1" x14ac:dyDescent="0.3">
      <c r="A53" s="61" t="s">
        <v>54</v>
      </c>
      <c r="B53" s="11" t="s">
        <v>264</v>
      </c>
      <c r="C53" s="8" t="s">
        <v>268</v>
      </c>
      <c r="D53" s="9" t="s">
        <v>173</v>
      </c>
      <c r="E53" s="56"/>
      <c r="F53" s="20"/>
      <c r="G53" s="20"/>
      <c r="H53" s="13" t="str">
        <f t="shared" ca="1" si="0"/>
        <v>N/A</v>
      </c>
      <c r="I53" s="52" t="str">
        <f t="shared" ca="1" si="1"/>
        <v/>
      </c>
      <c r="J53" s="19"/>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19"/>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19"/>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19"/>
    </row>
    <row r="57" spans="1:10" s="2" customFormat="1" ht="30" customHeight="1" x14ac:dyDescent="0.3">
      <c r="A57" s="61" t="s">
        <v>58</v>
      </c>
      <c r="B57" s="11" t="s">
        <v>272</v>
      </c>
      <c r="C57" s="8" t="s">
        <v>273</v>
      </c>
      <c r="D57" s="9" t="s">
        <v>173</v>
      </c>
      <c r="E57" s="56"/>
      <c r="F57" s="20"/>
      <c r="G57" s="20"/>
      <c r="H57" s="13" t="str">
        <f t="shared" ca="1" si="0"/>
        <v>N/A</v>
      </c>
      <c r="I57" s="52" t="str">
        <f t="shared" ca="1" si="1"/>
        <v/>
      </c>
      <c r="J57" s="19"/>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19"/>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19"/>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19"/>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19"/>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19"/>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19"/>
    </row>
    <row r="64" spans="1:10" s="2" customFormat="1" ht="30" customHeight="1" x14ac:dyDescent="0.3">
      <c r="A64" s="61" t="s">
        <v>282</v>
      </c>
      <c r="B64" s="11" t="s">
        <v>283</v>
      </c>
      <c r="C64" s="8" t="s">
        <v>284</v>
      </c>
      <c r="D64" s="9" t="s">
        <v>173</v>
      </c>
      <c r="E64" s="56"/>
      <c r="F64" s="20"/>
      <c r="G64" s="20"/>
      <c r="H64" s="13" t="str">
        <f t="shared" ca="1" si="0"/>
        <v>N/A</v>
      </c>
      <c r="I64" s="52" t="str">
        <f t="shared" ca="1" si="1"/>
        <v/>
      </c>
      <c r="J64" s="19"/>
    </row>
    <row r="65" spans="1:10" s="2" customFormat="1" ht="30" customHeight="1" x14ac:dyDescent="0.3">
      <c r="A65" s="61" t="s">
        <v>66</v>
      </c>
      <c r="B65" s="11" t="s">
        <v>285</v>
      </c>
      <c r="C65" s="8" t="s">
        <v>286</v>
      </c>
      <c r="D65" s="9" t="s">
        <v>167</v>
      </c>
      <c r="E65" s="56" t="s">
        <v>491</v>
      </c>
      <c r="F65" s="20">
        <v>46042</v>
      </c>
      <c r="G65" s="20">
        <v>2958465</v>
      </c>
      <c r="H65" s="13" t="str">
        <f t="shared" ca="1" si="0"/>
        <v>Active</v>
      </c>
      <c r="I65" s="52">
        <f t="shared" ca="1" si="1"/>
        <v>2912206.5981371528</v>
      </c>
      <c r="J65" s="19"/>
    </row>
    <row r="66" spans="1:10" s="2" customFormat="1" ht="30" customHeight="1" x14ac:dyDescent="0.3">
      <c r="A66" s="61" t="s">
        <v>67</v>
      </c>
      <c r="B66" s="11" t="s">
        <v>289</v>
      </c>
      <c r="C66" s="8" t="s">
        <v>290</v>
      </c>
      <c r="D66" s="9" t="s">
        <v>173</v>
      </c>
      <c r="E66" s="56"/>
      <c r="F66" s="20"/>
      <c r="G66" s="20"/>
      <c r="H66" s="13" t="str">
        <f t="shared" ca="1" si="0"/>
        <v>N/A</v>
      </c>
      <c r="I66" s="52" t="str">
        <f t="shared" ca="1" si="1"/>
        <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173</v>
      </c>
      <c r="E68" s="56"/>
      <c r="F68" s="20"/>
      <c r="G68" s="20"/>
      <c r="H68" s="13" t="str">
        <f t="shared" ca="1" si="0"/>
        <v>N/A</v>
      </c>
      <c r="I68" s="52" t="str">
        <f t="shared" ca="1" si="1"/>
        <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v>46052</v>
      </c>
      <c r="G74" s="12">
        <v>46387</v>
      </c>
      <c r="H74" s="13" t="str">
        <f>IF(E74="Applicable",IF(F74="","Not Submitted",IF(F74&lt;G74,"Submitted On-time","Late Submission")),"N/A")</f>
        <v>Submitted On-time</v>
      </c>
      <c r="I74" s="77" t="s">
        <v>492</v>
      </c>
      <c r="J74" s="78"/>
    </row>
    <row r="75" spans="1:10" s="2" customFormat="1" ht="30" customHeight="1" x14ac:dyDescent="0.3">
      <c r="A75" s="61" t="s">
        <v>301</v>
      </c>
      <c r="B75" s="18" t="s">
        <v>176</v>
      </c>
      <c r="C75" s="18" t="s">
        <v>302</v>
      </c>
      <c r="D75" s="9" t="s">
        <v>300</v>
      </c>
      <c r="E75" s="55" t="s">
        <v>167</v>
      </c>
      <c r="F75" s="20">
        <v>46052</v>
      </c>
      <c r="G75" s="12">
        <v>46053</v>
      </c>
      <c r="H75" s="13" t="str">
        <f t="shared" ref="H75:H120" si="2">IF(E75="Applicable",IF(F75="","Not Submitted",IF(F75&lt;G75,"Submitted On-time","Late Submission")),"N/A")</f>
        <v>Submitted On-time</v>
      </c>
      <c r="I75" s="77" t="s">
        <v>492</v>
      </c>
      <c r="J75" s="78"/>
    </row>
    <row r="76" spans="1:10" s="2" customFormat="1" ht="30" customHeight="1" x14ac:dyDescent="0.3">
      <c r="A76" s="61" t="s">
        <v>303</v>
      </c>
      <c r="B76" s="18" t="s">
        <v>176</v>
      </c>
      <c r="C76" s="18" t="s">
        <v>304</v>
      </c>
      <c r="D76" s="9" t="s">
        <v>300</v>
      </c>
      <c r="E76" s="55" t="s">
        <v>167</v>
      </c>
      <c r="F76" s="20">
        <v>46052</v>
      </c>
      <c r="G76" s="12">
        <v>46053</v>
      </c>
      <c r="H76" s="13" t="str">
        <f t="shared" si="2"/>
        <v>Submitted On-time</v>
      </c>
      <c r="I76" s="77" t="s">
        <v>492</v>
      </c>
      <c r="J76" s="78"/>
    </row>
    <row r="77" spans="1:10" s="2" customFormat="1" ht="30" customHeight="1" x14ac:dyDescent="0.3">
      <c r="A77" s="61" t="s">
        <v>305</v>
      </c>
      <c r="B77" s="18" t="s">
        <v>176</v>
      </c>
      <c r="C77" s="18" t="s">
        <v>306</v>
      </c>
      <c r="D77" s="9" t="s">
        <v>300</v>
      </c>
      <c r="E77" s="55" t="s">
        <v>167</v>
      </c>
      <c r="F77" s="20">
        <v>46052</v>
      </c>
      <c r="G77" s="12">
        <v>46053</v>
      </c>
      <c r="H77" s="13" t="str">
        <f t="shared" si="2"/>
        <v>Submitted On-time</v>
      </c>
      <c r="I77" s="77" t="s">
        <v>492</v>
      </c>
      <c r="J77" s="78"/>
    </row>
    <row r="78" spans="1:10" s="2" customFormat="1" ht="30" customHeight="1" x14ac:dyDescent="0.3">
      <c r="A78" s="61" t="s">
        <v>307</v>
      </c>
      <c r="B78" s="18" t="s">
        <v>176</v>
      </c>
      <c r="C78" s="18" t="s">
        <v>308</v>
      </c>
      <c r="D78" s="12" t="s">
        <v>309</v>
      </c>
      <c r="E78" s="55" t="s">
        <v>167</v>
      </c>
      <c r="F78" s="20">
        <v>46052</v>
      </c>
      <c r="G78" s="12">
        <v>46053</v>
      </c>
      <c r="H78" s="13" t="str">
        <f t="shared" si="2"/>
        <v>Submitted On-time</v>
      </c>
      <c r="I78" s="77" t="s">
        <v>492</v>
      </c>
      <c r="J78" s="78"/>
    </row>
    <row r="79" spans="1:10" s="2" customFormat="1" ht="30" customHeight="1" x14ac:dyDescent="0.3">
      <c r="A79" s="61" t="s">
        <v>307</v>
      </c>
      <c r="B79" s="18" t="s">
        <v>176</v>
      </c>
      <c r="C79" s="18" t="s">
        <v>310</v>
      </c>
      <c r="D79" s="12" t="s">
        <v>309</v>
      </c>
      <c r="E79" s="55" t="s">
        <v>167</v>
      </c>
      <c r="F79" s="20">
        <v>46080</v>
      </c>
      <c r="G79" s="12">
        <v>46081</v>
      </c>
      <c r="H79" s="13" t="str">
        <f t="shared" si="2"/>
        <v>Submitted On-time</v>
      </c>
      <c r="I79" s="77" t="s">
        <v>492</v>
      </c>
      <c r="J79" s="78"/>
    </row>
    <row r="80" spans="1:10" s="2" customFormat="1" ht="30" customHeight="1" x14ac:dyDescent="0.3">
      <c r="A80" s="61" t="s">
        <v>307</v>
      </c>
      <c r="B80" s="18" t="s">
        <v>176</v>
      </c>
      <c r="C80" s="18" t="s">
        <v>311</v>
      </c>
      <c r="D80" s="12" t="s">
        <v>309</v>
      </c>
      <c r="E80" s="55" t="s">
        <v>167</v>
      </c>
      <c r="F80" s="20">
        <v>46111</v>
      </c>
      <c r="G80" s="12">
        <v>46112</v>
      </c>
      <c r="H80" s="13" t="str">
        <f t="shared" si="2"/>
        <v>Submitted On-time</v>
      </c>
      <c r="I80" s="77" t="s">
        <v>492</v>
      </c>
      <c r="J80" s="78"/>
    </row>
    <row r="81" spans="1:10" s="2" customFormat="1" ht="30" customHeight="1" x14ac:dyDescent="0.3">
      <c r="A81" s="61" t="s">
        <v>307</v>
      </c>
      <c r="B81" s="18" t="s">
        <v>176</v>
      </c>
      <c r="C81" s="18" t="s">
        <v>312</v>
      </c>
      <c r="D81" s="12" t="s">
        <v>309</v>
      </c>
      <c r="E81" s="55" t="s">
        <v>167</v>
      </c>
      <c r="F81" s="20">
        <v>46142</v>
      </c>
      <c r="G81" s="12">
        <v>46142</v>
      </c>
      <c r="H81" s="13" t="str">
        <f t="shared" si="2"/>
        <v>Late Submission</v>
      </c>
      <c r="I81" s="77" t="s">
        <v>492</v>
      </c>
      <c r="J81" s="78"/>
    </row>
    <row r="82" spans="1:10" s="2" customFormat="1" ht="30" customHeight="1" x14ac:dyDescent="0.3">
      <c r="A82" s="61" t="s">
        <v>307</v>
      </c>
      <c r="B82" s="18" t="s">
        <v>176</v>
      </c>
      <c r="C82" s="18" t="s">
        <v>313</v>
      </c>
      <c r="D82" s="12" t="s">
        <v>309</v>
      </c>
      <c r="E82" s="55" t="s">
        <v>167</v>
      </c>
      <c r="F82" s="20">
        <v>46172</v>
      </c>
      <c r="G82" s="12">
        <v>46173</v>
      </c>
      <c r="H82" s="13" t="str">
        <f t="shared" si="2"/>
        <v>Submitted On-time</v>
      </c>
      <c r="I82" s="77" t="s">
        <v>492</v>
      </c>
      <c r="J82" s="78"/>
    </row>
    <row r="83" spans="1:10" s="2" customFormat="1" ht="30" customHeight="1" x14ac:dyDescent="0.3">
      <c r="A83" s="61" t="s">
        <v>307</v>
      </c>
      <c r="B83" s="18" t="s">
        <v>176</v>
      </c>
      <c r="C83" s="18" t="s">
        <v>314</v>
      </c>
      <c r="D83" s="12" t="s">
        <v>309</v>
      </c>
      <c r="E83" s="55" t="s">
        <v>167</v>
      </c>
      <c r="F83" s="20">
        <v>46203</v>
      </c>
      <c r="G83" s="12">
        <v>46203</v>
      </c>
      <c r="H83" s="13" t="str">
        <f t="shared" si="2"/>
        <v>Late Submission</v>
      </c>
      <c r="I83" s="77" t="s">
        <v>492</v>
      </c>
      <c r="J83" s="78"/>
    </row>
    <row r="84" spans="1:10" s="2" customFormat="1" ht="30" customHeight="1" x14ac:dyDescent="0.3">
      <c r="A84" s="61" t="s">
        <v>307</v>
      </c>
      <c r="B84" s="18" t="s">
        <v>176</v>
      </c>
      <c r="C84" s="18" t="s">
        <v>315</v>
      </c>
      <c r="D84" s="12" t="s">
        <v>309</v>
      </c>
      <c r="E84" s="55" t="s">
        <v>167</v>
      </c>
      <c r="F84" s="20">
        <v>46233</v>
      </c>
      <c r="G84" s="12">
        <v>46234</v>
      </c>
      <c r="H84" s="13" t="str">
        <f t="shared" si="2"/>
        <v>Submitted On-time</v>
      </c>
      <c r="I84" s="77" t="s">
        <v>492</v>
      </c>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v>46216</v>
      </c>
      <c r="G90" s="12">
        <v>46218</v>
      </c>
      <c r="H90" s="13" t="str">
        <f t="shared" si="2"/>
        <v>Submitted On-time</v>
      </c>
      <c r="I90" s="77" t="s">
        <v>493</v>
      </c>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v>46126</v>
      </c>
      <c r="G92" s="12">
        <v>46112</v>
      </c>
      <c r="H92" s="13" t="str">
        <f t="shared" si="2"/>
        <v>Late Submission</v>
      </c>
      <c r="I92" s="77" t="s">
        <v>493</v>
      </c>
      <c r="J92" s="78"/>
    </row>
    <row r="93" spans="1:10" s="2" customFormat="1" ht="30" customHeight="1" x14ac:dyDescent="0.3">
      <c r="A93" s="61" t="s">
        <v>120</v>
      </c>
      <c r="B93" s="18" t="s">
        <v>209</v>
      </c>
      <c r="C93" s="18" t="s">
        <v>328</v>
      </c>
      <c r="D93" s="12" t="s">
        <v>327</v>
      </c>
      <c r="E93" s="55" t="s">
        <v>167</v>
      </c>
      <c r="F93" s="20">
        <v>46216</v>
      </c>
      <c r="G93" s="12">
        <v>46203</v>
      </c>
      <c r="H93" s="13" t="str">
        <f t="shared" si="2"/>
        <v>Late Submission</v>
      </c>
      <c r="I93" s="77" t="s">
        <v>493</v>
      </c>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v>46126</v>
      </c>
      <c r="G114" s="12">
        <v>46127</v>
      </c>
      <c r="H114" s="13" t="str">
        <f t="shared" si="2"/>
        <v>Submitted On-time</v>
      </c>
      <c r="I114" s="77"/>
      <c r="J114" s="78"/>
    </row>
    <row r="115" spans="1:10" s="2" customFormat="1" ht="30" customHeight="1" x14ac:dyDescent="0.3">
      <c r="A115" s="61" t="s">
        <v>142</v>
      </c>
      <c r="B115" s="18" t="s">
        <v>283</v>
      </c>
      <c r="C115" s="18" t="s">
        <v>352</v>
      </c>
      <c r="D115" s="12" t="s">
        <v>300</v>
      </c>
      <c r="E115" s="55" t="s">
        <v>167</v>
      </c>
      <c r="F115" s="20">
        <v>46126</v>
      </c>
      <c r="G115" s="12">
        <v>46127</v>
      </c>
      <c r="H115" s="13" t="str">
        <f t="shared" si="2"/>
        <v>Submitted On-time</v>
      </c>
      <c r="I115" s="77"/>
      <c r="J115" s="78"/>
    </row>
    <row r="116" spans="1:10" s="2" customFormat="1" ht="30" customHeight="1" x14ac:dyDescent="0.3">
      <c r="A116" s="61" t="s">
        <v>143</v>
      </c>
      <c r="B116" s="18" t="s">
        <v>283</v>
      </c>
      <c r="C116" s="18" t="s">
        <v>353</v>
      </c>
      <c r="D116" s="12" t="s">
        <v>327</v>
      </c>
      <c r="E116" s="55" t="s">
        <v>173</v>
      </c>
      <c r="F116" s="20"/>
      <c r="G116" s="12">
        <v>46127</v>
      </c>
      <c r="H116" s="13" t="str">
        <f t="shared" si="2"/>
        <v>N/A</v>
      </c>
      <c r="I116" s="77"/>
      <c r="J116" s="78"/>
    </row>
    <row r="117" spans="1:10" s="2" customFormat="1" ht="30" customHeight="1" x14ac:dyDescent="0.3">
      <c r="A117" s="61" t="s">
        <v>144</v>
      </c>
      <c r="B117" s="18" t="s">
        <v>283</v>
      </c>
      <c r="C117" s="18" t="s">
        <v>355</v>
      </c>
      <c r="D117" s="12" t="s">
        <v>327</v>
      </c>
      <c r="E117" s="55" t="s">
        <v>173</v>
      </c>
      <c r="F117" s="20"/>
      <c r="G117" s="12">
        <v>46218</v>
      </c>
      <c r="H117" s="13" t="str">
        <f t="shared" si="2"/>
        <v>N/A</v>
      </c>
      <c r="I117" s="77"/>
      <c r="J117" s="78"/>
    </row>
    <row r="118" spans="1:10" s="2" customFormat="1" ht="30" customHeight="1" x14ac:dyDescent="0.3">
      <c r="A118" s="61" t="s">
        <v>145</v>
      </c>
      <c r="B118" s="18" t="s">
        <v>283</v>
      </c>
      <c r="C118" s="18" t="s">
        <v>356</v>
      </c>
      <c r="D118" s="12" t="s">
        <v>327</v>
      </c>
      <c r="E118" s="55" t="s">
        <v>173</v>
      </c>
      <c r="F118" s="20"/>
      <c r="G118" s="12">
        <v>46310</v>
      </c>
      <c r="H118" s="13" t="str">
        <f t="shared" si="2"/>
        <v>N/A</v>
      </c>
      <c r="I118" s="77"/>
      <c r="J118" s="78"/>
    </row>
    <row r="119" spans="1:10" s="2" customFormat="1" ht="30" customHeight="1" x14ac:dyDescent="0.3">
      <c r="A119" s="61" t="s">
        <v>146</v>
      </c>
      <c r="B119" s="18" t="s">
        <v>283</v>
      </c>
      <c r="C119" s="18" t="s">
        <v>357</v>
      </c>
      <c r="D119" s="12" t="s">
        <v>327</v>
      </c>
      <c r="E119" s="55" t="s">
        <v>173</v>
      </c>
      <c r="F119" s="20"/>
      <c r="G119" s="12">
        <v>46402</v>
      </c>
      <c r="H119" s="13" t="str">
        <f t="shared" si="2"/>
        <v>N/A</v>
      </c>
      <c r="I119" s="77"/>
      <c r="J119" s="78"/>
    </row>
    <row r="120" spans="1:10" s="2" customFormat="1" ht="30" customHeight="1" x14ac:dyDescent="0.3">
      <c r="A120" s="61"/>
      <c r="B120" s="18" t="s">
        <v>285</v>
      </c>
      <c r="C120" s="18" t="s">
        <v>358</v>
      </c>
      <c r="D120" s="12" t="s">
        <v>300</v>
      </c>
      <c r="E120" s="55" t="s">
        <v>173</v>
      </c>
      <c r="F120" s="20"/>
      <c r="G120" s="12">
        <v>46052</v>
      </c>
      <c r="H120" s="13" t="str">
        <f t="shared" si="2"/>
        <v>N/A</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152" priority="7" operator="containsText" text="Expired">
      <formula>NOT(ISERROR(SEARCH("Expired",H6)))</formula>
    </cfRule>
    <cfRule type="containsText" dxfId="151" priority="8" operator="containsText" text="No Permit">
      <formula>NOT(ISERROR(SEARCH("No Permit",H6)))</formula>
    </cfRule>
    <cfRule type="containsText" dxfId="150" priority="9" operator="containsText" text="Active">
      <formula>NOT(ISERROR(SEARCH("Active",H6)))</formula>
    </cfRule>
  </conditionalFormatting>
  <conditionalFormatting sqref="H74:H120">
    <cfRule type="containsText" dxfId="149" priority="4" operator="containsText" text="Not Submitted">
      <formula>NOT(ISERROR(SEARCH("Not Submitted",H74)))</formula>
    </cfRule>
    <cfRule type="containsText" dxfId="148" priority="5" operator="containsText" text="Late Submission">
      <formula>NOT(ISERROR(SEARCH("Late Submission",H74)))</formula>
    </cfRule>
    <cfRule type="containsText" dxfId="147" priority="6" operator="containsText" text="Submitted On-time">
      <formula>NOT(ISERROR(SEARCH("Submitted On-time",H74)))</formula>
    </cfRule>
  </conditionalFormatting>
  <conditionalFormatting sqref="I6:I68">
    <cfRule type="cellIs" dxfId="146" priority="1" operator="between">
      <formula>31</formula>
      <formula>60</formula>
    </cfRule>
    <cfRule type="cellIs" dxfId="145" priority="2" operator="between">
      <formula>0</formula>
      <formula>30</formula>
    </cfRule>
    <cfRule type="containsBlanks" dxfId="144"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337A9E42-8F51-40A4-8A0C-AA7F6E0DAA25}">
          <x14:formula1>
            <xm:f>DATA!$B$4:$B$5</xm:f>
          </x14:formula1>
          <xm:sqref>E74:E120 D6:D68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ECB1F-127B-4248-9CD8-1024A33EED45}">
  <sheetPr>
    <tabColor rgb="FFFFCCFF"/>
  </sheetPr>
  <dimension ref="A1:J120"/>
  <sheetViews>
    <sheetView showGridLines="0" zoomScale="85" zoomScaleNormal="85" workbookViewId="0">
      <pane ySplit="1" topLeftCell="A79" activePane="bottomLeft" state="frozen"/>
      <selection pane="bottomLeft" activeCell="F114" sqref="F114:F115"/>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81</v>
      </c>
      <c r="C1" s="51">
        <f ca="1">NOW()</f>
        <v>46258.401862962965</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v>13658</v>
      </c>
      <c r="F6" s="20">
        <v>46057</v>
      </c>
      <c r="G6" s="20">
        <v>46387</v>
      </c>
      <c r="H6" s="13" t="str">
        <f t="shared" ref="H6:H68" ca="1" si="0">IF(D6="Applicable",IF(G6="","No Permit",IF(G6&gt;NOW(),"Active","Expired")),"N/A")</f>
        <v>Active</v>
      </c>
      <c r="I6" s="52">
        <f t="shared" ref="I6:I68" ca="1" si="1">IF(H6="N/A","",IF((G6-$C$1)&gt;0,G6-$C$1,""))</f>
        <v>128.59813703703549</v>
      </c>
      <c r="J6" s="19"/>
    </row>
    <row r="7" spans="1:10" s="2" customFormat="1" ht="30" customHeight="1" x14ac:dyDescent="0.3">
      <c r="A7" s="61" t="s">
        <v>8</v>
      </c>
      <c r="B7" s="11" t="s">
        <v>165</v>
      </c>
      <c r="C7" s="8" t="s">
        <v>169</v>
      </c>
      <c r="D7" s="9" t="s">
        <v>167</v>
      </c>
      <c r="E7" s="56"/>
      <c r="F7" s="20">
        <v>46057</v>
      </c>
      <c r="G7" s="20">
        <v>46387</v>
      </c>
      <c r="H7" s="13" t="str">
        <f t="shared" ca="1" si="0"/>
        <v>Active</v>
      </c>
      <c r="I7" s="52">
        <f t="shared" ca="1" si="1"/>
        <v>128.59813703703549</v>
      </c>
      <c r="J7" s="19"/>
    </row>
    <row r="8" spans="1:10" s="2" customFormat="1" ht="30" customHeight="1" x14ac:dyDescent="0.3">
      <c r="A8" s="61" t="s">
        <v>9</v>
      </c>
      <c r="B8" s="11" t="s">
        <v>165</v>
      </c>
      <c r="C8" s="8" t="s">
        <v>171</v>
      </c>
      <c r="D8" s="9" t="s">
        <v>167</v>
      </c>
      <c r="E8" s="56" t="s">
        <v>494</v>
      </c>
      <c r="F8" s="20">
        <v>46034</v>
      </c>
      <c r="G8" s="20">
        <v>47129</v>
      </c>
      <c r="H8" s="13" t="str">
        <f t="shared" ca="1" si="0"/>
        <v>Active</v>
      </c>
      <c r="I8" s="52">
        <f t="shared" ca="1" si="1"/>
        <v>870.59813703703549</v>
      </c>
      <c r="J8" s="19"/>
    </row>
    <row r="9" spans="1:10" s="2" customFormat="1" ht="30" customHeight="1" x14ac:dyDescent="0.3">
      <c r="A9" s="61"/>
      <c r="B9" s="11" t="s">
        <v>165</v>
      </c>
      <c r="C9" s="8" t="s">
        <v>172</v>
      </c>
      <c r="D9" s="9" t="s">
        <v>173</v>
      </c>
      <c r="E9" s="56"/>
      <c r="F9" s="20"/>
      <c r="G9" s="20"/>
      <c r="H9" s="13" t="str">
        <f t="shared" ca="1" si="0"/>
        <v>N/A</v>
      </c>
      <c r="I9" s="52" t="str">
        <f t="shared" ca="1" si="1"/>
        <v/>
      </c>
      <c r="J9" s="19"/>
    </row>
    <row r="10" spans="1:10" s="2" customFormat="1" ht="30" customHeight="1" x14ac:dyDescent="0.3">
      <c r="A10" s="61"/>
      <c r="B10" s="11" t="s">
        <v>165</v>
      </c>
      <c r="C10" s="8" t="s">
        <v>174</v>
      </c>
      <c r="D10" s="9" t="s">
        <v>173</v>
      </c>
      <c r="E10" s="56"/>
      <c r="F10" s="20"/>
      <c r="G10" s="20"/>
      <c r="H10" s="13" t="str">
        <f t="shared" ca="1" si="0"/>
        <v>N/A</v>
      </c>
      <c r="I10" s="52" t="str">
        <f t="shared" ca="1" si="1"/>
        <v/>
      </c>
      <c r="J10" s="19"/>
    </row>
    <row r="11" spans="1:10" s="2" customFormat="1" ht="30" customHeight="1" x14ac:dyDescent="0.3">
      <c r="A11" s="61"/>
      <c r="B11" s="11" t="s">
        <v>165</v>
      </c>
      <c r="C11" s="8" t="s">
        <v>175</v>
      </c>
      <c r="D11" s="9" t="s">
        <v>173</v>
      </c>
      <c r="E11" s="56"/>
      <c r="F11" s="20"/>
      <c r="G11" s="20"/>
      <c r="H11" s="13" t="str">
        <f t="shared" ca="1" si="0"/>
        <v>N/A</v>
      </c>
      <c r="I11" s="52" t="str">
        <f t="shared" ca="1" si="1"/>
        <v/>
      </c>
      <c r="J11" s="19"/>
    </row>
    <row r="12" spans="1:10" s="2" customFormat="1" ht="30" customHeight="1" x14ac:dyDescent="0.3">
      <c r="A12" s="61" t="s">
        <v>13</v>
      </c>
      <c r="B12" s="11" t="s">
        <v>176</v>
      </c>
      <c r="C12" s="8" t="s">
        <v>177</v>
      </c>
      <c r="D12" s="9" t="s">
        <v>167</v>
      </c>
      <c r="E12" s="56" t="s">
        <v>495</v>
      </c>
      <c r="F12" s="20">
        <v>44267</v>
      </c>
      <c r="G12" s="20">
        <v>2958465</v>
      </c>
      <c r="H12" s="13" t="str">
        <f t="shared" ca="1" si="0"/>
        <v>Active</v>
      </c>
      <c r="I12" s="52">
        <f t="shared" ca="1" si="1"/>
        <v>2912206.5981370369</v>
      </c>
      <c r="J12" s="19"/>
    </row>
    <row r="13" spans="1:10" s="2" customFormat="1" ht="30" customHeight="1" x14ac:dyDescent="0.3">
      <c r="A13" s="61" t="s">
        <v>14</v>
      </c>
      <c r="B13" s="11" t="s">
        <v>176</v>
      </c>
      <c r="C13" s="8" t="s">
        <v>180</v>
      </c>
      <c r="D13" s="9" t="s">
        <v>167</v>
      </c>
      <c r="E13" s="56" t="s">
        <v>496</v>
      </c>
      <c r="F13" s="20">
        <v>46042</v>
      </c>
      <c r="G13" s="20">
        <v>46406</v>
      </c>
      <c r="H13" s="13" t="str">
        <f t="shared" ca="1" si="0"/>
        <v>Active</v>
      </c>
      <c r="I13" s="52">
        <f t="shared" ca="1" si="1"/>
        <v>147.59813703703549</v>
      </c>
      <c r="J13" s="19"/>
    </row>
    <row r="14" spans="1:10" s="2" customFormat="1" ht="30" customHeight="1" x14ac:dyDescent="0.3">
      <c r="A14" s="61" t="s">
        <v>15</v>
      </c>
      <c r="B14" s="11" t="s">
        <v>176</v>
      </c>
      <c r="C14" s="8" t="s">
        <v>363</v>
      </c>
      <c r="D14" s="9" t="s">
        <v>173</v>
      </c>
      <c r="E14" s="56"/>
      <c r="F14" s="20"/>
      <c r="G14" s="20"/>
      <c r="H14" s="13" t="str">
        <f t="shared" ca="1" si="0"/>
        <v>N/A</v>
      </c>
      <c r="I14" s="52" t="str">
        <f t="shared" ca="1" si="1"/>
        <v/>
      </c>
      <c r="J14" s="19"/>
    </row>
    <row r="15" spans="1:10" s="2" customFormat="1" ht="30" customHeight="1" x14ac:dyDescent="0.3">
      <c r="A15" s="61" t="s">
        <v>16</v>
      </c>
      <c r="B15" s="11" t="s">
        <v>176</v>
      </c>
      <c r="C15" s="8" t="s">
        <v>188</v>
      </c>
      <c r="D15" s="9" t="s">
        <v>173</v>
      </c>
      <c r="E15" s="56"/>
      <c r="F15" s="20"/>
      <c r="G15" s="20"/>
      <c r="H15" s="13" t="str">
        <f t="shared" ca="1" si="0"/>
        <v>N/A</v>
      </c>
      <c r="I15" s="52" t="str">
        <f t="shared" ca="1" si="1"/>
        <v/>
      </c>
      <c r="J15" s="19"/>
    </row>
    <row r="16" spans="1:10" s="2" customFormat="1" ht="30" customHeight="1" x14ac:dyDescent="0.3">
      <c r="A16" s="61" t="s">
        <v>17</v>
      </c>
      <c r="B16" s="11" t="s">
        <v>176</v>
      </c>
      <c r="C16" s="8" t="s">
        <v>368</v>
      </c>
      <c r="D16" s="9" t="s">
        <v>167</v>
      </c>
      <c r="E16" s="56" t="s">
        <v>497</v>
      </c>
      <c r="F16" s="20">
        <v>46042</v>
      </c>
      <c r="G16" s="20">
        <v>46406</v>
      </c>
      <c r="H16" s="13" t="str">
        <f t="shared" ca="1" si="0"/>
        <v>Active</v>
      </c>
      <c r="I16" s="52">
        <f t="shared" ca="1" si="1"/>
        <v>147.59813703703549</v>
      </c>
      <c r="J16" s="19" t="s">
        <v>498</v>
      </c>
    </row>
    <row r="17" spans="1:10" s="2" customFormat="1" ht="30" customHeight="1" x14ac:dyDescent="0.3">
      <c r="A17" s="61" t="s">
        <v>193</v>
      </c>
      <c r="B17" s="11" t="s">
        <v>176</v>
      </c>
      <c r="C17" s="8" t="s">
        <v>371</v>
      </c>
      <c r="D17" s="9" t="s">
        <v>173</v>
      </c>
      <c r="E17" s="56"/>
      <c r="F17" s="20"/>
      <c r="G17" s="20"/>
      <c r="H17" s="13" t="str">
        <f t="shared" ca="1" si="0"/>
        <v>N/A</v>
      </c>
      <c r="I17" s="52" t="str">
        <f t="shared" ca="1" si="1"/>
        <v/>
      </c>
      <c r="J17" s="19"/>
    </row>
    <row r="18" spans="1:10" s="2" customFormat="1" ht="30" customHeight="1" x14ac:dyDescent="0.3">
      <c r="A18" s="61" t="s">
        <v>19</v>
      </c>
      <c r="B18" s="11" t="s">
        <v>176</v>
      </c>
      <c r="C18" s="8" t="s">
        <v>372</v>
      </c>
      <c r="D18" s="9" t="s">
        <v>173</v>
      </c>
      <c r="E18" s="56"/>
      <c r="F18" s="20"/>
      <c r="G18" s="20"/>
      <c r="H18" s="13" t="str">
        <f t="shared" ca="1" si="0"/>
        <v>N/A</v>
      </c>
      <c r="I18" s="52" t="str">
        <f t="shared" ca="1" si="1"/>
        <v/>
      </c>
      <c r="J18" s="19"/>
    </row>
    <row r="19" spans="1:10" s="2" customFormat="1" ht="30" customHeight="1" x14ac:dyDescent="0.3">
      <c r="A19" s="61" t="s">
        <v>198</v>
      </c>
      <c r="B19" s="11" t="s">
        <v>176</v>
      </c>
      <c r="C19" s="8" t="s">
        <v>199</v>
      </c>
      <c r="D19" s="9" t="s">
        <v>173</v>
      </c>
      <c r="E19" s="56"/>
      <c r="F19" s="20"/>
      <c r="G19" s="20"/>
      <c r="H19" s="13" t="str">
        <f t="shared" ca="1" si="0"/>
        <v>N/A</v>
      </c>
      <c r="I19" s="52" t="str">
        <f t="shared" ca="1" si="1"/>
        <v/>
      </c>
      <c r="J19" s="19"/>
    </row>
    <row r="20" spans="1:10" s="2" customFormat="1" ht="30" customHeight="1" x14ac:dyDescent="0.3">
      <c r="A20" s="61" t="s">
        <v>200</v>
      </c>
      <c r="B20" s="11" t="s">
        <v>176</v>
      </c>
      <c r="C20" s="8" t="s">
        <v>201</v>
      </c>
      <c r="D20" s="9" t="s">
        <v>173</v>
      </c>
      <c r="E20" s="56"/>
      <c r="F20" s="20"/>
      <c r="G20" s="20"/>
      <c r="H20" s="13" t="str">
        <f t="shared" ca="1" si="0"/>
        <v>N/A</v>
      </c>
      <c r="I20" s="52" t="str">
        <f t="shared" ca="1" si="1"/>
        <v/>
      </c>
      <c r="J20" s="19"/>
    </row>
    <row r="21" spans="1:10" s="2" customFormat="1" ht="30" customHeight="1" x14ac:dyDescent="0.3">
      <c r="A21" s="61" t="s">
        <v>22</v>
      </c>
      <c r="B21" s="11" t="s">
        <v>204</v>
      </c>
      <c r="C21" s="8" t="s">
        <v>205</v>
      </c>
      <c r="D21" s="9" t="s">
        <v>167</v>
      </c>
      <c r="E21" s="56" t="s">
        <v>482</v>
      </c>
      <c r="F21" s="20">
        <v>45845</v>
      </c>
      <c r="G21" s="20">
        <v>46149</v>
      </c>
      <c r="H21" s="13" t="str">
        <f t="shared" ca="1" si="0"/>
        <v>Expired</v>
      </c>
      <c r="I21" s="52" t="str">
        <f t="shared" ca="1" si="1"/>
        <v/>
      </c>
      <c r="J21" s="19"/>
    </row>
    <row r="22" spans="1:10" s="2" customFormat="1" ht="30" customHeight="1" x14ac:dyDescent="0.3">
      <c r="A22" s="61" t="s">
        <v>23</v>
      </c>
      <c r="B22" s="11" t="s">
        <v>204</v>
      </c>
      <c r="C22" s="8" t="s">
        <v>207</v>
      </c>
      <c r="D22" s="9" t="s">
        <v>167</v>
      </c>
      <c r="E22" s="56" t="s">
        <v>483</v>
      </c>
      <c r="F22" s="20">
        <v>45770</v>
      </c>
      <c r="G22" s="20">
        <v>46135</v>
      </c>
      <c r="H22" s="13" t="str">
        <f t="shared" ca="1" si="0"/>
        <v>Expired</v>
      </c>
      <c r="I22" s="52" t="str">
        <f t="shared" ca="1" si="1"/>
        <v/>
      </c>
      <c r="J22" s="19"/>
    </row>
    <row r="23" spans="1:10" s="2" customFormat="1" ht="30" customHeight="1" x14ac:dyDescent="0.3">
      <c r="A23" s="61" t="s">
        <v>24</v>
      </c>
      <c r="B23" s="11" t="s">
        <v>209</v>
      </c>
      <c r="C23" s="8" t="s">
        <v>210</v>
      </c>
      <c r="D23" s="9" t="s">
        <v>167</v>
      </c>
      <c r="E23" s="56" t="s">
        <v>499</v>
      </c>
      <c r="F23" s="20">
        <v>43600</v>
      </c>
      <c r="G23" s="20">
        <v>2958465</v>
      </c>
      <c r="H23" s="13" t="str">
        <f t="shared" ca="1" si="0"/>
        <v>Active</v>
      </c>
      <c r="I23" s="52">
        <f t="shared" ca="1" si="1"/>
        <v>2912206.5981370369</v>
      </c>
      <c r="J23" s="19"/>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0" s="2" customFormat="1" ht="30" customHeight="1" x14ac:dyDescent="0.3">
      <c r="A25" s="61" t="s">
        <v>26</v>
      </c>
      <c r="B25" s="11" t="s">
        <v>209</v>
      </c>
      <c r="C25" s="8" t="s">
        <v>213</v>
      </c>
      <c r="D25" s="9" t="s">
        <v>167</v>
      </c>
      <c r="E25" s="56" t="s">
        <v>484</v>
      </c>
      <c r="F25" s="20">
        <v>44732</v>
      </c>
      <c r="G25" s="20">
        <v>2958465</v>
      </c>
      <c r="H25" s="13" t="str">
        <f t="shared" ca="1" si="0"/>
        <v>Active</v>
      </c>
      <c r="I25" s="52">
        <f ca="1">IF(H25="N/A","",IF((G25-$C$1)&gt;0,G25-$C$1,""))</f>
        <v>2912206.5981370369</v>
      </c>
      <c r="J25" s="19"/>
    </row>
    <row r="26" spans="1:10" s="2" customFormat="1" ht="30" customHeight="1" x14ac:dyDescent="0.3">
      <c r="A26" s="61" t="s">
        <v>215</v>
      </c>
      <c r="B26" s="11" t="s">
        <v>209</v>
      </c>
      <c r="C26" s="8" t="s">
        <v>216</v>
      </c>
      <c r="D26" s="9" t="s">
        <v>167</v>
      </c>
      <c r="E26" s="56" t="s">
        <v>500</v>
      </c>
      <c r="F26" s="20">
        <v>45938</v>
      </c>
      <c r="G26" s="20">
        <v>47764</v>
      </c>
      <c r="H26" s="13" t="str">
        <f t="shared" ca="1" si="0"/>
        <v>Active</v>
      </c>
      <c r="I26" s="52">
        <f ca="1">IF(H26="N/A","",IF((G26-$C$1)&gt;0,G26-$C$1,""))</f>
        <v>1505.5981370370355</v>
      </c>
      <c r="J26" s="71" t="s">
        <v>501</v>
      </c>
    </row>
    <row r="27" spans="1:10" s="2" customFormat="1" ht="30" customHeight="1" x14ac:dyDescent="0.3">
      <c r="A27" s="61" t="s">
        <v>28</v>
      </c>
      <c r="B27" s="11" t="s">
        <v>209</v>
      </c>
      <c r="C27" s="8" t="s">
        <v>218</v>
      </c>
      <c r="D27" s="9" t="s">
        <v>173</v>
      </c>
      <c r="E27" s="56"/>
      <c r="F27" s="20"/>
      <c r="G27" s="20"/>
      <c r="H27" s="13" t="str">
        <f t="shared" ca="1" si="0"/>
        <v>N/A</v>
      </c>
      <c r="I27" s="52"/>
      <c r="J27" s="19"/>
    </row>
    <row r="28" spans="1:10" s="2" customFormat="1" ht="30" customHeight="1" x14ac:dyDescent="0.3">
      <c r="A28" s="61" t="s">
        <v>29</v>
      </c>
      <c r="B28" s="11" t="s">
        <v>209</v>
      </c>
      <c r="C28" s="8" t="s">
        <v>219</v>
      </c>
      <c r="D28" s="9" t="s">
        <v>173</v>
      </c>
      <c r="E28" s="56"/>
      <c r="F28" s="20"/>
      <c r="G28" s="20"/>
      <c r="H28" s="13" t="str">
        <f t="shared" ca="1" si="0"/>
        <v>N/A</v>
      </c>
      <c r="I28" s="52"/>
      <c r="J28" s="19"/>
    </row>
    <row r="29" spans="1:10" s="2" customFormat="1" ht="30" customHeight="1" x14ac:dyDescent="0.3">
      <c r="A29" s="61" t="s">
        <v>220</v>
      </c>
      <c r="B29" s="11" t="s">
        <v>209</v>
      </c>
      <c r="C29" s="8" t="s">
        <v>221</v>
      </c>
      <c r="D29" s="9" t="s">
        <v>167</v>
      </c>
      <c r="E29" s="56" t="s">
        <v>502</v>
      </c>
      <c r="F29" s="20">
        <v>46044</v>
      </c>
      <c r="G29" s="20">
        <v>46409</v>
      </c>
      <c r="H29" s="13" t="str">
        <f t="shared" ca="1" si="0"/>
        <v>Active</v>
      </c>
      <c r="I29" s="52">
        <f ca="1">IF(H29="N/A","",IF((G29-$C$1)&gt;0,G29-$C$1,""))</f>
        <v>150.59813703703549</v>
      </c>
      <c r="J29" s="19"/>
    </row>
    <row r="30" spans="1:10" s="2" customFormat="1" ht="30" customHeight="1" x14ac:dyDescent="0.3">
      <c r="A30" s="61" t="s">
        <v>223</v>
      </c>
      <c r="B30" s="11" t="s">
        <v>209</v>
      </c>
      <c r="C30" s="8" t="s">
        <v>224</v>
      </c>
      <c r="D30" s="9" t="s">
        <v>173</v>
      </c>
      <c r="E30" s="56"/>
      <c r="F30" s="20"/>
      <c r="G30" s="20"/>
      <c r="H30" s="13" t="str">
        <f t="shared" ca="1" si="0"/>
        <v>N/A</v>
      </c>
      <c r="I30" s="52"/>
      <c r="J30" s="19"/>
    </row>
    <row r="31" spans="1:10" s="2" customFormat="1" ht="30" customHeight="1" x14ac:dyDescent="0.3">
      <c r="A31" s="61" t="s">
        <v>225</v>
      </c>
      <c r="B31" s="11" t="s">
        <v>209</v>
      </c>
      <c r="C31" s="8" t="s">
        <v>226</v>
      </c>
      <c r="D31" s="9" t="s">
        <v>173</v>
      </c>
      <c r="E31" s="56"/>
      <c r="F31" s="20"/>
      <c r="G31" s="20"/>
      <c r="H31" s="13" t="str">
        <f t="shared" ca="1" si="0"/>
        <v>N/A</v>
      </c>
      <c r="I31" s="52"/>
      <c r="J31" s="19"/>
    </row>
    <row r="32" spans="1:10"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t="s">
        <v>487</v>
      </c>
      <c r="F33" s="20">
        <v>45848</v>
      </c>
      <c r="G33" s="20">
        <v>46944</v>
      </c>
      <c r="H33" s="13" t="str">
        <f t="shared" ca="1" si="0"/>
        <v>Active</v>
      </c>
      <c r="I33" s="52">
        <f t="shared" ca="1" si="1"/>
        <v>685.59813703703549</v>
      </c>
      <c r="J33" s="19" t="s">
        <v>488</v>
      </c>
    </row>
    <row r="34" spans="1:10" s="2" customFormat="1" ht="30" customHeight="1" x14ac:dyDescent="0.3">
      <c r="A34" s="61" t="s">
        <v>35</v>
      </c>
      <c r="B34" s="11" t="s">
        <v>209</v>
      </c>
      <c r="C34" s="8" t="s">
        <v>232</v>
      </c>
      <c r="D34" s="9" t="s">
        <v>167</v>
      </c>
      <c r="E34" s="56"/>
      <c r="F34" s="20">
        <v>44509</v>
      </c>
      <c r="G34" s="20">
        <v>2958465</v>
      </c>
      <c r="H34" s="13" t="str">
        <f t="shared" ca="1" si="0"/>
        <v>Active</v>
      </c>
      <c r="I34" s="52">
        <f t="shared" ca="1" si="1"/>
        <v>2912206.5981370369</v>
      </c>
      <c r="J34" s="19" t="s">
        <v>489</v>
      </c>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173</v>
      </c>
      <c r="E38" s="56"/>
      <c r="F38" s="20"/>
      <c r="G38" s="20"/>
      <c r="H38" s="13" t="str">
        <f t="shared" ca="1" si="0"/>
        <v>N/A</v>
      </c>
      <c r="I38" s="52" t="str">
        <f t="shared" ca="1" si="1"/>
        <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173</v>
      </c>
      <c r="E42" s="56"/>
      <c r="F42" s="20"/>
      <c r="G42" s="20"/>
      <c r="H42" s="13" t="str">
        <f t="shared" ca="1" si="0"/>
        <v>N/A</v>
      </c>
      <c r="I42" s="52" t="str">
        <f t="shared" ca="1" si="1"/>
        <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173</v>
      </c>
      <c r="E48" s="56"/>
      <c r="F48" s="20"/>
      <c r="G48" s="20"/>
      <c r="H48" s="13" t="str">
        <f t="shared" ca="1" si="0"/>
        <v>N/A</v>
      </c>
      <c r="I48" s="52" t="str">
        <f t="shared" ca="1" si="1"/>
        <v/>
      </c>
      <c r="J48" s="19"/>
    </row>
    <row r="49" spans="1:10" s="2" customFormat="1" ht="30" customHeight="1" x14ac:dyDescent="0.3">
      <c r="A49" s="61"/>
      <c r="B49" s="11" t="s">
        <v>244</v>
      </c>
      <c r="C49" s="8" t="s">
        <v>262</v>
      </c>
      <c r="D49" s="9" t="s">
        <v>173</v>
      </c>
      <c r="E49" s="56"/>
      <c r="F49" s="20"/>
      <c r="G49" s="20"/>
      <c r="H49" s="13" t="str">
        <f t="shared" ca="1" si="0"/>
        <v>N/A</v>
      </c>
      <c r="I49" s="52" t="str">
        <f t="shared" ca="1" si="1"/>
        <v/>
      </c>
      <c r="J49" s="19"/>
    </row>
    <row r="50" spans="1:10" s="2" customFormat="1" ht="30" customHeight="1" x14ac:dyDescent="0.3">
      <c r="A50" s="61"/>
      <c r="B50" s="11" t="s">
        <v>244</v>
      </c>
      <c r="C50" s="8" t="s">
        <v>263</v>
      </c>
      <c r="D50" s="9" t="s">
        <v>167</v>
      </c>
      <c r="E50" s="56" t="s">
        <v>503</v>
      </c>
      <c r="F50" s="20">
        <v>46211</v>
      </c>
      <c r="G50" s="20">
        <v>46395</v>
      </c>
      <c r="H50" s="13" t="str">
        <f t="shared" ca="1" si="0"/>
        <v>Active</v>
      </c>
      <c r="I50" s="52">
        <f t="shared" ca="1" si="1"/>
        <v>136.59813703703549</v>
      </c>
      <c r="J50" s="19"/>
    </row>
    <row r="51" spans="1:10" s="2" customFormat="1" ht="30" customHeight="1" x14ac:dyDescent="0.3">
      <c r="A51" s="61" t="s">
        <v>52</v>
      </c>
      <c r="B51" s="11" t="s">
        <v>264</v>
      </c>
      <c r="C51" s="8" t="s">
        <v>265</v>
      </c>
      <c r="D51" s="9" t="s">
        <v>167</v>
      </c>
      <c r="E51" s="66" t="s">
        <v>490</v>
      </c>
      <c r="F51" s="20">
        <v>39100</v>
      </c>
      <c r="G51" s="20">
        <v>2958465</v>
      </c>
      <c r="H51" s="13" t="str">
        <f t="shared" ca="1" si="0"/>
        <v>Active</v>
      </c>
      <c r="I51" s="52">
        <f t="shared" ca="1" si="1"/>
        <v>2912206.5981370369</v>
      </c>
      <c r="J51" s="19"/>
    </row>
    <row r="52" spans="1:10" s="2" customFormat="1" ht="30" customHeight="1" x14ac:dyDescent="0.3">
      <c r="A52" s="61" t="s">
        <v>53</v>
      </c>
      <c r="B52" s="11" t="s">
        <v>264</v>
      </c>
      <c r="C52" s="8" t="s">
        <v>267</v>
      </c>
      <c r="D52" s="9" t="s">
        <v>173</v>
      </c>
      <c r="E52" s="56"/>
      <c r="F52" s="20"/>
      <c r="G52" s="20"/>
      <c r="H52" s="13" t="str">
        <f t="shared" ca="1" si="0"/>
        <v>N/A</v>
      </c>
      <c r="I52" s="52" t="str">
        <f t="shared" ca="1" si="1"/>
        <v/>
      </c>
      <c r="J52" s="19"/>
    </row>
    <row r="53" spans="1:10" s="2" customFormat="1" ht="30" customHeight="1" x14ac:dyDescent="0.3">
      <c r="A53" s="61" t="s">
        <v>54</v>
      </c>
      <c r="B53" s="11" t="s">
        <v>264</v>
      </c>
      <c r="C53" s="8" t="s">
        <v>268</v>
      </c>
      <c r="D53" s="9" t="s">
        <v>173</v>
      </c>
      <c r="E53" s="56"/>
      <c r="F53" s="20"/>
      <c r="G53" s="20"/>
      <c r="H53" s="13" t="str">
        <f t="shared" ca="1" si="0"/>
        <v>N/A</v>
      </c>
      <c r="I53" s="52" t="str">
        <f t="shared" ca="1" si="1"/>
        <v/>
      </c>
      <c r="J53" s="19"/>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19"/>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19"/>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19"/>
    </row>
    <row r="57" spans="1:10" s="2" customFormat="1" ht="30" customHeight="1" x14ac:dyDescent="0.3">
      <c r="A57" s="61" t="s">
        <v>58</v>
      </c>
      <c r="B57" s="11" t="s">
        <v>272</v>
      </c>
      <c r="C57" s="8" t="s">
        <v>273</v>
      </c>
      <c r="D57" s="9" t="s">
        <v>173</v>
      </c>
      <c r="E57" s="56"/>
      <c r="F57" s="20"/>
      <c r="G57" s="20"/>
      <c r="H57" s="13" t="str">
        <f t="shared" ca="1" si="0"/>
        <v>N/A</v>
      </c>
      <c r="I57" s="52" t="str">
        <f t="shared" ca="1" si="1"/>
        <v/>
      </c>
      <c r="J57" s="19"/>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19"/>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19"/>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19"/>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19"/>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19"/>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19"/>
    </row>
    <row r="64" spans="1:10" s="2" customFormat="1" ht="30" customHeight="1" x14ac:dyDescent="0.3">
      <c r="A64" s="61" t="s">
        <v>282</v>
      </c>
      <c r="B64" s="11" t="s">
        <v>283</v>
      </c>
      <c r="C64" s="8" t="s">
        <v>284</v>
      </c>
      <c r="D64" s="9" t="s">
        <v>173</v>
      </c>
      <c r="E64" s="56"/>
      <c r="F64" s="20"/>
      <c r="G64" s="20"/>
      <c r="H64" s="13" t="str">
        <f t="shared" ca="1" si="0"/>
        <v>N/A</v>
      </c>
      <c r="I64" s="52" t="str">
        <f t="shared" ca="1" si="1"/>
        <v/>
      </c>
      <c r="J64" s="19"/>
    </row>
    <row r="65" spans="1:10" s="2" customFormat="1" ht="30" customHeight="1" x14ac:dyDescent="0.3">
      <c r="A65" s="61" t="s">
        <v>66</v>
      </c>
      <c r="B65" s="11" t="s">
        <v>285</v>
      </c>
      <c r="C65" s="8" t="s">
        <v>286</v>
      </c>
      <c r="D65" s="9" t="s">
        <v>167</v>
      </c>
      <c r="E65" s="56" t="s">
        <v>491</v>
      </c>
      <c r="F65" s="20">
        <v>46042</v>
      </c>
      <c r="G65" s="20">
        <v>2958465</v>
      </c>
      <c r="H65" s="13" t="str">
        <f t="shared" ca="1" si="0"/>
        <v>Active</v>
      </c>
      <c r="I65" s="52">
        <f t="shared" ca="1" si="1"/>
        <v>2912206.5981370369</v>
      </c>
      <c r="J65" s="19"/>
    </row>
    <row r="66" spans="1:10" s="2" customFormat="1" ht="30" customHeight="1" x14ac:dyDescent="0.3">
      <c r="A66" s="61" t="s">
        <v>67</v>
      </c>
      <c r="B66" s="11" t="s">
        <v>289</v>
      </c>
      <c r="C66" s="8" t="s">
        <v>290</v>
      </c>
      <c r="D66" s="9" t="s">
        <v>173</v>
      </c>
      <c r="E66" s="56"/>
      <c r="F66" s="20"/>
      <c r="G66" s="20"/>
      <c r="H66" s="13" t="str">
        <f t="shared" ca="1" si="0"/>
        <v>N/A</v>
      </c>
      <c r="I66" s="52" t="str">
        <f t="shared" ca="1" si="1"/>
        <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173</v>
      </c>
      <c r="E68" s="56"/>
      <c r="F68" s="20"/>
      <c r="G68" s="20"/>
      <c r="H68" s="13" t="str">
        <f t="shared" ca="1" si="0"/>
        <v>N/A</v>
      </c>
      <c r="I68" s="52" t="str">
        <f t="shared" ca="1" si="1"/>
        <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v>46052</v>
      </c>
      <c r="G74" s="12">
        <v>46387</v>
      </c>
      <c r="H74" s="13" t="str">
        <f>IF(E74="Applicable",IF(F74="","Not Submitted",IF(F74&lt;G74,"Submitted On-time","Late Submission")),"N/A")</f>
        <v>Submitted On-time</v>
      </c>
      <c r="I74" s="77"/>
      <c r="J74" s="78"/>
    </row>
    <row r="75" spans="1:10" s="2" customFormat="1" ht="30" customHeight="1" x14ac:dyDescent="0.3">
      <c r="A75" s="61" t="s">
        <v>301</v>
      </c>
      <c r="B75" s="18" t="s">
        <v>176</v>
      </c>
      <c r="C75" s="18" t="s">
        <v>302</v>
      </c>
      <c r="D75" s="9" t="s">
        <v>300</v>
      </c>
      <c r="E75" s="55" t="s">
        <v>167</v>
      </c>
      <c r="F75" s="20">
        <v>46052</v>
      </c>
      <c r="G75" s="12">
        <v>46053</v>
      </c>
      <c r="H75" s="13" t="str">
        <f t="shared" ref="H75:H120" si="2">IF(E75="Applicable",IF(F75="","Not Submitted",IF(F75&lt;G75,"Submitted On-time","Late Submission")),"N/A")</f>
        <v>Submitted On-time</v>
      </c>
      <c r="I75" s="77"/>
      <c r="J75" s="78"/>
    </row>
    <row r="76" spans="1:10" s="2" customFormat="1" ht="30" customHeight="1" x14ac:dyDescent="0.3">
      <c r="A76" s="61" t="s">
        <v>303</v>
      </c>
      <c r="B76" s="18" t="s">
        <v>176</v>
      </c>
      <c r="C76" s="18" t="s">
        <v>304</v>
      </c>
      <c r="D76" s="9" t="s">
        <v>300</v>
      </c>
      <c r="E76" s="55" t="s">
        <v>167</v>
      </c>
      <c r="F76" s="20">
        <v>46052</v>
      </c>
      <c r="G76" s="12">
        <v>46053</v>
      </c>
      <c r="H76" s="13" t="str">
        <f t="shared" si="2"/>
        <v>Submitted On-time</v>
      </c>
      <c r="I76" s="77"/>
      <c r="J76" s="78"/>
    </row>
    <row r="77" spans="1:10" s="2" customFormat="1" ht="30" customHeight="1" x14ac:dyDescent="0.3">
      <c r="A77" s="61" t="s">
        <v>305</v>
      </c>
      <c r="B77" s="18" t="s">
        <v>176</v>
      </c>
      <c r="C77" s="18" t="s">
        <v>306</v>
      </c>
      <c r="D77" s="9" t="s">
        <v>300</v>
      </c>
      <c r="E77" s="55" t="s">
        <v>167</v>
      </c>
      <c r="F77" s="20">
        <v>46052</v>
      </c>
      <c r="G77" s="12">
        <v>46053</v>
      </c>
      <c r="H77" s="13" t="str">
        <f t="shared" si="2"/>
        <v>Submitted On-time</v>
      </c>
      <c r="I77" s="77"/>
      <c r="J77" s="78"/>
    </row>
    <row r="78" spans="1:10" s="2" customFormat="1" ht="30" customHeight="1" x14ac:dyDescent="0.3">
      <c r="A78" s="61" t="s">
        <v>307</v>
      </c>
      <c r="B78" s="18" t="s">
        <v>176</v>
      </c>
      <c r="C78" s="18" t="s">
        <v>308</v>
      </c>
      <c r="D78" s="12" t="s">
        <v>309</v>
      </c>
      <c r="E78" s="55" t="s">
        <v>167</v>
      </c>
      <c r="F78" s="20">
        <v>46052</v>
      </c>
      <c r="G78" s="12">
        <v>46053</v>
      </c>
      <c r="H78" s="13" t="str">
        <f t="shared" si="2"/>
        <v>Submitted On-time</v>
      </c>
      <c r="I78" s="77"/>
      <c r="J78" s="78"/>
    </row>
    <row r="79" spans="1:10" s="2" customFormat="1" ht="30" customHeight="1" x14ac:dyDescent="0.3">
      <c r="A79" s="61" t="s">
        <v>307</v>
      </c>
      <c r="B79" s="18" t="s">
        <v>176</v>
      </c>
      <c r="C79" s="18" t="s">
        <v>310</v>
      </c>
      <c r="D79" s="12" t="s">
        <v>309</v>
      </c>
      <c r="E79" s="55" t="s">
        <v>167</v>
      </c>
      <c r="F79" s="20">
        <v>46080</v>
      </c>
      <c r="G79" s="12">
        <v>46081</v>
      </c>
      <c r="H79" s="13" t="str">
        <f t="shared" si="2"/>
        <v>Submitted On-time</v>
      </c>
      <c r="I79" s="77"/>
      <c r="J79" s="78"/>
    </row>
    <row r="80" spans="1:10" s="2" customFormat="1" ht="30" customHeight="1" x14ac:dyDescent="0.3">
      <c r="A80" s="61" t="s">
        <v>307</v>
      </c>
      <c r="B80" s="18" t="s">
        <v>176</v>
      </c>
      <c r="C80" s="18" t="s">
        <v>311</v>
      </c>
      <c r="D80" s="12" t="s">
        <v>309</v>
      </c>
      <c r="E80" s="55" t="s">
        <v>167</v>
      </c>
      <c r="F80" s="20">
        <v>46111</v>
      </c>
      <c r="G80" s="12">
        <v>46112</v>
      </c>
      <c r="H80" s="13" t="str">
        <f t="shared" si="2"/>
        <v>Submitted On-time</v>
      </c>
      <c r="I80" s="77"/>
      <c r="J80" s="78"/>
    </row>
    <row r="81" spans="1:10" s="2" customFormat="1" ht="30" customHeight="1" x14ac:dyDescent="0.3">
      <c r="A81" s="61" t="s">
        <v>307</v>
      </c>
      <c r="B81" s="18" t="s">
        <v>176</v>
      </c>
      <c r="C81" s="18" t="s">
        <v>312</v>
      </c>
      <c r="D81" s="12" t="s">
        <v>309</v>
      </c>
      <c r="E81" s="55" t="s">
        <v>167</v>
      </c>
      <c r="F81" s="20">
        <v>46142</v>
      </c>
      <c r="G81" s="12">
        <v>46142</v>
      </c>
      <c r="H81" s="13" t="str">
        <f t="shared" si="2"/>
        <v>Late Submission</v>
      </c>
      <c r="I81" s="77"/>
      <c r="J81" s="78"/>
    </row>
    <row r="82" spans="1:10" s="2" customFormat="1" ht="30" customHeight="1" x14ac:dyDescent="0.3">
      <c r="A82" s="61" t="s">
        <v>307</v>
      </c>
      <c r="B82" s="18" t="s">
        <v>176</v>
      </c>
      <c r="C82" s="18" t="s">
        <v>313</v>
      </c>
      <c r="D82" s="12" t="s">
        <v>309</v>
      </c>
      <c r="E82" s="55" t="s">
        <v>167</v>
      </c>
      <c r="F82" s="20">
        <v>46172</v>
      </c>
      <c r="G82" s="12">
        <v>46173</v>
      </c>
      <c r="H82" s="13" t="str">
        <f t="shared" si="2"/>
        <v>Submitted On-time</v>
      </c>
      <c r="I82" s="77"/>
      <c r="J82" s="78"/>
    </row>
    <row r="83" spans="1:10" s="2" customFormat="1" ht="30" customHeight="1" x14ac:dyDescent="0.3">
      <c r="A83" s="61" t="s">
        <v>307</v>
      </c>
      <c r="B83" s="18" t="s">
        <v>176</v>
      </c>
      <c r="C83" s="18" t="s">
        <v>314</v>
      </c>
      <c r="D83" s="12" t="s">
        <v>309</v>
      </c>
      <c r="E83" s="55" t="s">
        <v>167</v>
      </c>
      <c r="F83" s="20">
        <v>46203</v>
      </c>
      <c r="G83" s="12">
        <v>46203</v>
      </c>
      <c r="H83" s="13" t="str">
        <f t="shared" si="2"/>
        <v>Late Submission</v>
      </c>
      <c r="I83" s="77"/>
      <c r="J83" s="78"/>
    </row>
    <row r="84" spans="1:10" s="2" customFormat="1" ht="30" customHeight="1" x14ac:dyDescent="0.3">
      <c r="A84" s="61" t="s">
        <v>307</v>
      </c>
      <c r="B84" s="18" t="s">
        <v>176</v>
      </c>
      <c r="C84" s="18" t="s">
        <v>315</v>
      </c>
      <c r="D84" s="12" t="s">
        <v>309</v>
      </c>
      <c r="E84" s="55" t="s">
        <v>167</v>
      </c>
      <c r="F84" s="20">
        <v>46233</v>
      </c>
      <c r="G84" s="12">
        <v>46234</v>
      </c>
      <c r="H84" s="13" t="str">
        <f t="shared" si="2"/>
        <v>Submitted On-time</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v>46216</v>
      </c>
      <c r="G90" s="12">
        <v>46218</v>
      </c>
      <c r="H90" s="13" t="str">
        <f t="shared" si="2"/>
        <v>Submitted On-time</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v>46126</v>
      </c>
      <c r="G92" s="12">
        <v>46112</v>
      </c>
      <c r="H92" s="13" t="str">
        <f t="shared" si="2"/>
        <v>Late Submission</v>
      </c>
      <c r="I92" s="77"/>
      <c r="J92" s="78"/>
    </row>
    <row r="93" spans="1:10" s="2" customFormat="1" ht="30" customHeight="1" x14ac:dyDescent="0.3">
      <c r="A93" s="61" t="s">
        <v>120</v>
      </c>
      <c r="B93" s="18" t="s">
        <v>209</v>
      </c>
      <c r="C93" s="18" t="s">
        <v>328</v>
      </c>
      <c r="D93" s="12" t="s">
        <v>327</v>
      </c>
      <c r="E93" s="55" t="s">
        <v>167</v>
      </c>
      <c r="F93" s="20">
        <v>46216</v>
      </c>
      <c r="G93" s="12">
        <v>46203</v>
      </c>
      <c r="H93" s="13" t="str">
        <f t="shared" si="2"/>
        <v>Late Submission</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173</v>
      </c>
      <c r="F96" s="20"/>
      <c r="G96" s="12">
        <v>46387</v>
      </c>
      <c r="H96" s="13" t="str">
        <f t="shared" si="2"/>
        <v>N/A</v>
      </c>
      <c r="I96" s="77"/>
      <c r="J96" s="78"/>
    </row>
    <row r="97" spans="1:10" s="2" customFormat="1" ht="30" customHeight="1" x14ac:dyDescent="0.3">
      <c r="A97" s="61" t="s">
        <v>332</v>
      </c>
      <c r="B97" s="18" t="s">
        <v>209</v>
      </c>
      <c r="C97" s="18" t="s">
        <v>333</v>
      </c>
      <c r="D97" s="12" t="s">
        <v>300</v>
      </c>
      <c r="E97" s="55" t="s">
        <v>173</v>
      </c>
      <c r="F97" s="20"/>
      <c r="G97" s="12">
        <v>46387</v>
      </c>
      <c r="H97" s="13" t="str">
        <f t="shared" si="2"/>
        <v>N/A</v>
      </c>
      <c r="I97" s="77"/>
      <c r="J97" s="78"/>
    </row>
    <row r="98" spans="1:10" s="2" customFormat="1" ht="30" customHeight="1" x14ac:dyDescent="0.3">
      <c r="A98" s="61"/>
      <c r="B98" s="18" t="s">
        <v>334</v>
      </c>
      <c r="C98" s="18" t="s">
        <v>335</v>
      </c>
      <c r="D98" s="12" t="s">
        <v>309</v>
      </c>
      <c r="E98" s="55" t="s">
        <v>173</v>
      </c>
      <c r="F98" s="20"/>
      <c r="G98" s="12">
        <v>46068</v>
      </c>
      <c r="H98" s="13" t="str">
        <f t="shared" si="2"/>
        <v>N/A</v>
      </c>
      <c r="I98" s="57"/>
      <c r="J98" s="58"/>
    </row>
    <row r="99" spans="1:10" s="2" customFormat="1" ht="30" customHeight="1" x14ac:dyDescent="0.3">
      <c r="A99" s="61"/>
      <c r="B99" s="18" t="s">
        <v>334</v>
      </c>
      <c r="C99" s="18" t="s">
        <v>336</v>
      </c>
      <c r="D99" s="12" t="s">
        <v>309</v>
      </c>
      <c r="E99" s="55" t="s">
        <v>173</v>
      </c>
      <c r="F99" s="20"/>
      <c r="G99" s="12">
        <v>46096</v>
      </c>
      <c r="H99" s="13" t="str">
        <f t="shared" si="2"/>
        <v>N/A</v>
      </c>
      <c r="I99" s="57"/>
      <c r="J99" s="58"/>
    </row>
    <row r="100" spans="1:10" s="2" customFormat="1" ht="30" customHeight="1" x14ac:dyDescent="0.3">
      <c r="A100" s="61"/>
      <c r="B100" s="18" t="s">
        <v>334</v>
      </c>
      <c r="C100" s="18" t="s">
        <v>337</v>
      </c>
      <c r="D100" s="12" t="s">
        <v>309</v>
      </c>
      <c r="E100" s="55" t="s">
        <v>173</v>
      </c>
      <c r="F100" s="20"/>
      <c r="G100" s="12">
        <v>46127</v>
      </c>
      <c r="H100" s="13" t="str">
        <f t="shared" si="2"/>
        <v>N/A</v>
      </c>
      <c r="I100" s="57"/>
      <c r="J100" s="58"/>
    </row>
    <row r="101" spans="1:10" s="2" customFormat="1" ht="30" customHeight="1" x14ac:dyDescent="0.3">
      <c r="A101" s="61"/>
      <c r="B101" s="18" t="s">
        <v>334</v>
      </c>
      <c r="C101" s="18" t="s">
        <v>338</v>
      </c>
      <c r="D101" s="12" t="s">
        <v>309</v>
      </c>
      <c r="E101" s="55" t="s">
        <v>173</v>
      </c>
      <c r="F101" s="20"/>
      <c r="G101" s="12">
        <v>46157</v>
      </c>
      <c r="H101" s="13" t="str">
        <f t="shared" si="2"/>
        <v>N/A</v>
      </c>
      <c r="I101" s="57"/>
      <c r="J101" s="58"/>
    </row>
    <row r="102" spans="1:10" s="2" customFormat="1" ht="30" customHeight="1" x14ac:dyDescent="0.3">
      <c r="A102" s="61"/>
      <c r="B102" s="18" t="s">
        <v>334</v>
      </c>
      <c r="C102" s="18" t="s">
        <v>339</v>
      </c>
      <c r="D102" s="12" t="s">
        <v>309</v>
      </c>
      <c r="E102" s="55" t="s">
        <v>173</v>
      </c>
      <c r="F102" s="20"/>
      <c r="G102" s="12">
        <v>46188</v>
      </c>
      <c r="H102" s="13" t="str">
        <f t="shared" si="2"/>
        <v>N/A</v>
      </c>
      <c r="I102" s="57"/>
      <c r="J102" s="58"/>
    </row>
    <row r="103" spans="1:10" s="2" customFormat="1" ht="30" customHeight="1" x14ac:dyDescent="0.3">
      <c r="A103" s="61"/>
      <c r="B103" s="18" t="s">
        <v>334</v>
      </c>
      <c r="C103" s="18" t="s">
        <v>340</v>
      </c>
      <c r="D103" s="12" t="s">
        <v>309</v>
      </c>
      <c r="E103" s="55" t="s">
        <v>173</v>
      </c>
      <c r="F103" s="20"/>
      <c r="G103" s="12">
        <v>46218</v>
      </c>
      <c r="H103" s="13" t="str">
        <f t="shared" si="2"/>
        <v>N/A</v>
      </c>
      <c r="I103" s="57"/>
      <c r="J103" s="58"/>
    </row>
    <row r="104" spans="1:10" s="2" customFormat="1" ht="30" customHeight="1" x14ac:dyDescent="0.3">
      <c r="A104" s="61"/>
      <c r="B104" s="18" t="s">
        <v>334</v>
      </c>
      <c r="C104" s="18" t="s">
        <v>341</v>
      </c>
      <c r="D104" s="12" t="s">
        <v>309</v>
      </c>
      <c r="E104" s="55" t="s">
        <v>173</v>
      </c>
      <c r="F104" s="20"/>
      <c r="G104" s="12">
        <v>46249</v>
      </c>
      <c r="H104" s="13" t="str">
        <f t="shared" si="2"/>
        <v>N/A</v>
      </c>
      <c r="I104" s="57"/>
      <c r="J104" s="58"/>
    </row>
    <row r="105" spans="1:10" s="2" customFormat="1" ht="30" customHeight="1" x14ac:dyDescent="0.3">
      <c r="A105" s="61"/>
      <c r="B105" s="18" t="s">
        <v>334</v>
      </c>
      <c r="C105" s="18" t="s">
        <v>342</v>
      </c>
      <c r="D105" s="12" t="s">
        <v>309</v>
      </c>
      <c r="E105" s="55" t="s">
        <v>173</v>
      </c>
      <c r="F105" s="20"/>
      <c r="G105" s="12">
        <v>46280</v>
      </c>
      <c r="H105" s="13" t="str">
        <f t="shared" si="2"/>
        <v>N/A</v>
      </c>
      <c r="I105" s="57"/>
      <c r="J105" s="58"/>
    </row>
    <row r="106" spans="1:10" s="2" customFormat="1" ht="30" customHeight="1" x14ac:dyDescent="0.3">
      <c r="A106" s="61"/>
      <c r="B106" s="18" t="s">
        <v>334</v>
      </c>
      <c r="C106" s="18" t="s">
        <v>343</v>
      </c>
      <c r="D106" s="12" t="s">
        <v>309</v>
      </c>
      <c r="E106" s="55" t="s">
        <v>173</v>
      </c>
      <c r="F106" s="20"/>
      <c r="G106" s="12">
        <v>46310</v>
      </c>
      <c r="H106" s="13" t="str">
        <f t="shared" si="2"/>
        <v>N/A</v>
      </c>
      <c r="I106" s="57"/>
      <c r="J106" s="58"/>
    </row>
    <row r="107" spans="1:10" s="2" customFormat="1" ht="30" customHeight="1" x14ac:dyDescent="0.3">
      <c r="A107" s="61"/>
      <c r="B107" s="18" t="s">
        <v>334</v>
      </c>
      <c r="C107" s="18" t="s">
        <v>344</v>
      </c>
      <c r="D107" s="12" t="s">
        <v>309</v>
      </c>
      <c r="E107" s="55" t="s">
        <v>173</v>
      </c>
      <c r="F107" s="20"/>
      <c r="G107" s="12">
        <v>46341</v>
      </c>
      <c r="H107" s="13" t="str">
        <f t="shared" si="2"/>
        <v>N/A</v>
      </c>
      <c r="I107" s="57"/>
      <c r="J107" s="58"/>
    </row>
    <row r="108" spans="1:10" s="2" customFormat="1" ht="30" customHeight="1" x14ac:dyDescent="0.3">
      <c r="A108" s="61"/>
      <c r="B108" s="18" t="s">
        <v>334</v>
      </c>
      <c r="C108" s="18" t="s">
        <v>345</v>
      </c>
      <c r="D108" s="12" t="s">
        <v>309</v>
      </c>
      <c r="E108" s="55" t="s">
        <v>173</v>
      </c>
      <c r="F108" s="20"/>
      <c r="G108" s="12">
        <v>46371</v>
      </c>
      <c r="H108" s="13" t="str">
        <f t="shared" si="2"/>
        <v>N/A</v>
      </c>
      <c r="I108" s="57"/>
      <c r="J108" s="58"/>
    </row>
    <row r="109" spans="1:10" s="2" customFormat="1" ht="30" customHeight="1" x14ac:dyDescent="0.3">
      <c r="A109" s="61"/>
      <c r="B109" s="18" t="s">
        <v>334</v>
      </c>
      <c r="C109" s="18" t="s">
        <v>346</v>
      </c>
      <c r="D109" s="12" t="s">
        <v>309</v>
      </c>
      <c r="E109" s="55" t="s">
        <v>173</v>
      </c>
      <c r="F109" s="20"/>
      <c r="G109" s="12">
        <v>46402</v>
      </c>
      <c r="H109" s="13" t="str">
        <f t="shared" si="2"/>
        <v>N/A</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v>46126</v>
      </c>
      <c r="G114" s="12">
        <v>46127</v>
      </c>
      <c r="H114" s="13" t="str">
        <f t="shared" si="2"/>
        <v>Submitted On-time</v>
      </c>
      <c r="I114" s="77"/>
      <c r="J114" s="78"/>
    </row>
    <row r="115" spans="1:10" s="2" customFormat="1" ht="30" customHeight="1" x14ac:dyDescent="0.3">
      <c r="A115" s="61" t="s">
        <v>142</v>
      </c>
      <c r="B115" s="18" t="s">
        <v>283</v>
      </c>
      <c r="C115" s="18" t="s">
        <v>352</v>
      </c>
      <c r="D115" s="12" t="s">
        <v>300</v>
      </c>
      <c r="E115" s="55" t="s">
        <v>167</v>
      </c>
      <c r="F115" s="20">
        <v>46126</v>
      </c>
      <c r="G115" s="12">
        <v>46127</v>
      </c>
      <c r="H115" s="13" t="str">
        <f t="shared" si="2"/>
        <v>Submitted On-time</v>
      </c>
      <c r="I115" s="77"/>
      <c r="J115" s="78"/>
    </row>
    <row r="116" spans="1:10" s="2" customFormat="1" ht="30" customHeight="1" x14ac:dyDescent="0.3">
      <c r="A116" s="61" t="s">
        <v>143</v>
      </c>
      <c r="B116" s="18" t="s">
        <v>283</v>
      </c>
      <c r="C116" s="18" t="s">
        <v>353</v>
      </c>
      <c r="D116" s="12" t="s">
        <v>327</v>
      </c>
      <c r="E116" s="55" t="s">
        <v>173</v>
      </c>
      <c r="F116" s="20"/>
      <c r="G116" s="12">
        <v>46127</v>
      </c>
      <c r="H116" s="13" t="str">
        <f t="shared" si="2"/>
        <v>N/A</v>
      </c>
      <c r="I116" s="77"/>
      <c r="J116" s="78"/>
    </row>
    <row r="117" spans="1:10" s="2" customFormat="1" ht="30" customHeight="1" x14ac:dyDescent="0.3">
      <c r="A117" s="61" t="s">
        <v>144</v>
      </c>
      <c r="B117" s="18" t="s">
        <v>283</v>
      </c>
      <c r="C117" s="18" t="s">
        <v>355</v>
      </c>
      <c r="D117" s="12" t="s">
        <v>327</v>
      </c>
      <c r="E117" s="55" t="s">
        <v>173</v>
      </c>
      <c r="F117" s="20"/>
      <c r="G117" s="12">
        <v>46218</v>
      </c>
      <c r="H117" s="13" t="str">
        <f t="shared" si="2"/>
        <v>N/A</v>
      </c>
      <c r="I117" s="77"/>
      <c r="J117" s="78"/>
    </row>
    <row r="118" spans="1:10" s="2" customFormat="1" ht="30" customHeight="1" x14ac:dyDescent="0.3">
      <c r="A118" s="61" t="s">
        <v>145</v>
      </c>
      <c r="B118" s="18" t="s">
        <v>283</v>
      </c>
      <c r="C118" s="18" t="s">
        <v>356</v>
      </c>
      <c r="D118" s="12" t="s">
        <v>327</v>
      </c>
      <c r="E118" s="55" t="s">
        <v>173</v>
      </c>
      <c r="F118" s="20"/>
      <c r="G118" s="12">
        <v>46310</v>
      </c>
      <c r="H118" s="13" t="str">
        <f t="shared" si="2"/>
        <v>N/A</v>
      </c>
      <c r="I118" s="77"/>
      <c r="J118" s="78"/>
    </row>
    <row r="119" spans="1:10" s="2" customFormat="1" ht="30" customHeight="1" x14ac:dyDescent="0.3">
      <c r="A119" s="61" t="s">
        <v>146</v>
      </c>
      <c r="B119" s="18" t="s">
        <v>283</v>
      </c>
      <c r="C119" s="18" t="s">
        <v>357</v>
      </c>
      <c r="D119" s="12" t="s">
        <v>327</v>
      </c>
      <c r="E119" s="55" t="s">
        <v>173</v>
      </c>
      <c r="F119" s="20"/>
      <c r="G119" s="12">
        <v>46402</v>
      </c>
      <c r="H119" s="13" t="str">
        <f t="shared" si="2"/>
        <v>N/A</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143" priority="7" operator="containsText" text="Expired">
      <formula>NOT(ISERROR(SEARCH("Expired",H6)))</formula>
    </cfRule>
    <cfRule type="containsText" dxfId="142" priority="8" operator="containsText" text="No Permit">
      <formula>NOT(ISERROR(SEARCH("No Permit",H6)))</formula>
    </cfRule>
    <cfRule type="containsText" dxfId="141" priority="9" operator="containsText" text="Active">
      <formula>NOT(ISERROR(SEARCH("Active",H6)))</formula>
    </cfRule>
  </conditionalFormatting>
  <conditionalFormatting sqref="H74:H120">
    <cfRule type="containsText" dxfId="140" priority="4" operator="containsText" text="Not Submitted">
      <formula>NOT(ISERROR(SEARCH("Not Submitted",H74)))</formula>
    </cfRule>
    <cfRule type="containsText" dxfId="139" priority="5" operator="containsText" text="Late Submission">
      <formula>NOT(ISERROR(SEARCH("Late Submission",H74)))</formula>
    </cfRule>
    <cfRule type="containsText" dxfId="138" priority="6" operator="containsText" text="Submitted On-time">
      <formula>NOT(ISERROR(SEARCH("Submitted On-time",H74)))</formula>
    </cfRule>
  </conditionalFormatting>
  <conditionalFormatting sqref="I6:I68">
    <cfRule type="cellIs" dxfId="137" priority="1" operator="between">
      <formula>31</formula>
      <formula>60</formula>
    </cfRule>
    <cfRule type="cellIs" dxfId="136" priority="2" operator="between">
      <formula>0</formula>
      <formula>30</formula>
    </cfRule>
    <cfRule type="containsBlanks" dxfId="135"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99313AE1-1F9E-4BDD-B67C-3A4A2EA9AEFF}">
          <x14:formula1>
            <xm:f>DATA!$B$4:$B$5</xm:f>
          </x14:formula1>
          <xm:sqref>E74:E120 D6:D68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1BD1D-962E-4960-B534-218AC370FEAE}">
  <sheetPr>
    <tabColor theme="3" tint="0.89999084444715716"/>
  </sheetPr>
  <dimension ref="A1:K120"/>
  <sheetViews>
    <sheetView showGridLines="0" topLeftCell="C1" zoomScaleNormal="100" workbookViewId="0">
      <pane ySplit="1" topLeftCell="A91" activePane="bottomLeft" state="frozen"/>
      <selection pane="bottomLeft" activeCell="G38" sqref="G38"/>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1" s="5" customFormat="1" ht="18" x14ac:dyDescent="0.35">
      <c r="A1" s="14" t="s">
        <v>153</v>
      </c>
      <c r="B1" s="15" t="s">
        <v>84</v>
      </c>
      <c r="C1" s="51">
        <f ca="1">NOW()</f>
        <v>46258.401862847226</v>
      </c>
      <c r="D1" s="59"/>
      <c r="E1" s="60"/>
      <c r="F1" s="59"/>
      <c r="G1" s="59"/>
      <c r="H1" s="59"/>
      <c r="I1" s="59"/>
    </row>
    <row r="2" spans="1:11" ht="6.75" customHeight="1" x14ac:dyDescent="0.3">
      <c r="A2"/>
    </row>
    <row r="3" spans="1:11" s="2" customFormat="1" ht="19.5" customHeight="1" x14ac:dyDescent="0.3">
      <c r="B3" s="79" t="s">
        <v>155</v>
      </c>
      <c r="C3" s="79"/>
      <c r="D3" s="79"/>
      <c r="E3" s="79"/>
      <c r="F3" s="79"/>
      <c r="G3" s="79"/>
      <c r="H3" s="79"/>
      <c r="I3" s="79"/>
      <c r="J3" s="79"/>
    </row>
    <row r="4" spans="1:11" ht="6.75" customHeight="1" x14ac:dyDescent="0.3">
      <c r="A4"/>
    </row>
    <row r="5" spans="1:11" s="2" customFormat="1" ht="30" customHeight="1" x14ac:dyDescent="0.3">
      <c r="B5" s="6" t="s">
        <v>156</v>
      </c>
      <c r="C5" s="6" t="s">
        <v>157</v>
      </c>
      <c r="D5" s="7" t="s">
        <v>158</v>
      </c>
      <c r="E5" s="6" t="s">
        <v>159</v>
      </c>
      <c r="F5" s="7" t="s">
        <v>160</v>
      </c>
      <c r="G5" s="7" t="s">
        <v>161</v>
      </c>
      <c r="H5" s="7" t="s">
        <v>162</v>
      </c>
      <c r="I5" s="7" t="s">
        <v>163</v>
      </c>
      <c r="J5" s="7" t="s">
        <v>164</v>
      </c>
    </row>
    <row r="6" spans="1:11" s="2" customFormat="1" ht="30" customHeight="1" x14ac:dyDescent="0.3">
      <c r="A6" s="61" t="s">
        <v>7</v>
      </c>
      <c r="B6" s="11" t="s">
        <v>165</v>
      </c>
      <c r="C6" s="8" t="s">
        <v>166</v>
      </c>
      <c r="D6" s="9" t="s">
        <v>167</v>
      </c>
      <c r="E6" s="56" t="s">
        <v>504</v>
      </c>
      <c r="F6" s="20">
        <v>46052</v>
      </c>
      <c r="G6" s="20">
        <v>46387</v>
      </c>
      <c r="H6" s="13" t="str">
        <f t="shared" ref="H6:H68" ca="1" si="0">IF(D6="Applicable",IF(G6="","No Permit",IF(G6&gt;NOW(),"Active","Expired")),"N/A")</f>
        <v>Active</v>
      </c>
      <c r="I6" s="52">
        <f t="shared" ref="I6:I68" ca="1" si="1">IF(H6="N/A","",IF((G6-$C$1)&gt;0,G6-$C$1,""))</f>
        <v>128.59813715277414</v>
      </c>
      <c r="J6" s="56"/>
      <c r="K6" s="2" t="s">
        <v>505</v>
      </c>
    </row>
    <row r="7" spans="1:11" s="2" customFormat="1" ht="30" customHeight="1" x14ac:dyDescent="0.3">
      <c r="A7" s="61" t="s">
        <v>8</v>
      </c>
      <c r="B7" s="11" t="s">
        <v>165</v>
      </c>
      <c r="C7" s="8" t="s">
        <v>169</v>
      </c>
      <c r="D7" s="9" t="s">
        <v>167</v>
      </c>
      <c r="E7" s="66" t="s">
        <v>506</v>
      </c>
      <c r="F7" s="20">
        <v>46052</v>
      </c>
      <c r="G7" s="20">
        <v>46387</v>
      </c>
      <c r="H7" s="13" t="str">
        <f t="shared" ca="1" si="0"/>
        <v>Active</v>
      </c>
      <c r="I7" s="52">
        <f t="shared" ca="1" si="1"/>
        <v>128.59813715277414</v>
      </c>
      <c r="J7" s="56"/>
      <c r="K7" s="2" t="s">
        <v>507</v>
      </c>
    </row>
    <row r="8" spans="1:11" s="2" customFormat="1" ht="30" customHeight="1" x14ac:dyDescent="0.3">
      <c r="A8" s="61" t="s">
        <v>9</v>
      </c>
      <c r="B8" s="11" t="s">
        <v>165</v>
      </c>
      <c r="C8" s="8" t="s">
        <v>171</v>
      </c>
      <c r="D8" s="9" t="s">
        <v>173</v>
      </c>
      <c r="E8" s="56"/>
      <c r="F8" s="20"/>
      <c r="G8" s="20"/>
      <c r="H8" s="13" t="str">
        <f t="shared" ca="1" si="0"/>
        <v>N/A</v>
      </c>
      <c r="I8" s="52" t="str">
        <f t="shared" ca="1" si="1"/>
        <v/>
      </c>
      <c r="J8" s="56"/>
    </row>
    <row r="9" spans="1:11" s="2" customFormat="1" ht="30" customHeight="1" x14ac:dyDescent="0.3">
      <c r="A9" s="61"/>
      <c r="B9" s="11" t="s">
        <v>165</v>
      </c>
      <c r="C9" s="8" t="s">
        <v>172</v>
      </c>
      <c r="D9" s="9" t="s">
        <v>173</v>
      </c>
      <c r="E9" s="56"/>
      <c r="F9" s="20"/>
      <c r="G9" s="20"/>
      <c r="H9" s="13" t="str">
        <f t="shared" ca="1" si="0"/>
        <v>N/A</v>
      </c>
      <c r="I9" s="52" t="str">
        <f t="shared" ca="1" si="1"/>
        <v/>
      </c>
      <c r="J9" s="56"/>
    </row>
    <row r="10" spans="1:11" s="2" customFormat="1" ht="30" customHeight="1" x14ac:dyDescent="0.3">
      <c r="A10" s="61"/>
      <c r="B10" s="11" t="s">
        <v>165</v>
      </c>
      <c r="C10" s="8" t="s">
        <v>174</v>
      </c>
      <c r="D10" s="9" t="s">
        <v>173</v>
      </c>
      <c r="E10" s="56"/>
      <c r="F10" s="20"/>
      <c r="G10" s="20"/>
      <c r="H10" s="13" t="str">
        <f t="shared" ca="1" si="0"/>
        <v>N/A</v>
      </c>
      <c r="I10" s="52" t="str">
        <f t="shared" ca="1" si="1"/>
        <v/>
      </c>
      <c r="J10" s="56"/>
    </row>
    <row r="11" spans="1:11" s="2" customFormat="1" ht="30" customHeight="1" x14ac:dyDescent="0.3">
      <c r="A11" s="61"/>
      <c r="B11" s="11" t="s">
        <v>165</v>
      </c>
      <c r="C11" s="8" t="s">
        <v>175</v>
      </c>
      <c r="D11" s="9" t="s">
        <v>167</v>
      </c>
      <c r="E11" s="56"/>
      <c r="F11" s="20"/>
      <c r="G11" s="20"/>
      <c r="H11" s="13" t="str">
        <f t="shared" ca="1" si="0"/>
        <v>No Permit</v>
      </c>
      <c r="I11" s="52" t="str">
        <f t="shared" ca="1" si="1"/>
        <v/>
      </c>
      <c r="J11" s="56"/>
    </row>
    <row r="12" spans="1:11" s="2" customFormat="1" ht="30" customHeight="1" x14ac:dyDescent="0.3">
      <c r="A12" s="61" t="s">
        <v>13</v>
      </c>
      <c r="B12" s="11" t="s">
        <v>176</v>
      </c>
      <c r="C12" s="8" t="s">
        <v>177</v>
      </c>
      <c r="D12" s="9" t="s">
        <v>167</v>
      </c>
      <c r="E12" s="56"/>
      <c r="F12" s="20">
        <v>45439</v>
      </c>
      <c r="G12" s="20">
        <v>2958465</v>
      </c>
      <c r="H12" s="13" t="str">
        <f t="shared" ca="1" si="0"/>
        <v>Active</v>
      </c>
      <c r="I12" s="52">
        <f t="shared" ca="1" si="1"/>
        <v>2912206.5981371528</v>
      </c>
      <c r="J12" s="56"/>
    </row>
    <row r="13" spans="1:11" s="2" customFormat="1" ht="30" customHeight="1" x14ac:dyDescent="0.3">
      <c r="A13" s="61" t="s">
        <v>14</v>
      </c>
      <c r="B13" s="11" t="s">
        <v>176</v>
      </c>
      <c r="C13" s="8" t="s">
        <v>180</v>
      </c>
      <c r="D13" s="9" t="s">
        <v>167</v>
      </c>
      <c r="E13" s="56"/>
      <c r="F13" s="20"/>
      <c r="G13" s="20"/>
      <c r="H13" s="13" t="str">
        <f t="shared" ca="1" si="0"/>
        <v>No Permit</v>
      </c>
      <c r="I13" s="52" t="str">
        <f t="shared" ca="1" si="1"/>
        <v/>
      </c>
      <c r="J13" s="56"/>
    </row>
    <row r="14" spans="1:11" s="2" customFormat="1" ht="30" customHeight="1" x14ac:dyDescent="0.3">
      <c r="A14" s="61" t="s">
        <v>15</v>
      </c>
      <c r="B14" s="11" t="s">
        <v>176</v>
      </c>
      <c r="C14" s="8" t="s">
        <v>363</v>
      </c>
      <c r="D14" s="9" t="s">
        <v>167</v>
      </c>
      <c r="E14" s="56" t="s">
        <v>508</v>
      </c>
      <c r="F14" s="20">
        <v>45994</v>
      </c>
      <c r="G14" s="20">
        <v>46359</v>
      </c>
      <c r="H14" s="13" t="str">
        <f t="shared" ca="1" si="0"/>
        <v>Active</v>
      </c>
      <c r="I14" s="52">
        <f t="shared" ca="1" si="1"/>
        <v>100.59813715277414</v>
      </c>
      <c r="J14" s="56"/>
    </row>
    <row r="15" spans="1:11" s="2" customFormat="1" ht="30" customHeight="1" x14ac:dyDescent="0.3">
      <c r="A15" s="61" t="s">
        <v>16</v>
      </c>
      <c r="B15" s="11" t="s">
        <v>176</v>
      </c>
      <c r="C15" s="8" t="s">
        <v>188</v>
      </c>
      <c r="D15" s="9" t="s">
        <v>167</v>
      </c>
      <c r="E15" s="56" t="s">
        <v>509</v>
      </c>
      <c r="F15" s="20">
        <v>45994</v>
      </c>
      <c r="G15" s="20">
        <v>46359</v>
      </c>
      <c r="H15" s="13" t="str">
        <f t="shared" ca="1" si="0"/>
        <v>Active</v>
      </c>
      <c r="I15" s="52">
        <f t="shared" ca="1" si="1"/>
        <v>100.59813715277414</v>
      </c>
      <c r="J15" s="56" t="s">
        <v>510</v>
      </c>
    </row>
    <row r="16" spans="1:11" s="2" customFormat="1" ht="30" customHeight="1" x14ac:dyDescent="0.3">
      <c r="A16" s="61" t="s">
        <v>17</v>
      </c>
      <c r="B16" s="11" t="s">
        <v>176</v>
      </c>
      <c r="C16" s="8" t="s">
        <v>368</v>
      </c>
      <c r="D16" s="9" t="s">
        <v>167</v>
      </c>
      <c r="F16" s="20"/>
      <c r="G16" s="20"/>
      <c r="H16" s="13" t="str">
        <f t="shared" ca="1" si="0"/>
        <v>No Permit</v>
      </c>
      <c r="I16" s="52" t="str">
        <f t="shared" ca="1" si="1"/>
        <v/>
      </c>
      <c r="J16" s="56" t="s">
        <v>511</v>
      </c>
    </row>
    <row r="17" spans="1:10" s="2" customFormat="1" ht="30" customHeight="1" x14ac:dyDescent="0.3">
      <c r="A17" s="61" t="s">
        <v>193</v>
      </c>
      <c r="B17" s="11" t="s">
        <v>176</v>
      </c>
      <c r="C17" s="8" t="s">
        <v>371</v>
      </c>
      <c r="D17" s="9" t="s">
        <v>173</v>
      </c>
      <c r="E17" s="56"/>
      <c r="F17" s="20"/>
      <c r="G17" s="20"/>
      <c r="H17" s="13" t="str">
        <f t="shared" ca="1" si="0"/>
        <v>N/A</v>
      </c>
      <c r="I17" s="52" t="str">
        <f t="shared" ca="1" si="1"/>
        <v/>
      </c>
      <c r="J17" s="56"/>
    </row>
    <row r="18" spans="1:10" s="2" customFormat="1" ht="30" customHeight="1" x14ac:dyDescent="0.3">
      <c r="A18" s="61" t="s">
        <v>19</v>
      </c>
      <c r="B18" s="11" t="s">
        <v>176</v>
      </c>
      <c r="C18" s="8" t="s">
        <v>372</v>
      </c>
      <c r="D18" s="9" t="s">
        <v>167</v>
      </c>
      <c r="E18" s="56"/>
      <c r="F18" s="20"/>
      <c r="G18" s="20"/>
      <c r="H18" s="13" t="str">
        <f t="shared" ca="1" si="0"/>
        <v>No Permit</v>
      </c>
      <c r="I18" s="52" t="str">
        <f t="shared" ca="1" si="1"/>
        <v/>
      </c>
      <c r="J18" s="56" t="s">
        <v>512</v>
      </c>
    </row>
    <row r="19" spans="1:10" s="2" customFormat="1" ht="30" customHeight="1" x14ac:dyDescent="0.3">
      <c r="A19" s="61" t="s">
        <v>198</v>
      </c>
      <c r="B19" s="11" t="s">
        <v>176</v>
      </c>
      <c r="C19" s="8" t="s">
        <v>199</v>
      </c>
      <c r="D19" s="9" t="s">
        <v>167</v>
      </c>
      <c r="E19" s="56"/>
      <c r="F19" s="20"/>
      <c r="G19" s="20"/>
      <c r="H19" s="13" t="str">
        <f t="shared" ca="1" si="0"/>
        <v>No Permit</v>
      </c>
      <c r="I19" s="52" t="str">
        <f t="shared" ca="1" si="1"/>
        <v/>
      </c>
      <c r="J19" s="56" t="s">
        <v>513</v>
      </c>
    </row>
    <row r="20" spans="1:10" s="2" customFormat="1" ht="30" customHeight="1" x14ac:dyDescent="0.3">
      <c r="A20" s="61" t="s">
        <v>200</v>
      </c>
      <c r="B20" s="11" t="s">
        <v>176</v>
      </c>
      <c r="C20" s="8" t="s">
        <v>201</v>
      </c>
      <c r="D20" s="9" t="s">
        <v>167</v>
      </c>
      <c r="E20" s="56" t="s">
        <v>514</v>
      </c>
      <c r="F20" s="20">
        <v>45912</v>
      </c>
      <c r="G20" s="20">
        <v>46277</v>
      </c>
      <c r="H20" s="13" t="str">
        <f t="shared" ca="1" si="0"/>
        <v>Active</v>
      </c>
      <c r="I20" s="52">
        <f t="shared" ca="1" si="1"/>
        <v>18.598137152774143</v>
      </c>
      <c r="J20" s="56" t="s">
        <v>515</v>
      </c>
    </row>
    <row r="21" spans="1:10" s="2" customFormat="1" ht="30" customHeight="1" x14ac:dyDescent="0.3">
      <c r="A21" s="61" t="s">
        <v>22</v>
      </c>
      <c r="B21" s="11" t="s">
        <v>204</v>
      </c>
      <c r="C21" s="8" t="s">
        <v>205</v>
      </c>
      <c r="D21" s="9" t="s">
        <v>167</v>
      </c>
      <c r="E21" s="56" t="s">
        <v>516</v>
      </c>
      <c r="F21" s="20">
        <v>45882</v>
      </c>
      <c r="G21" s="20">
        <v>46247</v>
      </c>
      <c r="H21" s="13" t="str">
        <f t="shared" ca="1" si="0"/>
        <v>Expired</v>
      </c>
      <c r="I21" s="52" t="str">
        <f t="shared" ca="1" si="1"/>
        <v/>
      </c>
      <c r="J21" s="56" t="s">
        <v>517</v>
      </c>
    </row>
    <row r="22" spans="1:10" s="2" customFormat="1" ht="30" customHeight="1" x14ac:dyDescent="0.3">
      <c r="A22" s="61" t="s">
        <v>23</v>
      </c>
      <c r="B22" s="11" t="s">
        <v>204</v>
      </c>
      <c r="C22" s="8" t="s">
        <v>207</v>
      </c>
      <c r="D22" s="9" t="s">
        <v>167</v>
      </c>
      <c r="E22" s="56" t="s">
        <v>518</v>
      </c>
      <c r="F22" s="20">
        <v>46085</v>
      </c>
      <c r="G22" s="20">
        <v>46450</v>
      </c>
      <c r="H22" s="13" t="str">
        <f t="shared" ca="1" si="0"/>
        <v>Active</v>
      </c>
      <c r="I22" s="52">
        <f t="shared" ca="1" si="1"/>
        <v>191.59813715277414</v>
      </c>
      <c r="J22" s="56"/>
    </row>
    <row r="23" spans="1:10" s="2" customFormat="1" ht="30" customHeight="1" x14ac:dyDescent="0.3">
      <c r="A23" s="61" t="s">
        <v>24</v>
      </c>
      <c r="B23" s="11" t="s">
        <v>209</v>
      </c>
      <c r="C23" s="8" t="s">
        <v>210</v>
      </c>
      <c r="D23" s="9" t="s">
        <v>167</v>
      </c>
      <c r="E23" s="56" t="s">
        <v>519</v>
      </c>
      <c r="F23" s="20">
        <v>43522</v>
      </c>
      <c r="G23" s="20">
        <v>2958465</v>
      </c>
      <c r="H23" s="13" t="str">
        <f t="shared" ca="1" si="0"/>
        <v>Active</v>
      </c>
      <c r="I23" s="52">
        <f t="shared" ca="1" si="1"/>
        <v>2912206.5981371528</v>
      </c>
      <c r="J23" s="56"/>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56"/>
    </row>
    <row r="25" spans="1:10" s="2" customFormat="1" ht="30" customHeight="1" x14ac:dyDescent="0.3">
      <c r="A25" s="61" t="s">
        <v>26</v>
      </c>
      <c r="B25" s="11" t="s">
        <v>209</v>
      </c>
      <c r="C25" s="8" t="s">
        <v>213</v>
      </c>
      <c r="D25" s="9" t="s">
        <v>167</v>
      </c>
      <c r="E25" s="56" t="s">
        <v>520</v>
      </c>
      <c r="F25" s="20">
        <v>45639</v>
      </c>
      <c r="G25" s="20">
        <v>2958465</v>
      </c>
      <c r="H25" s="13" t="str">
        <f t="shared" ca="1" si="0"/>
        <v>Active</v>
      </c>
      <c r="I25" s="52">
        <f ca="1">IF(H25="N/A","",IF((G25-$C$1)&gt;0,G25-$C$1,""))</f>
        <v>2912206.5981371528</v>
      </c>
      <c r="J25" s="56"/>
    </row>
    <row r="26" spans="1:10" s="2" customFormat="1" ht="30" customHeight="1" x14ac:dyDescent="0.3">
      <c r="A26" s="61" t="s">
        <v>215</v>
      </c>
      <c r="B26" s="11" t="s">
        <v>209</v>
      </c>
      <c r="C26" s="8" t="s">
        <v>216</v>
      </c>
      <c r="D26" s="9" t="s">
        <v>167</v>
      </c>
      <c r="E26" s="56" t="s">
        <v>521</v>
      </c>
      <c r="F26" s="20">
        <v>45403</v>
      </c>
      <c r="G26" s="20">
        <v>47229</v>
      </c>
      <c r="H26" s="13" t="str">
        <f t="shared" ca="1" si="0"/>
        <v>Active</v>
      </c>
      <c r="I26" s="52">
        <f ca="1">IF(H26="N/A","",IF((G26-$C$1)&gt;0,G26-$C$1,""))</f>
        <v>970.59813715277414</v>
      </c>
      <c r="J26" s="56" t="s">
        <v>522</v>
      </c>
    </row>
    <row r="27" spans="1:10" s="2" customFormat="1" ht="30" customHeight="1" x14ac:dyDescent="0.3">
      <c r="A27" s="61" t="s">
        <v>28</v>
      </c>
      <c r="B27" s="11" t="s">
        <v>209</v>
      </c>
      <c r="C27" s="8" t="s">
        <v>218</v>
      </c>
      <c r="D27" s="9" t="s">
        <v>167</v>
      </c>
      <c r="E27" s="56" t="s">
        <v>523</v>
      </c>
      <c r="F27" s="20">
        <v>45490</v>
      </c>
      <c r="G27" s="20">
        <v>47316</v>
      </c>
      <c r="H27" s="13" t="str">
        <f t="shared" ca="1" si="0"/>
        <v>Active</v>
      </c>
      <c r="I27" s="52">
        <f ca="1">IF(H27="N/A","",IF((G27-$C$1)&gt;0,G27-$C$1,""))</f>
        <v>1057.5981371527741</v>
      </c>
      <c r="J27" s="56" t="s">
        <v>524</v>
      </c>
    </row>
    <row r="28" spans="1:10" s="2" customFormat="1" ht="30" customHeight="1" x14ac:dyDescent="0.3">
      <c r="A28" s="61" t="s">
        <v>29</v>
      </c>
      <c r="B28" s="11" t="s">
        <v>209</v>
      </c>
      <c r="C28" s="8" t="s">
        <v>219</v>
      </c>
      <c r="D28" s="9" t="s">
        <v>167</v>
      </c>
      <c r="E28" s="56" t="s">
        <v>525</v>
      </c>
      <c r="F28" s="20">
        <v>45592</v>
      </c>
      <c r="G28" s="20">
        <v>47418</v>
      </c>
      <c r="H28" s="13" t="str">
        <f t="shared" ca="1" si="0"/>
        <v>Active</v>
      </c>
      <c r="I28" s="52">
        <f ca="1">IF(H28="N/A","",IF((G28-$C$1)&gt;0,G28-$C$1,""))</f>
        <v>1159.5981371527741</v>
      </c>
      <c r="J28" s="56" t="s">
        <v>526</v>
      </c>
    </row>
    <row r="29" spans="1:10" s="2" customFormat="1" ht="30" customHeight="1" x14ac:dyDescent="0.3">
      <c r="A29" s="61" t="s">
        <v>220</v>
      </c>
      <c r="B29" s="11" t="s">
        <v>209</v>
      </c>
      <c r="C29" s="8" t="s">
        <v>221</v>
      </c>
      <c r="D29" s="9" t="s">
        <v>167</v>
      </c>
      <c r="E29" s="56" t="s">
        <v>527</v>
      </c>
      <c r="F29" s="20">
        <v>46078</v>
      </c>
      <c r="G29" s="20">
        <v>46443</v>
      </c>
      <c r="H29" s="13" t="str">
        <f t="shared" ca="1" si="0"/>
        <v>Active</v>
      </c>
      <c r="I29" s="52">
        <f ca="1">IF(H29="N/A","",IF((G29-$C$1)&gt;0,G29-$C$1,""))</f>
        <v>184.59813715277414</v>
      </c>
      <c r="J29" s="56"/>
    </row>
    <row r="30" spans="1:10" s="2" customFormat="1" ht="30" customHeight="1" x14ac:dyDescent="0.3">
      <c r="A30" s="61" t="s">
        <v>223</v>
      </c>
      <c r="B30" s="11" t="s">
        <v>209</v>
      </c>
      <c r="C30" s="8" t="s">
        <v>224</v>
      </c>
      <c r="D30" s="9" t="s">
        <v>173</v>
      </c>
      <c r="E30" s="56"/>
      <c r="F30" s="20"/>
      <c r="G30" s="20"/>
      <c r="H30" s="13" t="str">
        <f t="shared" ca="1" si="0"/>
        <v>N/A</v>
      </c>
      <c r="I30" s="52"/>
      <c r="J30" s="56"/>
    </row>
    <row r="31" spans="1:10" s="2" customFormat="1" ht="30" customHeight="1" x14ac:dyDescent="0.3">
      <c r="A31" s="61" t="s">
        <v>225</v>
      </c>
      <c r="B31" s="11" t="s">
        <v>209</v>
      </c>
      <c r="C31" s="8" t="s">
        <v>226</v>
      </c>
      <c r="D31" s="9" t="s">
        <v>173</v>
      </c>
      <c r="E31" s="56"/>
      <c r="F31" s="20"/>
      <c r="G31" s="20"/>
      <c r="H31" s="13" t="str">
        <f t="shared" ca="1" si="0"/>
        <v>N/A</v>
      </c>
      <c r="I31" s="52"/>
      <c r="J31" s="56"/>
    </row>
    <row r="32" spans="1:10" s="2" customFormat="1" ht="30" customHeight="1" x14ac:dyDescent="0.3">
      <c r="A32" s="61" t="s">
        <v>227</v>
      </c>
      <c r="B32" s="11" t="s">
        <v>209</v>
      </c>
      <c r="C32" s="8" t="s">
        <v>228</v>
      </c>
      <c r="D32" s="9" t="s">
        <v>173</v>
      </c>
      <c r="E32" s="56"/>
      <c r="F32" s="20"/>
      <c r="G32" s="20"/>
      <c r="H32" s="13" t="str">
        <f t="shared" ca="1" si="0"/>
        <v>N/A</v>
      </c>
      <c r="I32" s="52"/>
      <c r="J32" s="56"/>
    </row>
    <row r="33" spans="1:10" s="2" customFormat="1" ht="30" customHeight="1" x14ac:dyDescent="0.3">
      <c r="A33" s="61" t="s">
        <v>34</v>
      </c>
      <c r="B33" s="11" t="s">
        <v>209</v>
      </c>
      <c r="C33" s="8" t="s">
        <v>229</v>
      </c>
      <c r="D33" s="9" t="s">
        <v>167</v>
      </c>
      <c r="E33" s="56" t="s">
        <v>528</v>
      </c>
      <c r="F33" s="20">
        <v>45818</v>
      </c>
      <c r="G33" s="20">
        <v>46914</v>
      </c>
      <c r="H33" s="13" t="str">
        <f t="shared" ca="1" si="0"/>
        <v>Active</v>
      </c>
      <c r="I33" s="52">
        <f t="shared" ca="1" si="1"/>
        <v>655.59813715277414</v>
      </c>
      <c r="J33" s="56" t="s">
        <v>529</v>
      </c>
    </row>
    <row r="34" spans="1:10" s="2" customFormat="1" ht="30" customHeight="1" x14ac:dyDescent="0.3">
      <c r="A34" s="61" t="s">
        <v>35</v>
      </c>
      <c r="B34" s="11" t="s">
        <v>209</v>
      </c>
      <c r="C34" s="8" t="s">
        <v>232</v>
      </c>
      <c r="D34" s="9" t="s">
        <v>167</v>
      </c>
      <c r="E34" s="56"/>
      <c r="F34" s="20">
        <v>42115</v>
      </c>
      <c r="G34" s="20">
        <v>2958465</v>
      </c>
      <c r="H34" s="13" t="str">
        <f t="shared" ca="1" si="0"/>
        <v>Active</v>
      </c>
      <c r="I34" s="52">
        <f t="shared" ca="1" si="1"/>
        <v>2912206.5981371528</v>
      </c>
      <c r="J34" s="56" t="s">
        <v>530</v>
      </c>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56"/>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56"/>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56"/>
    </row>
    <row r="38" spans="1:10" s="2" customFormat="1" ht="30" customHeight="1" x14ac:dyDescent="0.3">
      <c r="A38" s="61" t="s">
        <v>39</v>
      </c>
      <c r="B38" s="11" t="s">
        <v>209</v>
      </c>
      <c r="C38" s="8" t="s">
        <v>239</v>
      </c>
      <c r="D38" s="9" t="s">
        <v>167</v>
      </c>
      <c r="E38" s="56"/>
      <c r="F38" s="20">
        <v>45719</v>
      </c>
      <c r="G38" s="20">
        <v>2958465</v>
      </c>
      <c r="H38" s="13" t="str">
        <f t="shared" ca="1" si="0"/>
        <v>Active</v>
      </c>
      <c r="I38" s="52">
        <f t="shared" ca="1" si="1"/>
        <v>2912206.5981371528</v>
      </c>
      <c r="J38" s="56"/>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56"/>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56"/>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56"/>
    </row>
    <row r="42" spans="1:10" s="2" customFormat="1" ht="30" customHeight="1" x14ac:dyDescent="0.3">
      <c r="A42" s="61" t="s">
        <v>243</v>
      </c>
      <c r="B42" s="11" t="s">
        <v>244</v>
      </c>
      <c r="C42" s="8" t="s">
        <v>245</v>
      </c>
      <c r="D42" s="9" t="s">
        <v>167</v>
      </c>
      <c r="E42" s="56"/>
      <c r="F42" s="20">
        <v>45968</v>
      </c>
      <c r="G42" s="20">
        <v>46387</v>
      </c>
      <c r="H42" s="13" t="str">
        <f t="shared" ca="1" si="0"/>
        <v>Active</v>
      </c>
      <c r="I42" s="52">
        <f t="shared" ca="1" si="1"/>
        <v>128.59813715277414</v>
      </c>
      <c r="J42" s="56"/>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56"/>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56"/>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56"/>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56"/>
    </row>
    <row r="47" spans="1:10" s="2" customFormat="1" ht="30" customHeight="1" x14ac:dyDescent="0.3">
      <c r="A47" s="61" t="s">
        <v>258</v>
      </c>
      <c r="B47" s="11" t="s">
        <v>244</v>
      </c>
      <c r="C47" s="8" t="s">
        <v>259</v>
      </c>
      <c r="D47" s="9" t="s">
        <v>173</v>
      </c>
      <c r="E47" s="56"/>
      <c r="F47" s="20"/>
      <c r="G47" s="20"/>
      <c r="H47" s="13" t="str">
        <f t="shared" ca="1" si="0"/>
        <v>N/A</v>
      </c>
      <c r="I47" s="52"/>
      <c r="J47" s="56"/>
    </row>
    <row r="48" spans="1:10" s="2" customFormat="1" ht="30" customHeight="1" x14ac:dyDescent="0.3">
      <c r="A48" s="61" t="s">
        <v>260</v>
      </c>
      <c r="B48" s="11" t="s">
        <v>244</v>
      </c>
      <c r="C48" s="8" t="s">
        <v>261</v>
      </c>
      <c r="D48" s="9" t="s">
        <v>173</v>
      </c>
      <c r="E48" s="56"/>
      <c r="F48" s="20"/>
      <c r="G48" s="20"/>
      <c r="H48" s="13" t="str">
        <f t="shared" ca="1" si="0"/>
        <v>N/A</v>
      </c>
      <c r="I48" s="52" t="str">
        <f t="shared" ca="1" si="1"/>
        <v/>
      </c>
      <c r="J48" s="56"/>
    </row>
    <row r="49" spans="1:10" s="2" customFormat="1" ht="30" customHeight="1" x14ac:dyDescent="0.3">
      <c r="A49" s="61"/>
      <c r="B49" s="11" t="s">
        <v>244</v>
      </c>
      <c r="C49" s="8" t="s">
        <v>262</v>
      </c>
      <c r="D49" s="9" t="s">
        <v>173</v>
      </c>
      <c r="E49" s="56"/>
      <c r="F49" s="20"/>
      <c r="G49" s="20"/>
      <c r="H49" s="13" t="str">
        <f t="shared" ca="1" si="0"/>
        <v>N/A</v>
      </c>
      <c r="I49" s="52" t="str">
        <f t="shared" ca="1" si="1"/>
        <v/>
      </c>
      <c r="J49" s="56"/>
    </row>
    <row r="50" spans="1:10" s="2" customFormat="1" ht="30" customHeight="1" x14ac:dyDescent="0.3">
      <c r="A50" s="61"/>
      <c r="B50" s="11" t="s">
        <v>244</v>
      </c>
      <c r="C50" s="8" t="s">
        <v>263</v>
      </c>
      <c r="D50" s="9" t="s">
        <v>173</v>
      </c>
      <c r="E50" s="56"/>
      <c r="F50" s="20"/>
      <c r="G50" s="20"/>
      <c r="H50" s="13" t="str">
        <f t="shared" ca="1" si="0"/>
        <v>N/A</v>
      </c>
      <c r="I50" s="52" t="str">
        <f t="shared" ca="1" si="1"/>
        <v/>
      </c>
      <c r="J50" s="56"/>
    </row>
    <row r="51" spans="1:10" s="2" customFormat="1" ht="30" customHeight="1" x14ac:dyDescent="0.3">
      <c r="A51" s="61" t="s">
        <v>52</v>
      </c>
      <c r="B51" s="11" t="s">
        <v>264</v>
      </c>
      <c r="C51" s="8" t="s">
        <v>265</v>
      </c>
      <c r="D51" s="9" t="s">
        <v>173</v>
      </c>
      <c r="E51" s="56"/>
      <c r="F51" s="20"/>
      <c r="G51" s="20"/>
      <c r="H51" s="13" t="str">
        <f t="shared" ca="1" si="0"/>
        <v>N/A</v>
      </c>
      <c r="I51" s="52" t="str">
        <f t="shared" ca="1" si="1"/>
        <v/>
      </c>
      <c r="J51" s="56"/>
    </row>
    <row r="52" spans="1:10" s="2" customFormat="1" ht="30" customHeight="1" x14ac:dyDescent="0.3">
      <c r="A52" s="61" t="s">
        <v>53</v>
      </c>
      <c r="B52" s="11" t="s">
        <v>264</v>
      </c>
      <c r="C52" s="8" t="s">
        <v>267</v>
      </c>
      <c r="D52" s="9" t="s">
        <v>173</v>
      </c>
      <c r="E52" s="56"/>
      <c r="F52" s="20"/>
      <c r="G52" s="20"/>
      <c r="H52" s="13" t="str">
        <f t="shared" ca="1" si="0"/>
        <v>N/A</v>
      </c>
      <c r="I52" s="52" t="str">
        <f t="shared" ca="1" si="1"/>
        <v/>
      </c>
      <c r="J52" s="56"/>
    </row>
    <row r="53" spans="1:10" s="2" customFormat="1" ht="30" customHeight="1" x14ac:dyDescent="0.3">
      <c r="A53" s="61" t="s">
        <v>54</v>
      </c>
      <c r="B53" s="11" t="s">
        <v>264</v>
      </c>
      <c r="C53" s="8" t="s">
        <v>268</v>
      </c>
      <c r="D53" s="9" t="s">
        <v>173</v>
      </c>
      <c r="E53" s="56"/>
      <c r="F53" s="20"/>
      <c r="G53" s="20"/>
      <c r="H53" s="13" t="str">
        <f t="shared" ca="1" si="0"/>
        <v>N/A</v>
      </c>
      <c r="I53" s="52" t="str">
        <f t="shared" ca="1" si="1"/>
        <v/>
      </c>
      <c r="J53" s="56"/>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56"/>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56"/>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56"/>
    </row>
    <row r="57" spans="1:10" s="2" customFormat="1" ht="30" customHeight="1" x14ac:dyDescent="0.3">
      <c r="A57" s="61" t="s">
        <v>58</v>
      </c>
      <c r="B57" s="11" t="s">
        <v>272</v>
      </c>
      <c r="C57" s="8" t="s">
        <v>273</v>
      </c>
      <c r="D57" s="9" t="s">
        <v>167</v>
      </c>
      <c r="E57" s="56"/>
      <c r="F57" s="20"/>
      <c r="G57" s="20"/>
      <c r="H57" s="13" t="str">
        <f t="shared" ca="1" si="0"/>
        <v>No Permit</v>
      </c>
      <c r="I57" s="52" t="str">
        <f t="shared" ca="1" si="1"/>
        <v/>
      </c>
      <c r="J57" s="56"/>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56"/>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56"/>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56"/>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56"/>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56"/>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56"/>
    </row>
    <row r="64" spans="1:10" s="2" customFormat="1" ht="30" customHeight="1" x14ac:dyDescent="0.3">
      <c r="A64" s="61" t="s">
        <v>282</v>
      </c>
      <c r="B64" s="11" t="s">
        <v>283</v>
      </c>
      <c r="C64" s="8" t="s">
        <v>284</v>
      </c>
      <c r="D64" s="9" t="s">
        <v>167</v>
      </c>
      <c r="E64" s="56"/>
      <c r="F64" s="20">
        <v>45272</v>
      </c>
      <c r="G64" s="20">
        <v>48925</v>
      </c>
      <c r="H64" s="13" t="str">
        <f t="shared" ca="1" si="0"/>
        <v>Active</v>
      </c>
      <c r="I64" s="52">
        <f t="shared" ca="1" si="1"/>
        <v>2666.5981371527741</v>
      </c>
      <c r="J64" s="56"/>
    </row>
    <row r="65" spans="1:10" s="2" customFormat="1" ht="30" customHeight="1" x14ac:dyDescent="0.3">
      <c r="A65" s="61" t="s">
        <v>66</v>
      </c>
      <c r="B65" s="11" t="s">
        <v>285</v>
      </c>
      <c r="C65" s="8" t="s">
        <v>286</v>
      </c>
      <c r="D65" s="9" t="s">
        <v>173</v>
      </c>
      <c r="E65" s="56"/>
      <c r="F65" s="20"/>
      <c r="G65" s="20"/>
      <c r="H65" s="13" t="str">
        <f t="shared" ca="1" si="0"/>
        <v>N/A</v>
      </c>
      <c r="I65" s="52" t="str">
        <f t="shared" ca="1" si="1"/>
        <v/>
      </c>
      <c r="J65" s="56"/>
    </row>
    <row r="66" spans="1:10" s="2" customFormat="1" ht="30" customHeight="1" x14ac:dyDescent="0.3">
      <c r="A66" s="61" t="s">
        <v>67</v>
      </c>
      <c r="B66" s="11" t="s">
        <v>289</v>
      </c>
      <c r="C66" s="8" t="s">
        <v>290</v>
      </c>
      <c r="D66" s="9" t="s">
        <v>167</v>
      </c>
      <c r="E66" s="56"/>
      <c r="F66" s="20">
        <v>46153</v>
      </c>
      <c r="G66" s="20">
        <v>46515</v>
      </c>
      <c r="H66" s="13" t="str">
        <f t="shared" ca="1" si="0"/>
        <v>Active</v>
      </c>
      <c r="I66" s="52">
        <f t="shared" ca="1" si="1"/>
        <v>256.59813715277414</v>
      </c>
      <c r="J66" s="56"/>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56"/>
    </row>
    <row r="68" spans="1:10" s="2" customFormat="1" ht="30" customHeight="1" x14ac:dyDescent="0.3">
      <c r="A68" s="61" t="s">
        <v>68</v>
      </c>
      <c r="B68" s="11" t="s">
        <v>291</v>
      </c>
      <c r="C68" s="8" t="s">
        <v>293</v>
      </c>
      <c r="D68" s="9" t="s">
        <v>167</v>
      </c>
      <c r="E68" s="56"/>
      <c r="F68" s="20">
        <v>45995</v>
      </c>
      <c r="G68" s="20">
        <v>46359</v>
      </c>
      <c r="H68" s="13" t="str">
        <f t="shared" ca="1" si="0"/>
        <v>Active</v>
      </c>
      <c r="I68" s="52">
        <f t="shared" ca="1" si="1"/>
        <v>100.59813715277414</v>
      </c>
      <c r="J68" s="56"/>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2"/>
        <v>Not Submitted</v>
      </c>
      <c r="I77" s="77"/>
      <c r="J77" s="78"/>
    </row>
    <row r="78" spans="1:10" s="2" customFormat="1" ht="30" customHeight="1" x14ac:dyDescent="0.3">
      <c r="A78" s="61" t="s">
        <v>307</v>
      </c>
      <c r="B78" s="18" t="s">
        <v>176</v>
      </c>
      <c r="C78" s="18" t="s">
        <v>308</v>
      </c>
      <c r="D78" s="12" t="s">
        <v>309</v>
      </c>
      <c r="E78" s="55" t="s">
        <v>167</v>
      </c>
      <c r="F78" s="20"/>
      <c r="G78" s="12">
        <v>46053</v>
      </c>
      <c r="H78" s="13" t="str">
        <f t="shared" si="2"/>
        <v>Not Submitted</v>
      </c>
      <c r="I78" s="77"/>
      <c r="J78" s="78"/>
    </row>
    <row r="79" spans="1:10" s="2" customFormat="1" ht="30" customHeight="1" x14ac:dyDescent="0.3">
      <c r="A79" s="61" t="s">
        <v>307</v>
      </c>
      <c r="B79" s="18" t="s">
        <v>176</v>
      </c>
      <c r="C79" s="18" t="s">
        <v>310</v>
      </c>
      <c r="D79" s="12" t="s">
        <v>309</v>
      </c>
      <c r="E79" s="55" t="s">
        <v>167</v>
      </c>
      <c r="F79" s="20"/>
      <c r="G79" s="12">
        <v>46081</v>
      </c>
      <c r="H79" s="13" t="str">
        <f t="shared" si="2"/>
        <v>Not Submitted</v>
      </c>
      <c r="I79" s="77"/>
      <c r="J79" s="78"/>
    </row>
    <row r="80" spans="1:10" s="2" customFormat="1" ht="30" customHeight="1" x14ac:dyDescent="0.3">
      <c r="A80" s="61" t="s">
        <v>307</v>
      </c>
      <c r="B80" s="18" t="s">
        <v>176</v>
      </c>
      <c r="C80" s="18" t="s">
        <v>311</v>
      </c>
      <c r="D80" s="12" t="s">
        <v>309</v>
      </c>
      <c r="E80" s="55" t="s">
        <v>167</v>
      </c>
      <c r="F80" s="20"/>
      <c r="G80" s="12">
        <v>46112</v>
      </c>
      <c r="H80" s="13" t="str">
        <f t="shared" si="2"/>
        <v>Not Submitted</v>
      </c>
      <c r="I80" s="77"/>
      <c r="J80" s="78"/>
    </row>
    <row r="81" spans="1:10" s="2" customFormat="1" ht="30" customHeight="1" x14ac:dyDescent="0.3">
      <c r="A81" s="61" t="s">
        <v>307</v>
      </c>
      <c r="B81" s="18" t="s">
        <v>176</v>
      </c>
      <c r="C81" s="18" t="s">
        <v>312</v>
      </c>
      <c r="D81" s="12" t="s">
        <v>309</v>
      </c>
      <c r="E81" s="55" t="s">
        <v>167</v>
      </c>
      <c r="F81" s="20"/>
      <c r="G81" s="12">
        <v>46142</v>
      </c>
      <c r="H81" s="13" t="str">
        <f t="shared" si="2"/>
        <v>Not Submitted</v>
      </c>
      <c r="I81" s="77"/>
      <c r="J81" s="78"/>
    </row>
    <row r="82" spans="1:10" s="2" customFormat="1" ht="30" customHeight="1" x14ac:dyDescent="0.3">
      <c r="A82" s="61" t="s">
        <v>307</v>
      </c>
      <c r="B82" s="18" t="s">
        <v>176</v>
      </c>
      <c r="C82" s="18" t="s">
        <v>313</v>
      </c>
      <c r="D82" s="12" t="s">
        <v>309</v>
      </c>
      <c r="E82" s="55" t="s">
        <v>167</v>
      </c>
      <c r="F82" s="20"/>
      <c r="G82" s="12">
        <v>46173</v>
      </c>
      <c r="H82" s="13" t="str">
        <f t="shared" si="2"/>
        <v>Not Submitted</v>
      </c>
      <c r="I82" s="77"/>
      <c r="J82" s="78"/>
    </row>
    <row r="83" spans="1:10" s="2" customFormat="1" ht="30" customHeight="1" x14ac:dyDescent="0.3">
      <c r="A83" s="61" t="s">
        <v>307</v>
      </c>
      <c r="B83" s="18" t="s">
        <v>176</v>
      </c>
      <c r="C83" s="18" t="s">
        <v>314</v>
      </c>
      <c r="D83" s="12" t="s">
        <v>309</v>
      </c>
      <c r="E83" s="55" t="s">
        <v>167</v>
      </c>
      <c r="F83" s="20"/>
      <c r="G83" s="12">
        <v>46203</v>
      </c>
      <c r="H83" s="13" t="str">
        <f t="shared" si="2"/>
        <v>Not Submitted</v>
      </c>
      <c r="I83" s="77"/>
      <c r="J83" s="78"/>
    </row>
    <row r="84" spans="1:10" s="2" customFormat="1" ht="30" customHeight="1" x14ac:dyDescent="0.3">
      <c r="A84" s="61" t="s">
        <v>307</v>
      </c>
      <c r="B84" s="18" t="s">
        <v>176</v>
      </c>
      <c r="C84" s="18" t="s">
        <v>315</v>
      </c>
      <c r="D84" s="12" t="s">
        <v>309</v>
      </c>
      <c r="E84" s="55" t="s">
        <v>167</v>
      </c>
      <c r="F84" s="20"/>
      <c r="G84" s="12">
        <v>46234</v>
      </c>
      <c r="H84" s="13" t="str">
        <f t="shared" si="2"/>
        <v>Not Submitted</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c r="G92" s="12">
        <v>46112</v>
      </c>
      <c r="H92" s="13" t="str">
        <f t="shared" si="2"/>
        <v>Not Submitted</v>
      </c>
      <c r="I92" s="77"/>
      <c r="J92" s="78"/>
    </row>
    <row r="93" spans="1:10" s="2" customFormat="1" ht="30" customHeight="1" x14ac:dyDescent="0.3">
      <c r="A93" s="61" t="s">
        <v>120</v>
      </c>
      <c r="B93" s="18" t="s">
        <v>209</v>
      </c>
      <c r="C93" s="18" t="s">
        <v>328</v>
      </c>
      <c r="D93" s="12" t="s">
        <v>327</v>
      </c>
      <c r="E93" s="55" t="s">
        <v>167</v>
      </c>
      <c r="F93" s="20"/>
      <c r="G93" s="12">
        <v>46203</v>
      </c>
      <c r="H93" s="13" t="str">
        <f t="shared" si="2"/>
        <v>Not Submitted</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134" priority="7" operator="containsText" text="Expired">
      <formula>NOT(ISERROR(SEARCH("Expired",H6)))</formula>
    </cfRule>
    <cfRule type="containsText" dxfId="133" priority="8" operator="containsText" text="No Permit">
      <formula>NOT(ISERROR(SEARCH("No Permit",H6)))</formula>
    </cfRule>
    <cfRule type="containsText" dxfId="132" priority="9" operator="containsText" text="Active">
      <formula>NOT(ISERROR(SEARCH("Active",H6)))</formula>
    </cfRule>
  </conditionalFormatting>
  <conditionalFormatting sqref="H74:H120">
    <cfRule type="containsText" dxfId="131" priority="4" operator="containsText" text="Not Submitted">
      <formula>NOT(ISERROR(SEARCH("Not Submitted",H74)))</formula>
    </cfRule>
    <cfRule type="containsText" dxfId="130" priority="5" operator="containsText" text="Late Submission">
      <formula>NOT(ISERROR(SEARCH("Late Submission",H74)))</formula>
    </cfRule>
    <cfRule type="containsText" dxfId="129" priority="6" operator="containsText" text="Submitted On-time">
      <formula>NOT(ISERROR(SEARCH("Submitted On-time",H74)))</formula>
    </cfRule>
  </conditionalFormatting>
  <conditionalFormatting sqref="I6:I68">
    <cfRule type="cellIs" dxfId="128" priority="1" operator="between">
      <formula>31</formula>
      <formula>60</formula>
    </cfRule>
    <cfRule type="cellIs" dxfId="127" priority="2" operator="between">
      <formula>0</formula>
      <formula>30</formula>
    </cfRule>
    <cfRule type="containsBlanks" dxfId="126"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91E67468-43E6-4E46-A709-0EC344E34280}">
          <x14:formula1>
            <xm:f>DATA!$B$4:$B$5</xm:f>
          </x14:formula1>
          <xm:sqref>E74:E120 D6:D68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FCDE2-4C18-4A9E-B6CC-15159213071D}">
  <sheetPr>
    <tabColor theme="5" tint="0.79998168889431442"/>
  </sheetPr>
  <dimension ref="A1:J120"/>
  <sheetViews>
    <sheetView showGridLines="0" zoomScale="85" zoomScaleNormal="85" workbookViewId="0">
      <pane ySplit="1" topLeftCell="A2" activePane="bottomLeft" state="frozen"/>
      <selection pane="bottomLeft" activeCell="G8" sqref="G8"/>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85</v>
      </c>
      <c r="C1" s="51">
        <f ca="1">NOW()</f>
        <v>46258.401862847226</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c r="F6" s="20">
        <v>46045</v>
      </c>
      <c r="G6" s="20">
        <v>46387</v>
      </c>
      <c r="H6" s="13" t="str">
        <f ca="1">IF(D6="Applicable",IF(G6="","No Permit",IF(G6&gt;NOW(),"Active","Expired")),"N/A")</f>
        <v>Active</v>
      </c>
      <c r="I6" s="52">
        <f ca="1">IF(H6="N/A","",IF((G6-$C$1)&gt;0,G6-$C$1,""))</f>
        <v>128.59813715277414</v>
      </c>
      <c r="J6" s="19"/>
    </row>
    <row r="7" spans="1:10" s="2" customFormat="1" ht="30" customHeight="1" x14ac:dyDescent="0.3">
      <c r="A7" s="61" t="s">
        <v>8</v>
      </c>
      <c r="B7" s="11" t="s">
        <v>165</v>
      </c>
      <c r="C7" s="8" t="s">
        <v>169</v>
      </c>
      <c r="D7" s="9" t="s">
        <v>167</v>
      </c>
      <c r="E7" s="56"/>
      <c r="F7" s="20">
        <v>46065</v>
      </c>
      <c r="G7" s="20">
        <v>46387</v>
      </c>
      <c r="H7" s="13" t="str">
        <f t="shared" ref="H7:H68" ca="1" si="0">IF(D7="Applicable",IF(G7="","No Permit",IF(G7&gt;NOW(),"Active","Expired")),"N/A")</f>
        <v>Active</v>
      </c>
      <c r="I7" s="52">
        <f t="shared" ref="I7:I68" ca="1" si="1">IF(H7="N/A","",IF((G7-$C$1)&gt;0,G7-$C$1,""))</f>
        <v>128.59813715277414</v>
      </c>
      <c r="J7" s="19"/>
    </row>
    <row r="8" spans="1:10" s="2" customFormat="1" ht="30" customHeight="1" x14ac:dyDescent="0.3">
      <c r="A8" s="61" t="s">
        <v>9</v>
      </c>
      <c r="B8" s="11" t="s">
        <v>165</v>
      </c>
      <c r="C8" s="8" t="s">
        <v>171</v>
      </c>
      <c r="D8" s="9" t="s">
        <v>167</v>
      </c>
      <c r="E8" s="56"/>
      <c r="F8" s="20"/>
      <c r="G8" s="20"/>
      <c r="H8" s="13" t="str">
        <f t="shared" ca="1" si="0"/>
        <v>No Permit</v>
      </c>
      <c r="I8" s="52" t="str">
        <f t="shared" ca="1" si="1"/>
        <v/>
      </c>
      <c r="J8" s="19"/>
    </row>
    <row r="9" spans="1:10" s="2" customFormat="1" ht="30" customHeight="1" x14ac:dyDescent="0.3">
      <c r="A9" s="61"/>
      <c r="B9" s="11" t="s">
        <v>165</v>
      </c>
      <c r="C9" s="8" t="s">
        <v>172</v>
      </c>
      <c r="D9" s="9" t="s">
        <v>167</v>
      </c>
      <c r="E9" s="56"/>
      <c r="F9" s="20"/>
      <c r="G9" s="20"/>
      <c r="H9" s="13" t="str">
        <f t="shared" ca="1" si="0"/>
        <v>No Permit</v>
      </c>
      <c r="I9" s="52" t="str">
        <f t="shared" ca="1" si="1"/>
        <v/>
      </c>
      <c r="J9" s="19"/>
    </row>
    <row r="10" spans="1:10" s="2" customFormat="1" ht="30" customHeight="1" x14ac:dyDescent="0.3">
      <c r="A10" s="61"/>
      <c r="B10" s="11" t="s">
        <v>165</v>
      </c>
      <c r="C10" s="8" t="s">
        <v>174</v>
      </c>
      <c r="D10" s="9" t="s">
        <v>167</v>
      </c>
      <c r="E10" s="56"/>
      <c r="F10" s="20"/>
      <c r="G10" s="20"/>
      <c r="H10" s="13" t="str">
        <f t="shared" ca="1" si="0"/>
        <v>No Permit</v>
      </c>
      <c r="I10" s="52" t="str">
        <f t="shared" ca="1" si="1"/>
        <v/>
      </c>
      <c r="J10" s="19"/>
    </row>
    <row r="11" spans="1:10" s="2" customFormat="1" ht="30" customHeight="1" x14ac:dyDescent="0.3">
      <c r="A11" s="61"/>
      <c r="B11" s="11" t="s">
        <v>165</v>
      </c>
      <c r="C11" s="8" t="s">
        <v>175</v>
      </c>
      <c r="D11" s="9" t="s">
        <v>167</v>
      </c>
      <c r="E11" s="56"/>
      <c r="F11" s="20">
        <v>46195</v>
      </c>
      <c r="G11" s="20"/>
      <c r="H11" s="13" t="str">
        <f t="shared" ca="1" si="0"/>
        <v>No Permit</v>
      </c>
      <c r="I11" s="52" t="str">
        <f t="shared" ca="1" si="1"/>
        <v/>
      </c>
      <c r="J11" s="19"/>
    </row>
    <row r="12" spans="1:10" s="2" customFormat="1" ht="30" customHeight="1" x14ac:dyDescent="0.3">
      <c r="A12" s="61" t="s">
        <v>13</v>
      </c>
      <c r="B12" s="11" t="s">
        <v>176</v>
      </c>
      <c r="C12" s="8" t="s">
        <v>177</v>
      </c>
      <c r="D12" s="9" t="s">
        <v>167</v>
      </c>
      <c r="E12" s="56" t="s">
        <v>531</v>
      </c>
      <c r="F12" s="20">
        <v>45511</v>
      </c>
      <c r="G12" s="20">
        <v>2958465</v>
      </c>
      <c r="H12" s="13" t="str">
        <f t="shared" ca="1" si="0"/>
        <v>Active</v>
      </c>
      <c r="I12" s="52">
        <f t="shared" ca="1" si="1"/>
        <v>2912206.5981371528</v>
      </c>
      <c r="J12" s="19"/>
    </row>
    <row r="13" spans="1:10" s="2" customFormat="1" ht="30" customHeight="1" x14ac:dyDescent="0.3">
      <c r="A13" s="61" t="s">
        <v>14</v>
      </c>
      <c r="B13" s="11" t="s">
        <v>176</v>
      </c>
      <c r="C13" s="8" t="s">
        <v>180</v>
      </c>
      <c r="D13" s="9" t="s">
        <v>167</v>
      </c>
      <c r="E13" s="56"/>
      <c r="F13" s="20"/>
      <c r="G13" s="20"/>
      <c r="H13" s="13" t="str">
        <f t="shared" ca="1" si="0"/>
        <v>No Permit</v>
      </c>
      <c r="I13" s="52" t="str">
        <f t="shared" ca="1" si="1"/>
        <v/>
      </c>
      <c r="J13" s="19"/>
    </row>
    <row r="14" spans="1:10" s="2" customFormat="1" ht="30" customHeight="1" x14ac:dyDescent="0.3">
      <c r="A14" s="61" t="s">
        <v>15</v>
      </c>
      <c r="B14" s="11" t="s">
        <v>176</v>
      </c>
      <c r="C14" s="8" t="s">
        <v>363</v>
      </c>
      <c r="D14" s="9" t="s">
        <v>167</v>
      </c>
      <c r="E14" s="56"/>
      <c r="F14" s="20"/>
      <c r="G14" s="20"/>
      <c r="H14" s="13" t="str">
        <f t="shared" ca="1" si="0"/>
        <v>No Permit</v>
      </c>
      <c r="I14" s="52" t="str">
        <f t="shared" ca="1" si="1"/>
        <v/>
      </c>
      <c r="J14" s="19"/>
    </row>
    <row r="15" spans="1:10" s="2" customFormat="1" ht="30" customHeight="1" x14ac:dyDescent="0.3">
      <c r="A15" s="61" t="s">
        <v>16</v>
      </c>
      <c r="B15" s="11" t="s">
        <v>176</v>
      </c>
      <c r="C15" s="8" t="s">
        <v>188</v>
      </c>
      <c r="D15" s="9" t="s">
        <v>167</v>
      </c>
      <c r="E15" s="56"/>
      <c r="F15" s="20"/>
      <c r="G15" s="20"/>
      <c r="H15" s="13" t="str">
        <f t="shared" ca="1" si="0"/>
        <v>No Permit</v>
      </c>
      <c r="I15" s="52" t="str">
        <f t="shared" ca="1" si="1"/>
        <v/>
      </c>
      <c r="J15" s="19"/>
    </row>
    <row r="16" spans="1:10" s="2" customFormat="1" ht="30" customHeight="1" x14ac:dyDescent="0.3">
      <c r="A16" s="61" t="s">
        <v>17</v>
      </c>
      <c r="B16" s="11" t="s">
        <v>176</v>
      </c>
      <c r="C16" s="8" t="s">
        <v>368</v>
      </c>
      <c r="D16" s="9" t="s">
        <v>167</v>
      </c>
      <c r="E16" s="56"/>
      <c r="F16" s="20"/>
      <c r="G16" s="20"/>
      <c r="H16" s="13" t="str">
        <f t="shared" ca="1" si="0"/>
        <v>No Permit</v>
      </c>
      <c r="I16" s="52" t="str">
        <f t="shared" ca="1" si="1"/>
        <v/>
      </c>
      <c r="J16" s="19"/>
    </row>
    <row r="17" spans="1:10" s="2" customFormat="1" ht="30" customHeight="1" x14ac:dyDescent="0.3">
      <c r="A17" s="61" t="s">
        <v>193</v>
      </c>
      <c r="B17" s="11" t="s">
        <v>176</v>
      </c>
      <c r="C17" s="8" t="s">
        <v>371</v>
      </c>
      <c r="D17" s="9" t="s">
        <v>167</v>
      </c>
      <c r="E17" s="56"/>
      <c r="F17" s="20"/>
      <c r="G17" s="20"/>
      <c r="H17" s="13" t="str">
        <f t="shared" ca="1" si="0"/>
        <v>No Permit</v>
      </c>
      <c r="I17" s="52" t="str">
        <f t="shared" ca="1" si="1"/>
        <v/>
      </c>
      <c r="J17" s="19"/>
    </row>
    <row r="18" spans="1:10" s="2" customFormat="1" ht="30" customHeight="1" x14ac:dyDescent="0.3">
      <c r="A18" s="61" t="s">
        <v>19</v>
      </c>
      <c r="B18" s="11" t="s">
        <v>176</v>
      </c>
      <c r="C18" s="8" t="s">
        <v>372</v>
      </c>
      <c r="D18" s="9" t="s">
        <v>167</v>
      </c>
      <c r="E18" s="56"/>
      <c r="F18" s="20"/>
      <c r="G18" s="20"/>
      <c r="H18" s="13" t="str">
        <f t="shared" ca="1" si="0"/>
        <v>No Permit</v>
      </c>
      <c r="I18" s="52" t="str">
        <f t="shared" ca="1" si="1"/>
        <v/>
      </c>
      <c r="J18" s="19"/>
    </row>
    <row r="19" spans="1:10" s="2" customFormat="1" ht="30" customHeight="1" x14ac:dyDescent="0.3">
      <c r="A19" s="61" t="s">
        <v>198</v>
      </c>
      <c r="B19" s="11" t="s">
        <v>176</v>
      </c>
      <c r="C19" s="8" t="s">
        <v>199</v>
      </c>
      <c r="D19" s="9" t="s">
        <v>167</v>
      </c>
      <c r="E19" s="56"/>
      <c r="F19" s="20"/>
      <c r="G19" s="20"/>
      <c r="H19" s="13" t="str">
        <f t="shared" ca="1" si="0"/>
        <v>No Permit</v>
      </c>
      <c r="I19" s="52" t="str">
        <f t="shared" ca="1" si="1"/>
        <v/>
      </c>
      <c r="J19" s="19"/>
    </row>
    <row r="20" spans="1:10" s="2" customFormat="1" ht="30" customHeight="1" x14ac:dyDescent="0.3">
      <c r="A20" s="61" t="s">
        <v>200</v>
      </c>
      <c r="B20" s="11" t="s">
        <v>176</v>
      </c>
      <c r="C20" s="8" t="s">
        <v>201</v>
      </c>
      <c r="D20" s="9" t="s">
        <v>167</v>
      </c>
      <c r="E20" s="56"/>
      <c r="F20" s="20"/>
      <c r="G20" s="20"/>
      <c r="H20" s="13" t="str">
        <f t="shared" ca="1" si="0"/>
        <v>No Permit</v>
      </c>
      <c r="I20" s="52" t="str">
        <f t="shared" ca="1" si="1"/>
        <v/>
      </c>
      <c r="J20" s="19"/>
    </row>
    <row r="21" spans="1:10" s="2" customFormat="1" ht="30" customHeight="1" x14ac:dyDescent="0.3">
      <c r="A21" s="61" t="s">
        <v>22</v>
      </c>
      <c r="B21" s="11" t="s">
        <v>204</v>
      </c>
      <c r="C21" s="8" t="s">
        <v>205</v>
      </c>
      <c r="D21" s="9" t="s">
        <v>167</v>
      </c>
      <c r="E21" s="56"/>
      <c r="F21" s="20">
        <v>46092</v>
      </c>
      <c r="G21" s="20">
        <v>46457</v>
      </c>
      <c r="H21" s="13" t="str">
        <f t="shared" ca="1" si="0"/>
        <v>Active</v>
      </c>
      <c r="I21" s="52">
        <f t="shared" ca="1" si="1"/>
        <v>198.59813715277414</v>
      </c>
      <c r="J21" s="19"/>
    </row>
    <row r="22" spans="1:10" s="2" customFormat="1" ht="30" customHeight="1" x14ac:dyDescent="0.3">
      <c r="A22" s="61" t="s">
        <v>23</v>
      </c>
      <c r="B22" s="11" t="s">
        <v>204</v>
      </c>
      <c r="C22" s="8" t="s">
        <v>207</v>
      </c>
      <c r="D22" s="9" t="s">
        <v>167</v>
      </c>
      <c r="E22" s="56"/>
      <c r="F22" s="20"/>
      <c r="G22" s="20"/>
      <c r="H22" s="13" t="str">
        <f t="shared" ca="1" si="0"/>
        <v>No Permit</v>
      </c>
      <c r="I22" s="52" t="str">
        <f t="shared" ca="1" si="1"/>
        <v/>
      </c>
      <c r="J22" s="19"/>
    </row>
    <row r="23" spans="1:10" s="2" customFormat="1" ht="30" customHeight="1" x14ac:dyDescent="0.3">
      <c r="A23" s="61" t="s">
        <v>24</v>
      </c>
      <c r="B23" s="11" t="s">
        <v>209</v>
      </c>
      <c r="C23" s="8" t="s">
        <v>210</v>
      </c>
      <c r="D23" s="9" t="s">
        <v>167</v>
      </c>
      <c r="E23" s="56" t="s">
        <v>532</v>
      </c>
      <c r="F23" s="20">
        <v>43522</v>
      </c>
      <c r="G23" s="20">
        <v>2958465</v>
      </c>
      <c r="H23" s="13" t="str">
        <f t="shared" ca="1" si="0"/>
        <v>Active</v>
      </c>
      <c r="I23" s="52">
        <f t="shared" ca="1" si="1"/>
        <v>2912206.5981371528</v>
      </c>
      <c r="J23" s="19"/>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0" s="2" customFormat="1" ht="30" customHeight="1" x14ac:dyDescent="0.3">
      <c r="A25" s="61" t="s">
        <v>26</v>
      </c>
      <c r="B25" s="11" t="s">
        <v>209</v>
      </c>
      <c r="C25" s="8" t="s">
        <v>213</v>
      </c>
      <c r="D25" s="9" t="s">
        <v>167</v>
      </c>
      <c r="E25" s="56" t="s">
        <v>533</v>
      </c>
      <c r="F25" s="20">
        <v>45590</v>
      </c>
      <c r="G25" s="20">
        <v>2958465</v>
      </c>
      <c r="H25" s="13" t="str">
        <f t="shared" ca="1" si="0"/>
        <v>Active</v>
      </c>
      <c r="I25" s="52">
        <f ca="1">IF(H25="N/A","",IF((G25-$C$1)&gt;0,G25-$C$1,""))</f>
        <v>2912206.5981371528</v>
      </c>
      <c r="J25" s="19"/>
    </row>
    <row r="26" spans="1:10" s="2" customFormat="1" ht="30" customHeight="1" x14ac:dyDescent="0.3">
      <c r="A26" s="61" t="s">
        <v>215</v>
      </c>
      <c r="B26" s="11" t="s">
        <v>209</v>
      </c>
      <c r="C26" s="8" t="s">
        <v>216</v>
      </c>
      <c r="D26" s="9" t="s">
        <v>167</v>
      </c>
      <c r="E26" s="56" t="s">
        <v>534</v>
      </c>
      <c r="F26" s="20">
        <v>45388</v>
      </c>
      <c r="G26" s="20">
        <v>47214</v>
      </c>
      <c r="H26" s="13" t="str">
        <f t="shared" ca="1" si="0"/>
        <v>Active</v>
      </c>
      <c r="I26" s="52">
        <f ca="1">IF(H26="N/A","",IF((G26-$C$1)&gt;0,G26-$C$1,""))</f>
        <v>955.59813715277414</v>
      </c>
      <c r="J26" s="19" t="s">
        <v>535</v>
      </c>
    </row>
    <row r="27" spans="1:10" s="2" customFormat="1" ht="30" customHeight="1" x14ac:dyDescent="0.3">
      <c r="A27" s="61" t="s">
        <v>28</v>
      </c>
      <c r="B27" s="11" t="s">
        <v>209</v>
      </c>
      <c r="C27" s="8" t="s">
        <v>218</v>
      </c>
      <c r="D27" s="9" t="s">
        <v>167</v>
      </c>
      <c r="E27" s="56" t="s">
        <v>536</v>
      </c>
      <c r="F27" s="20">
        <v>45720</v>
      </c>
      <c r="G27" s="20">
        <v>47546</v>
      </c>
      <c r="H27" s="13" t="str">
        <f t="shared" ca="1" si="0"/>
        <v>Active</v>
      </c>
      <c r="I27" s="52"/>
      <c r="J27" s="19" t="s">
        <v>537</v>
      </c>
    </row>
    <row r="28" spans="1:10" s="2" customFormat="1" ht="30" customHeight="1" x14ac:dyDescent="0.3">
      <c r="A28" s="61" t="s">
        <v>29</v>
      </c>
      <c r="B28" s="11" t="s">
        <v>209</v>
      </c>
      <c r="C28" s="8" t="s">
        <v>219</v>
      </c>
      <c r="D28" s="9" t="s">
        <v>173</v>
      </c>
      <c r="E28" s="56"/>
      <c r="F28" s="20"/>
      <c r="G28" s="20"/>
      <c r="H28" s="13" t="str">
        <f t="shared" ca="1" si="0"/>
        <v>N/A</v>
      </c>
      <c r="I28" s="52"/>
      <c r="J28" s="19"/>
    </row>
    <row r="29" spans="1:10" s="2" customFormat="1" ht="30" customHeight="1" x14ac:dyDescent="0.3">
      <c r="A29" s="61" t="s">
        <v>220</v>
      </c>
      <c r="B29" s="11" t="s">
        <v>209</v>
      </c>
      <c r="C29" s="8" t="s">
        <v>221</v>
      </c>
      <c r="D29" s="9" t="s">
        <v>167</v>
      </c>
      <c r="E29" s="56" t="s">
        <v>538</v>
      </c>
      <c r="F29" s="20">
        <v>45925</v>
      </c>
      <c r="G29" s="20">
        <v>46290</v>
      </c>
      <c r="H29" s="13" t="str">
        <f t="shared" ca="1" si="0"/>
        <v>Active</v>
      </c>
      <c r="I29" s="52">
        <f ca="1">IF(H29="N/A","",IF((G29-$C$1)&gt;0,G29-$C$1,""))</f>
        <v>31.598137152774143</v>
      </c>
      <c r="J29" s="19"/>
    </row>
    <row r="30" spans="1:10" s="2" customFormat="1" ht="30" customHeight="1" x14ac:dyDescent="0.3">
      <c r="A30" s="61" t="s">
        <v>223</v>
      </c>
      <c r="B30" s="11" t="s">
        <v>209</v>
      </c>
      <c r="C30" s="8" t="s">
        <v>224</v>
      </c>
      <c r="D30" s="9" t="s">
        <v>173</v>
      </c>
      <c r="E30" s="56"/>
      <c r="F30" s="20"/>
      <c r="G30" s="20"/>
      <c r="H30" s="13" t="str">
        <f t="shared" ca="1" si="0"/>
        <v>N/A</v>
      </c>
      <c r="I30" s="52"/>
      <c r="J30" s="19"/>
    </row>
    <row r="31" spans="1:10" s="2" customFormat="1" ht="30" customHeight="1" x14ac:dyDescent="0.3">
      <c r="A31" s="61" t="s">
        <v>225</v>
      </c>
      <c r="B31" s="11" t="s">
        <v>209</v>
      </c>
      <c r="C31" s="8" t="s">
        <v>226</v>
      </c>
      <c r="D31" s="9" t="s">
        <v>173</v>
      </c>
      <c r="E31" s="56"/>
      <c r="F31" s="20"/>
      <c r="G31" s="20"/>
      <c r="H31" s="13" t="str">
        <f t="shared" ca="1" si="0"/>
        <v>N/A</v>
      </c>
      <c r="I31" s="52"/>
      <c r="J31" s="19"/>
    </row>
    <row r="32" spans="1:10"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t="s">
        <v>539</v>
      </c>
      <c r="F33" s="20">
        <v>45342</v>
      </c>
      <c r="G33" s="20">
        <v>46438</v>
      </c>
      <c r="H33" s="13" t="str">
        <f t="shared" ca="1" si="0"/>
        <v>Active</v>
      </c>
      <c r="I33" s="52">
        <f t="shared" ca="1" si="1"/>
        <v>179.59813715277414</v>
      </c>
      <c r="J33" s="19" t="s">
        <v>540</v>
      </c>
    </row>
    <row r="34" spans="1:10" s="2" customFormat="1" ht="30" customHeight="1" x14ac:dyDescent="0.3">
      <c r="A34" s="61" t="s">
        <v>35</v>
      </c>
      <c r="B34" s="11" t="s">
        <v>209</v>
      </c>
      <c r="C34" s="8" t="s">
        <v>232</v>
      </c>
      <c r="D34" s="9" t="s">
        <v>167</v>
      </c>
      <c r="E34" s="56"/>
      <c r="F34" s="20">
        <v>44740</v>
      </c>
      <c r="G34" s="20">
        <v>2958465</v>
      </c>
      <c r="H34" s="13" t="str">
        <f t="shared" ca="1" si="0"/>
        <v>Active</v>
      </c>
      <c r="I34" s="52">
        <f t="shared" ca="1" si="1"/>
        <v>2912206.5981371528</v>
      </c>
      <c r="J34" s="19" t="s">
        <v>541</v>
      </c>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173</v>
      </c>
      <c r="E38" s="56"/>
      <c r="F38" s="20"/>
      <c r="G38" s="20"/>
      <c r="H38" s="13" t="str">
        <f t="shared" ca="1" si="0"/>
        <v>N/A</v>
      </c>
      <c r="I38" s="52" t="str">
        <f t="shared" ca="1" si="1"/>
        <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173</v>
      </c>
      <c r="E42" s="56"/>
      <c r="F42" s="20"/>
      <c r="G42" s="20"/>
      <c r="H42" s="13" t="str">
        <f t="shared" ca="1" si="0"/>
        <v>N/A</v>
      </c>
      <c r="I42" s="52" t="str">
        <f t="shared" ca="1" si="1"/>
        <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167</v>
      </c>
      <c r="E47" s="56"/>
      <c r="F47" s="20"/>
      <c r="G47" s="20"/>
      <c r="H47" s="13" t="str">
        <f t="shared" ca="1" si="0"/>
        <v>No Permit</v>
      </c>
      <c r="I47" s="52"/>
      <c r="J47" s="19"/>
    </row>
    <row r="48" spans="1:10" s="2" customFormat="1" ht="30" customHeight="1" x14ac:dyDescent="0.3">
      <c r="A48" s="61" t="s">
        <v>260</v>
      </c>
      <c r="B48" s="11" t="s">
        <v>244</v>
      </c>
      <c r="C48" s="8" t="s">
        <v>261</v>
      </c>
      <c r="D48" s="9" t="s">
        <v>173</v>
      </c>
      <c r="E48" s="56"/>
      <c r="F48" s="20"/>
      <c r="G48" s="20"/>
      <c r="H48" s="13" t="str">
        <f t="shared" ca="1" si="0"/>
        <v>N/A</v>
      </c>
      <c r="I48" s="52" t="str">
        <f t="shared" ca="1" si="1"/>
        <v/>
      </c>
      <c r="J48" s="19"/>
    </row>
    <row r="49" spans="1:10" s="2" customFormat="1" ht="30" customHeight="1" x14ac:dyDescent="0.3">
      <c r="A49" s="61"/>
      <c r="B49" s="11" t="s">
        <v>244</v>
      </c>
      <c r="C49" s="8" t="s">
        <v>262</v>
      </c>
      <c r="D49" s="9" t="s">
        <v>173</v>
      </c>
      <c r="E49" s="56"/>
      <c r="F49" s="20"/>
      <c r="G49" s="20"/>
      <c r="H49" s="13" t="str">
        <f t="shared" ca="1" si="0"/>
        <v>N/A</v>
      </c>
      <c r="I49" s="52" t="str">
        <f t="shared" ca="1" si="1"/>
        <v/>
      </c>
      <c r="J49" s="19"/>
    </row>
    <row r="50" spans="1:10" s="2" customFormat="1" ht="30" customHeight="1" x14ac:dyDescent="0.3">
      <c r="A50" s="61"/>
      <c r="B50" s="11" t="s">
        <v>244</v>
      </c>
      <c r="C50" s="8" t="s">
        <v>263</v>
      </c>
      <c r="D50" s="9" t="s">
        <v>167</v>
      </c>
      <c r="E50" s="56"/>
      <c r="F50" s="20"/>
      <c r="G50" s="20"/>
      <c r="H50" s="13" t="str">
        <f t="shared" ca="1" si="0"/>
        <v>No Permit</v>
      </c>
      <c r="I50" s="52" t="str">
        <f t="shared" ca="1" si="1"/>
        <v/>
      </c>
      <c r="J50" s="19"/>
    </row>
    <row r="51" spans="1:10" s="2" customFormat="1" ht="30" customHeight="1" x14ac:dyDescent="0.3">
      <c r="A51" s="61" t="s">
        <v>52</v>
      </c>
      <c r="B51" s="11" t="s">
        <v>264</v>
      </c>
      <c r="C51" s="8" t="s">
        <v>265</v>
      </c>
      <c r="D51" s="9" t="s">
        <v>167</v>
      </c>
      <c r="E51" s="56"/>
      <c r="F51" s="20">
        <v>44545</v>
      </c>
      <c r="G51" s="20">
        <v>44910</v>
      </c>
      <c r="H51" s="13" t="str">
        <f t="shared" ca="1" si="0"/>
        <v>Expired</v>
      </c>
      <c r="I51" s="52" t="str">
        <f t="shared" ca="1" si="1"/>
        <v/>
      </c>
      <c r="J51" s="19"/>
    </row>
    <row r="52" spans="1:10" s="2" customFormat="1" ht="30" customHeight="1" x14ac:dyDescent="0.3">
      <c r="A52" s="61" t="s">
        <v>53</v>
      </c>
      <c r="B52" s="11" t="s">
        <v>264</v>
      </c>
      <c r="C52" s="8" t="s">
        <v>267</v>
      </c>
      <c r="D52" s="9" t="s">
        <v>167</v>
      </c>
      <c r="E52" s="56"/>
      <c r="F52" s="20"/>
      <c r="G52" s="20"/>
      <c r="H52" s="13" t="str">
        <f t="shared" ca="1" si="0"/>
        <v>No Permit</v>
      </c>
      <c r="I52" s="52" t="str">
        <f t="shared" ca="1" si="1"/>
        <v/>
      </c>
      <c r="J52" s="19"/>
    </row>
    <row r="53" spans="1:10" s="2" customFormat="1" ht="30" customHeight="1" x14ac:dyDescent="0.3">
      <c r="A53" s="61" t="s">
        <v>54</v>
      </c>
      <c r="B53" s="11" t="s">
        <v>264</v>
      </c>
      <c r="C53" s="8" t="s">
        <v>268</v>
      </c>
      <c r="D53" s="9" t="s">
        <v>167</v>
      </c>
      <c r="E53" s="56"/>
      <c r="F53" s="20"/>
      <c r="G53" s="20"/>
      <c r="H53" s="13" t="str">
        <f t="shared" ca="1" si="0"/>
        <v>No Permit</v>
      </c>
      <c r="I53" s="52" t="str">
        <f t="shared" ca="1" si="1"/>
        <v/>
      </c>
      <c r="J53" s="19"/>
    </row>
    <row r="54" spans="1:10" s="2" customFormat="1" ht="30" customHeight="1" x14ac:dyDescent="0.3">
      <c r="A54" s="61" t="s">
        <v>55</v>
      </c>
      <c r="B54" s="11" t="s">
        <v>264</v>
      </c>
      <c r="C54" s="8" t="s">
        <v>269</v>
      </c>
      <c r="D54" s="9" t="s">
        <v>167</v>
      </c>
      <c r="E54" s="56"/>
      <c r="F54" s="20"/>
      <c r="G54" s="20"/>
      <c r="H54" s="13" t="str">
        <f t="shared" ca="1" si="0"/>
        <v>No Permit</v>
      </c>
      <c r="I54" s="52" t="str">
        <f t="shared" ca="1" si="1"/>
        <v/>
      </c>
      <c r="J54" s="19"/>
    </row>
    <row r="55" spans="1:10" s="2" customFormat="1" ht="30" customHeight="1" x14ac:dyDescent="0.3">
      <c r="A55" s="61" t="s">
        <v>56</v>
      </c>
      <c r="B55" s="11" t="s">
        <v>264</v>
      </c>
      <c r="C55" s="8" t="s">
        <v>270</v>
      </c>
      <c r="D55" s="9" t="s">
        <v>167</v>
      </c>
      <c r="E55" s="56"/>
      <c r="F55" s="20"/>
      <c r="G55" s="20"/>
      <c r="H55" s="13" t="str">
        <f t="shared" ca="1" si="0"/>
        <v>No Permit</v>
      </c>
      <c r="I55" s="52" t="str">
        <f t="shared" ca="1" si="1"/>
        <v/>
      </c>
      <c r="J55" s="19"/>
    </row>
    <row r="56" spans="1:10" s="2" customFormat="1" ht="30" customHeight="1" x14ac:dyDescent="0.3">
      <c r="A56" s="61" t="s">
        <v>57</v>
      </c>
      <c r="B56" s="11" t="s">
        <v>264</v>
      </c>
      <c r="C56" s="8" t="s">
        <v>271</v>
      </c>
      <c r="D56" s="9" t="s">
        <v>167</v>
      </c>
      <c r="E56" s="56"/>
      <c r="F56" s="20"/>
      <c r="G56" s="20"/>
      <c r="H56" s="13" t="str">
        <f t="shared" ca="1" si="0"/>
        <v>No Permit</v>
      </c>
      <c r="I56" s="52" t="str">
        <f t="shared" ca="1" si="1"/>
        <v/>
      </c>
      <c r="J56" s="19"/>
    </row>
    <row r="57" spans="1:10" s="2" customFormat="1" ht="30" customHeight="1" x14ac:dyDescent="0.3">
      <c r="A57" s="61" t="s">
        <v>58</v>
      </c>
      <c r="B57" s="11" t="s">
        <v>272</v>
      </c>
      <c r="C57" s="8" t="s">
        <v>273</v>
      </c>
      <c r="D57" s="9" t="s">
        <v>167</v>
      </c>
      <c r="E57" s="56" t="s">
        <v>542</v>
      </c>
      <c r="F57" s="20">
        <v>45993</v>
      </c>
      <c r="G57" s="20">
        <v>47819</v>
      </c>
      <c r="H57" s="13" t="str">
        <f t="shared" ca="1" si="0"/>
        <v>Active</v>
      </c>
      <c r="I57" s="52">
        <f t="shared" ca="1" si="1"/>
        <v>1560.5981371527741</v>
      </c>
      <c r="J57" s="19"/>
    </row>
    <row r="58" spans="1:10" s="2" customFormat="1" ht="30" customHeight="1" x14ac:dyDescent="0.3">
      <c r="A58" s="61" t="s">
        <v>59</v>
      </c>
      <c r="B58" s="11" t="s">
        <v>274</v>
      </c>
      <c r="C58" s="8" t="s">
        <v>275</v>
      </c>
      <c r="D58" s="9" t="s">
        <v>167</v>
      </c>
      <c r="E58" s="56" t="s">
        <v>543</v>
      </c>
      <c r="F58" s="20">
        <v>45719</v>
      </c>
      <c r="G58" s="20">
        <v>46844</v>
      </c>
      <c r="H58" s="13" t="str">
        <f t="shared" ca="1" si="0"/>
        <v>Active</v>
      </c>
      <c r="I58" s="52">
        <f t="shared" ca="1" si="1"/>
        <v>585.59813715277414</v>
      </c>
      <c r="J58" s="19"/>
    </row>
    <row r="59" spans="1:10" s="2" customFormat="1" ht="30" customHeight="1" x14ac:dyDescent="0.3">
      <c r="A59" s="61" t="s">
        <v>60</v>
      </c>
      <c r="B59" s="11" t="s">
        <v>274</v>
      </c>
      <c r="C59" s="8" t="s">
        <v>276</v>
      </c>
      <c r="D59" s="9" t="s">
        <v>167</v>
      </c>
      <c r="E59" s="56"/>
      <c r="F59" s="20"/>
      <c r="G59" s="20"/>
      <c r="H59" s="13" t="str">
        <f t="shared" ca="1" si="0"/>
        <v>No Permit</v>
      </c>
      <c r="I59" s="52" t="str">
        <f t="shared" ca="1" si="1"/>
        <v/>
      </c>
      <c r="J59" s="19"/>
    </row>
    <row r="60" spans="1:10" s="2" customFormat="1" ht="30" customHeight="1" x14ac:dyDescent="0.3">
      <c r="A60" s="61" t="s">
        <v>61</v>
      </c>
      <c r="B60" s="11" t="s">
        <v>277</v>
      </c>
      <c r="C60" s="8" t="s">
        <v>278</v>
      </c>
      <c r="D60" s="9" t="s">
        <v>167</v>
      </c>
      <c r="E60" s="56"/>
      <c r="F60" s="20"/>
      <c r="G60" s="20"/>
      <c r="H60" s="13" t="str">
        <f t="shared" ca="1" si="0"/>
        <v>No Permit</v>
      </c>
      <c r="I60" s="52" t="str">
        <f t="shared" ca="1" si="1"/>
        <v/>
      </c>
      <c r="J60" s="19"/>
    </row>
    <row r="61" spans="1:10" s="2" customFormat="1" ht="30" customHeight="1" x14ac:dyDescent="0.3">
      <c r="A61" s="61" t="s">
        <v>62</v>
      </c>
      <c r="B61" s="11" t="s">
        <v>277</v>
      </c>
      <c r="C61" s="8" t="s">
        <v>279</v>
      </c>
      <c r="D61" s="9" t="s">
        <v>167</v>
      </c>
      <c r="E61" s="56" t="s">
        <v>544</v>
      </c>
      <c r="F61" s="20">
        <v>45848</v>
      </c>
      <c r="G61" s="20">
        <v>46213</v>
      </c>
      <c r="H61" s="13" t="str">
        <f t="shared" ca="1" si="0"/>
        <v>Expired</v>
      </c>
      <c r="I61" s="52" t="str">
        <f t="shared" ca="1" si="1"/>
        <v/>
      </c>
      <c r="J61" s="19"/>
    </row>
    <row r="62" spans="1:10" s="2" customFormat="1" ht="30" customHeight="1" x14ac:dyDescent="0.3">
      <c r="A62" s="61" t="s">
        <v>63</v>
      </c>
      <c r="B62" s="11" t="s">
        <v>277</v>
      </c>
      <c r="C62" s="8" t="s">
        <v>280</v>
      </c>
      <c r="D62" s="9" t="s">
        <v>167</v>
      </c>
      <c r="E62" s="56" t="s">
        <v>545</v>
      </c>
      <c r="F62" s="20">
        <v>45848</v>
      </c>
      <c r="G62" s="20">
        <v>46213</v>
      </c>
      <c r="H62" s="13" t="str">
        <f t="shared" ca="1" si="0"/>
        <v>Expired</v>
      </c>
      <c r="I62" s="52" t="str">
        <f t="shared" ca="1" si="1"/>
        <v/>
      </c>
      <c r="J62" s="19"/>
    </row>
    <row r="63" spans="1:10" s="2" customFormat="1" ht="30" customHeight="1" x14ac:dyDescent="0.3">
      <c r="A63" s="61" t="s">
        <v>64</v>
      </c>
      <c r="B63" s="11" t="s">
        <v>277</v>
      </c>
      <c r="C63" s="8" t="s">
        <v>281</v>
      </c>
      <c r="D63" s="9" t="s">
        <v>167</v>
      </c>
      <c r="E63" s="56" t="s">
        <v>546</v>
      </c>
      <c r="F63" s="20">
        <v>45848</v>
      </c>
      <c r="G63" s="20">
        <v>46213</v>
      </c>
      <c r="H63" s="13" t="str">
        <f t="shared" ca="1" si="0"/>
        <v>Expired</v>
      </c>
      <c r="I63" s="52" t="str">
        <f t="shared" ca="1" si="1"/>
        <v/>
      </c>
      <c r="J63" s="19"/>
    </row>
    <row r="64" spans="1:10" s="2" customFormat="1" ht="30" customHeight="1" x14ac:dyDescent="0.3">
      <c r="A64" s="61" t="s">
        <v>282</v>
      </c>
      <c r="B64" s="11" t="s">
        <v>283</v>
      </c>
      <c r="C64" s="8" t="s">
        <v>284</v>
      </c>
      <c r="D64" s="9" t="s">
        <v>167</v>
      </c>
      <c r="E64" s="56" t="s">
        <v>547</v>
      </c>
      <c r="F64" s="20">
        <v>45121</v>
      </c>
      <c r="G64" s="20">
        <v>48774</v>
      </c>
      <c r="H64" s="13" t="str">
        <f t="shared" ca="1" si="0"/>
        <v>Active</v>
      </c>
      <c r="I64" s="52">
        <f t="shared" ca="1" si="1"/>
        <v>2515.5981371527741</v>
      </c>
      <c r="J64" s="19"/>
    </row>
    <row r="65" spans="1:10" s="2" customFormat="1" ht="30" customHeight="1" x14ac:dyDescent="0.3">
      <c r="A65" s="61" t="s">
        <v>66</v>
      </c>
      <c r="B65" s="11" t="s">
        <v>285</v>
      </c>
      <c r="C65" s="8" t="s">
        <v>286</v>
      </c>
      <c r="D65" s="9" t="s">
        <v>167</v>
      </c>
      <c r="E65" s="56"/>
      <c r="F65" s="20"/>
      <c r="G65" s="20"/>
      <c r="H65" s="13" t="str">
        <f t="shared" ca="1" si="0"/>
        <v>No Permit</v>
      </c>
      <c r="I65" s="52" t="str">
        <f t="shared" ca="1" si="1"/>
        <v/>
      </c>
      <c r="J65" s="19"/>
    </row>
    <row r="66" spans="1:10" s="2" customFormat="1" ht="30" customHeight="1" x14ac:dyDescent="0.3">
      <c r="A66" s="61" t="s">
        <v>67</v>
      </c>
      <c r="B66" s="11" t="s">
        <v>289</v>
      </c>
      <c r="C66" s="8" t="s">
        <v>290</v>
      </c>
      <c r="D66" s="9" t="s">
        <v>173</v>
      </c>
      <c r="E66" s="56"/>
      <c r="F66" s="20"/>
      <c r="G66" s="20"/>
      <c r="H66" s="13" t="str">
        <f t="shared" ca="1" si="0"/>
        <v>N/A</v>
      </c>
      <c r="I66" s="52" t="str">
        <f t="shared" ca="1" si="1"/>
        <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173</v>
      </c>
      <c r="E68" s="56"/>
      <c r="F68" s="20"/>
      <c r="G68" s="20"/>
      <c r="H68" s="13" t="str">
        <f t="shared" ca="1" si="0"/>
        <v>N/A</v>
      </c>
      <c r="I68" s="52" t="str">
        <f t="shared" ca="1" si="1"/>
        <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v>46112</v>
      </c>
      <c r="G77" s="12">
        <v>46053</v>
      </c>
      <c r="H77" s="13" t="str">
        <f t="shared" si="2"/>
        <v>Late Submission</v>
      </c>
      <c r="I77" s="77"/>
      <c r="J77" s="78"/>
    </row>
    <row r="78" spans="1:10" s="2" customFormat="1" ht="30" customHeight="1" x14ac:dyDescent="0.3">
      <c r="A78" s="61" t="s">
        <v>307</v>
      </c>
      <c r="B78" s="18" t="s">
        <v>176</v>
      </c>
      <c r="C78" s="18" t="s">
        <v>308</v>
      </c>
      <c r="D78" s="12" t="s">
        <v>309</v>
      </c>
      <c r="E78" s="55" t="s">
        <v>167</v>
      </c>
      <c r="F78" s="20"/>
      <c r="G78" s="12">
        <v>46053</v>
      </c>
      <c r="H78" s="13" t="str">
        <f t="shared" si="2"/>
        <v>Not Submitted</v>
      </c>
      <c r="I78" s="77"/>
      <c r="J78" s="78"/>
    </row>
    <row r="79" spans="1:10" s="2" customFormat="1" ht="30" customHeight="1" x14ac:dyDescent="0.3">
      <c r="A79" s="61" t="s">
        <v>307</v>
      </c>
      <c r="B79" s="18" t="s">
        <v>176</v>
      </c>
      <c r="C79" s="18" t="s">
        <v>310</v>
      </c>
      <c r="D79" s="12" t="s">
        <v>309</v>
      </c>
      <c r="E79" s="55" t="s">
        <v>167</v>
      </c>
      <c r="F79" s="20"/>
      <c r="G79" s="12">
        <v>46081</v>
      </c>
      <c r="H79" s="13" t="str">
        <f t="shared" si="2"/>
        <v>Not Submitted</v>
      </c>
      <c r="I79" s="77"/>
      <c r="J79" s="78"/>
    </row>
    <row r="80" spans="1:10" s="2" customFormat="1" ht="30" customHeight="1" x14ac:dyDescent="0.3">
      <c r="A80" s="61" t="s">
        <v>307</v>
      </c>
      <c r="B80" s="18" t="s">
        <v>176</v>
      </c>
      <c r="C80" s="18" t="s">
        <v>311</v>
      </c>
      <c r="D80" s="12" t="s">
        <v>309</v>
      </c>
      <c r="E80" s="55" t="s">
        <v>167</v>
      </c>
      <c r="F80" s="20"/>
      <c r="G80" s="12">
        <v>46112</v>
      </c>
      <c r="H80" s="13" t="str">
        <f t="shared" si="2"/>
        <v>Not Submitted</v>
      </c>
      <c r="I80" s="77"/>
      <c r="J80" s="78"/>
    </row>
    <row r="81" spans="1:10" s="2" customFormat="1" ht="30" customHeight="1" x14ac:dyDescent="0.3">
      <c r="A81" s="61" t="s">
        <v>307</v>
      </c>
      <c r="B81" s="18" t="s">
        <v>176</v>
      </c>
      <c r="C81" s="18" t="s">
        <v>312</v>
      </c>
      <c r="D81" s="12" t="s">
        <v>309</v>
      </c>
      <c r="E81" s="55" t="s">
        <v>167</v>
      </c>
      <c r="F81" s="20"/>
      <c r="G81" s="12">
        <v>46142</v>
      </c>
      <c r="H81" s="13" t="str">
        <f t="shared" si="2"/>
        <v>Not Submitted</v>
      </c>
      <c r="I81" s="77"/>
      <c r="J81" s="78"/>
    </row>
    <row r="82" spans="1:10" s="2" customFormat="1" ht="30" customHeight="1" x14ac:dyDescent="0.3">
      <c r="A82" s="61" t="s">
        <v>307</v>
      </c>
      <c r="B82" s="18" t="s">
        <v>176</v>
      </c>
      <c r="C82" s="18" t="s">
        <v>313</v>
      </c>
      <c r="D82" s="12" t="s">
        <v>309</v>
      </c>
      <c r="E82" s="55" t="s">
        <v>167</v>
      </c>
      <c r="F82" s="20"/>
      <c r="G82" s="12">
        <v>46173</v>
      </c>
      <c r="H82" s="13" t="str">
        <f t="shared" si="2"/>
        <v>Not Submitted</v>
      </c>
      <c r="I82" s="77"/>
      <c r="J82" s="78"/>
    </row>
    <row r="83" spans="1:10" s="2" customFormat="1" ht="30" customHeight="1" x14ac:dyDescent="0.3">
      <c r="A83" s="61" t="s">
        <v>307</v>
      </c>
      <c r="B83" s="18" t="s">
        <v>176</v>
      </c>
      <c r="C83" s="18" t="s">
        <v>314</v>
      </c>
      <c r="D83" s="12" t="s">
        <v>309</v>
      </c>
      <c r="E83" s="55" t="s">
        <v>167</v>
      </c>
      <c r="F83" s="20"/>
      <c r="G83" s="12">
        <v>46203</v>
      </c>
      <c r="H83" s="13" t="str">
        <f t="shared" si="2"/>
        <v>Not Submitted</v>
      </c>
      <c r="I83" s="77"/>
      <c r="J83" s="78"/>
    </row>
    <row r="84" spans="1:10" s="2" customFormat="1" ht="30" customHeight="1" x14ac:dyDescent="0.3">
      <c r="A84" s="61" t="s">
        <v>307</v>
      </c>
      <c r="B84" s="18" t="s">
        <v>176</v>
      </c>
      <c r="C84" s="18" t="s">
        <v>315</v>
      </c>
      <c r="D84" s="12" t="s">
        <v>309</v>
      </c>
      <c r="E84" s="55" t="s">
        <v>167</v>
      </c>
      <c r="F84" s="20">
        <v>46233</v>
      </c>
      <c r="G84" s="12">
        <v>46234</v>
      </c>
      <c r="H84" s="13" t="str">
        <f t="shared" si="2"/>
        <v>Submitted On-time</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c r="G92" s="12">
        <v>46112</v>
      </c>
      <c r="H92" s="13" t="str">
        <f t="shared" si="2"/>
        <v>Not Submitted</v>
      </c>
      <c r="I92" s="77"/>
      <c r="J92" s="78"/>
    </row>
    <row r="93" spans="1:10" s="2" customFormat="1" ht="30" customHeight="1" x14ac:dyDescent="0.3">
      <c r="A93" s="61" t="s">
        <v>120</v>
      </c>
      <c r="B93" s="18" t="s">
        <v>209</v>
      </c>
      <c r="C93" s="18" t="s">
        <v>328</v>
      </c>
      <c r="D93" s="12" t="s">
        <v>327</v>
      </c>
      <c r="E93" s="55" t="s">
        <v>167</v>
      </c>
      <c r="F93" s="20">
        <v>46240</v>
      </c>
      <c r="G93" s="12">
        <v>46203</v>
      </c>
      <c r="H93" s="13" t="str">
        <f t="shared" si="2"/>
        <v>Late Submission</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125" priority="7" operator="containsText" text="Expired">
      <formula>NOT(ISERROR(SEARCH("Expired",H6)))</formula>
    </cfRule>
    <cfRule type="containsText" dxfId="124" priority="8" operator="containsText" text="No Permit">
      <formula>NOT(ISERROR(SEARCH("No Permit",H6)))</formula>
    </cfRule>
    <cfRule type="containsText" dxfId="123" priority="9" operator="containsText" text="Active">
      <formula>NOT(ISERROR(SEARCH("Active",H6)))</formula>
    </cfRule>
  </conditionalFormatting>
  <conditionalFormatting sqref="H74:H120">
    <cfRule type="containsText" dxfId="122" priority="4" operator="containsText" text="Not Submitted">
      <formula>NOT(ISERROR(SEARCH("Not Submitted",H74)))</formula>
    </cfRule>
    <cfRule type="containsText" dxfId="121" priority="5" operator="containsText" text="Late Submission">
      <formula>NOT(ISERROR(SEARCH("Late Submission",H74)))</formula>
    </cfRule>
    <cfRule type="containsText" dxfId="120" priority="6" operator="containsText" text="Submitted On-time">
      <formula>NOT(ISERROR(SEARCH("Submitted On-time",H74)))</formula>
    </cfRule>
  </conditionalFormatting>
  <conditionalFormatting sqref="I6:I68">
    <cfRule type="cellIs" dxfId="119" priority="1" operator="between">
      <formula>31</formula>
      <formula>60</formula>
    </cfRule>
    <cfRule type="cellIs" dxfId="118" priority="2" operator="between">
      <formula>0</formula>
      <formula>30</formula>
    </cfRule>
    <cfRule type="containsBlanks" dxfId="117"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D9347361-EB0E-4A92-B65A-1BADC897C346}">
          <x14:formula1>
            <xm:f>DATA!$B$4:$B$5</xm:f>
          </x14:formula1>
          <xm:sqref>E74:E120 D6:D68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1064-4A14-457B-A618-C458438D8F27}">
  <sheetPr>
    <tabColor theme="5" tint="0.79998168889431442"/>
  </sheetPr>
  <dimension ref="A1:J120"/>
  <sheetViews>
    <sheetView showGridLines="0" zoomScale="85" zoomScaleNormal="85" workbookViewId="0">
      <pane ySplit="1" topLeftCell="A71" activePane="bottomLeft" state="frozen"/>
      <selection pane="bottomLeft" activeCell="J30" sqref="J30"/>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86</v>
      </c>
      <c r="C1" s="51">
        <f ca="1">NOW()</f>
        <v>46258.401862847226</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72" t="s">
        <v>548</v>
      </c>
      <c r="F6" s="20">
        <v>46041</v>
      </c>
      <c r="G6" s="20">
        <v>46387</v>
      </c>
      <c r="H6" s="13" t="str">
        <f t="shared" ref="H6:H68" ca="1" si="0">IF(D6="Applicable",IF(G6="","No Permit",IF(G6&gt;NOW(),"Active","Expired")),"N/A")</f>
        <v>Active</v>
      </c>
      <c r="I6" s="52">
        <f t="shared" ref="I6:I68" ca="1" si="1">IF(H6="N/A","",IF((G6-$C$1)&gt;0,G6-$C$1,""))</f>
        <v>128.59813715277414</v>
      </c>
      <c r="J6" s="19"/>
    </row>
    <row r="7" spans="1:10" s="2" customFormat="1" ht="30" customHeight="1" x14ac:dyDescent="0.3">
      <c r="A7" s="61" t="s">
        <v>8</v>
      </c>
      <c r="B7" s="11" t="s">
        <v>165</v>
      </c>
      <c r="C7" s="8" t="s">
        <v>169</v>
      </c>
      <c r="D7" s="9" t="s">
        <v>167</v>
      </c>
      <c r="E7" s="66" t="s">
        <v>549</v>
      </c>
      <c r="F7" s="20">
        <v>46036</v>
      </c>
      <c r="G7" s="20">
        <v>46387</v>
      </c>
      <c r="H7" s="13" t="str">
        <f t="shared" ca="1" si="0"/>
        <v>Active</v>
      </c>
      <c r="I7" s="52">
        <f t="shared" ca="1" si="1"/>
        <v>128.59813715277414</v>
      </c>
      <c r="J7" s="19"/>
    </row>
    <row r="8" spans="1:10" s="2" customFormat="1" ht="30" customHeight="1" x14ac:dyDescent="0.3">
      <c r="A8" s="61" t="s">
        <v>9</v>
      </c>
      <c r="B8" s="11" t="s">
        <v>165</v>
      </c>
      <c r="C8" s="8" t="s">
        <v>171</v>
      </c>
      <c r="D8" s="9" t="s">
        <v>173</v>
      </c>
      <c r="E8" s="56"/>
      <c r="F8" s="20"/>
      <c r="G8" s="20"/>
      <c r="H8" s="13" t="str">
        <f t="shared" ca="1" si="0"/>
        <v>N/A</v>
      </c>
      <c r="I8" s="52" t="str">
        <f t="shared" ca="1" si="1"/>
        <v/>
      </c>
      <c r="J8" s="19"/>
    </row>
    <row r="9" spans="1:10" s="2" customFormat="1" ht="30" customHeight="1" x14ac:dyDescent="0.3">
      <c r="A9" s="61"/>
      <c r="B9" s="11" t="s">
        <v>165</v>
      </c>
      <c r="C9" s="8" t="s">
        <v>172</v>
      </c>
      <c r="D9" s="9" t="s">
        <v>173</v>
      </c>
      <c r="E9" s="56"/>
      <c r="F9" s="20"/>
      <c r="G9" s="20"/>
      <c r="H9" s="13" t="str">
        <f t="shared" ca="1" si="0"/>
        <v>N/A</v>
      </c>
      <c r="I9" s="52" t="str">
        <f t="shared" ca="1" si="1"/>
        <v/>
      </c>
      <c r="J9" s="19"/>
    </row>
    <row r="10" spans="1:10" s="2" customFormat="1" ht="30" customHeight="1" x14ac:dyDescent="0.3">
      <c r="A10" s="61"/>
      <c r="B10" s="11" t="s">
        <v>165</v>
      </c>
      <c r="C10" s="8" t="s">
        <v>174</v>
      </c>
      <c r="D10" s="9" t="s">
        <v>173</v>
      </c>
      <c r="E10" s="56"/>
      <c r="F10" s="20"/>
      <c r="G10" s="20"/>
      <c r="H10" s="13" t="str">
        <f t="shared" ca="1" si="0"/>
        <v>N/A</v>
      </c>
      <c r="I10" s="52" t="str">
        <f t="shared" ca="1" si="1"/>
        <v/>
      </c>
      <c r="J10" s="19"/>
    </row>
    <row r="11" spans="1:10" s="2" customFormat="1" ht="30" customHeight="1" x14ac:dyDescent="0.3">
      <c r="A11" s="61"/>
      <c r="B11" s="11" t="s">
        <v>165</v>
      </c>
      <c r="C11" s="8" t="s">
        <v>175</v>
      </c>
      <c r="D11" s="9" t="s">
        <v>167</v>
      </c>
      <c r="E11" s="56"/>
      <c r="F11" s="20"/>
      <c r="G11" s="20"/>
      <c r="H11" s="13" t="str">
        <f t="shared" ca="1" si="0"/>
        <v>No Permit</v>
      </c>
      <c r="I11" s="52" t="str">
        <f t="shared" ca="1" si="1"/>
        <v/>
      </c>
      <c r="J11" s="19"/>
    </row>
    <row r="12" spans="1:10" s="2" customFormat="1" ht="30" customHeight="1" x14ac:dyDescent="0.3">
      <c r="A12" s="61" t="s">
        <v>13</v>
      </c>
      <c r="B12" s="11" t="s">
        <v>176</v>
      </c>
      <c r="C12" s="8" t="s">
        <v>177</v>
      </c>
      <c r="D12" s="9" t="s">
        <v>167</v>
      </c>
      <c r="E12" s="56" t="s">
        <v>550</v>
      </c>
      <c r="F12" s="20">
        <v>44721</v>
      </c>
      <c r="G12" s="20">
        <v>2958447</v>
      </c>
      <c r="H12" s="13" t="str">
        <f t="shared" ca="1" si="0"/>
        <v>Active</v>
      </c>
      <c r="I12" s="52">
        <f t="shared" ca="1" si="1"/>
        <v>2912188.5981371528</v>
      </c>
      <c r="J12" s="19"/>
    </row>
    <row r="13" spans="1:10" s="2" customFormat="1" ht="30" customHeight="1" x14ac:dyDescent="0.3">
      <c r="A13" s="61" t="s">
        <v>14</v>
      </c>
      <c r="B13" s="11" t="s">
        <v>176</v>
      </c>
      <c r="C13" s="8" t="s">
        <v>180</v>
      </c>
      <c r="D13" s="9" t="s">
        <v>167</v>
      </c>
      <c r="E13" s="56" t="s">
        <v>551</v>
      </c>
      <c r="F13" s="20">
        <v>45976</v>
      </c>
      <c r="G13" s="20">
        <v>46341</v>
      </c>
      <c r="H13" s="13" t="str">
        <f t="shared" ca="1" si="0"/>
        <v>Active</v>
      </c>
      <c r="I13" s="52">
        <f t="shared" ca="1" si="1"/>
        <v>82.598137152774143</v>
      </c>
      <c r="J13" s="19"/>
    </row>
    <row r="14" spans="1:10" s="2" customFormat="1" ht="30" customHeight="1" x14ac:dyDescent="0.3">
      <c r="A14" s="61" t="s">
        <v>15</v>
      </c>
      <c r="B14" s="11" t="s">
        <v>176</v>
      </c>
      <c r="C14" s="8" t="s">
        <v>363</v>
      </c>
      <c r="D14" s="9" t="s">
        <v>167</v>
      </c>
      <c r="E14" s="56" t="s">
        <v>552</v>
      </c>
      <c r="F14" s="20">
        <v>45976</v>
      </c>
      <c r="G14" s="20">
        <v>46341</v>
      </c>
      <c r="H14" s="13" t="str">
        <f t="shared" ca="1" si="0"/>
        <v>Active</v>
      </c>
      <c r="I14" s="52">
        <f t="shared" ca="1" si="1"/>
        <v>82.598137152774143</v>
      </c>
      <c r="J14" s="19" t="s">
        <v>553</v>
      </c>
    </row>
    <row r="15" spans="1:10" s="2" customFormat="1" ht="30" customHeight="1" x14ac:dyDescent="0.3">
      <c r="A15" s="61" t="s">
        <v>16</v>
      </c>
      <c r="B15" s="11" t="s">
        <v>176</v>
      </c>
      <c r="C15" s="8" t="s">
        <v>188</v>
      </c>
      <c r="D15" s="9" t="s">
        <v>167</v>
      </c>
      <c r="E15" s="56" t="s">
        <v>554</v>
      </c>
      <c r="F15" s="20">
        <v>45976</v>
      </c>
      <c r="G15" s="20">
        <v>46341</v>
      </c>
      <c r="H15" s="13" t="str">
        <f t="shared" ca="1" si="0"/>
        <v>Active</v>
      </c>
      <c r="I15" s="52">
        <f t="shared" ca="1" si="1"/>
        <v>82.598137152774143</v>
      </c>
      <c r="J15" s="19" t="s">
        <v>555</v>
      </c>
    </row>
    <row r="16" spans="1:10" s="2" customFormat="1" ht="30" customHeight="1" x14ac:dyDescent="0.3">
      <c r="A16" s="61" t="s">
        <v>17</v>
      </c>
      <c r="B16" s="11" t="s">
        <v>176</v>
      </c>
      <c r="C16" s="8" t="s">
        <v>368</v>
      </c>
      <c r="D16" s="9" t="s">
        <v>167</v>
      </c>
      <c r="E16" s="56" t="s">
        <v>556</v>
      </c>
      <c r="F16" s="20">
        <v>45976</v>
      </c>
      <c r="G16" s="20">
        <v>46341</v>
      </c>
      <c r="H16" s="13" t="str">
        <f t="shared" ca="1" si="0"/>
        <v>Active</v>
      </c>
      <c r="I16" s="52">
        <f t="shared" ca="1" si="1"/>
        <v>82.598137152774143</v>
      </c>
      <c r="J16" s="19" t="s">
        <v>498</v>
      </c>
    </row>
    <row r="17" spans="1:10" s="2" customFormat="1" ht="30" customHeight="1" x14ac:dyDescent="0.3">
      <c r="A17" s="61" t="s">
        <v>193</v>
      </c>
      <c r="B17" s="11" t="s">
        <v>176</v>
      </c>
      <c r="C17" s="8" t="s">
        <v>371</v>
      </c>
      <c r="D17" s="9" t="s">
        <v>167</v>
      </c>
      <c r="E17" s="56"/>
      <c r="F17" s="20"/>
      <c r="G17" s="20"/>
      <c r="H17" s="13" t="str">
        <f t="shared" ca="1" si="0"/>
        <v>No Permit</v>
      </c>
      <c r="I17" s="52" t="str">
        <f t="shared" ca="1" si="1"/>
        <v/>
      </c>
      <c r="J17" s="19"/>
    </row>
    <row r="18" spans="1:10" s="2" customFormat="1" ht="30" customHeight="1" x14ac:dyDescent="0.3">
      <c r="A18" s="61" t="s">
        <v>19</v>
      </c>
      <c r="B18" s="11" t="s">
        <v>176</v>
      </c>
      <c r="C18" s="8" t="s">
        <v>372</v>
      </c>
      <c r="D18" s="9" t="s">
        <v>167</v>
      </c>
      <c r="E18" s="56"/>
      <c r="F18" s="20"/>
      <c r="G18" s="20"/>
      <c r="H18" s="13" t="str">
        <f t="shared" ca="1" si="0"/>
        <v>No Permit</v>
      </c>
      <c r="I18" s="52" t="str">
        <f t="shared" ca="1" si="1"/>
        <v/>
      </c>
      <c r="J18" s="19"/>
    </row>
    <row r="19" spans="1:10" s="2" customFormat="1" ht="30" customHeight="1" x14ac:dyDescent="0.3">
      <c r="A19" s="61" t="s">
        <v>198</v>
      </c>
      <c r="B19" s="11" t="s">
        <v>176</v>
      </c>
      <c r="C19" s="8" t="s">
        <v>199</v>
      </c>
      <c r="D19" s="9" t="s">
        <v>167</v>
      </c>
      <c r="E19" s="56" t="s">
        <v>557</v>
      </c>
      <c r="F19" s="20">
        <v>45976</v>
      </c>
      <c r="G19" s="20">
        <v>46341</v>
      </c>
      <c r="H19" s="13" t="str">
        <f t="shared" ca="1" si="0"/>
        <v>Active</v>
      </c>
      <c r="I19" s="52">
        <f t="shared" ca="1" si="1"/>
        <v>82.598137152774143</v>
      </c>
      <c r="J19" s="19"/>
    </row>
    <row r="20" spans="1:10" s="2" customFormat="1" ht="30" customHeight="1" x14ac:dyDescent="0.3">
      <c r="A20" s="61" t="s">
        <v>200</v>
      </c>
      <c r="B20" s="11" t="s">
        <v>176</v>
      </c>
      <c r="C20" s="8" t="s">
        <v>201</v>
      </c>
      <c r="D20" s="9" t="s">
        <v>167</v>
      </c>
      <c r="E20" s="56" t="s">
        <v>558</v>
      </c>
      <c r="F20" s="20">
        <v>45976</v>
      </c>
      <c r="G20" s="20">
        <v>46341</v>
      </c>
      <c r="H20" s="13" t="str">
        <f t="shared" ca="1" si="0"/>
        <v>Active</v>
      </c>
      <c r="I20" s="52">
        <f t="shared" ca="1" si="1"/>
        <v>82.598137152774143</v>
      </c>
      <c r="J20" s="19"/>
    </row>
    <row r="21" spans="1:10" s="2" customFormat="1" ht="30" customHeight="1" x14ac:dyDescent="0.3">
      <c r="A21" s="61" t="s">
        <v>22</v>
      </c>
      <c r="B21" s="11" t="s">
        <v>204</v>
      </c>
      <c r="C21" s="8" t="s">
        <v>205</v>
      </c>
      <c r="D21" s="9" t="s">
        <v>167</v>
      </c>
      <c r="E21" s="56"/>
      <c r="F21" s="20"/>
      <c r="G21" s="20"/>
      <c r="H21" s="13" t="str">
        <f t="shared" ca="1" si="0"/>
        <v>No Permit</v>
      </c>
      <c r="I21" s="52" t="str">
        <f t="shared" ca="1" si="1"/>
        <v/>
      </c>
      <c r="J21" s="19"/>
    </row>
    <row r="22" spans="1:10" s="2" customFormat="1" ht="30" customHeight="1" x14ac:dyDescent="0.3">
      <c r="A22" s="61" t="s">
        <v>23</v>
      </c>
      <c r="B22" s="11" t="s">
        <v>204</v>
      </c>
      <c r="C22" s="8" t="s">
        <v>207</v>
      </c>
      <c r="D22" s="9" t="s">
        <v>173</v>
      </c>
      <c r="E22" s="56"/>
      <c r="F22" s="20"/>
      <c r="G22" s="20"/>
      <c r="H22" s="13" t="str">
        <f t="shared" ca="1" si="0"/>
        <v>N/A</v>
      </c>
      <c r="I22" s="52" t="str">
        <f t="shared" ca="1" si="1"/>
        <v/>
      </c>
      <c r="J22" s="19"/>
    </row>
    <row r="23" spans="1:10" s="2" customFormat="1" ht="30" customHeight="1" x14ac:dyDescent="0.3">
      <c r="A23" s="61" t="s">
        <v>24</v>
      </c>
      <c r="B23" s="11" t="s">
        <v>209</v>
      </c>
      <c r="C23" s="8" t="s">
        <v>210</v>
      </c>
      <c r="D23" s="9" t="s">
        <v>167</v>
      </c>
      <c r="E23" s="56" t="s">
        <v>559</v>
      </c>
      <c r="F23" s="20">
        <v>44468</v>
      </c>
      <c r="G23" s="20">
        <v>2958465</v>
      </c>
      <c r="H23" s="13" t="str">
        <f t="shared" ca="1" si="0"/>
        <v>Active</v>
      </c>
      <c r="I23" s="52">
        <f t="shared" ca="1" si="1"/>
        <v>2912206.5981371528</v>
      </c>
      <c r="J23" s="19"/>
    </row>
    <row r="24" spans="1:10" s="2" customFormat="1" ht="30" customHeight="1" x14ac:dyDescent="0.3">
      <c r="A24" s="61" t="s">
        <v>25</v>
      </c>
      <c r="B24" s="11" t="s">
        <v>209</v>
      </c>
      <c r="C24" s="8" t="s">
        <v>212</v>
      </c>
      <c r="D24" s="9" t="s">
        <v>167</v>
      </c>
      <c r="E24" s="56" t="s">
        <v>560</v>
      </c>
      <c r="F24" s="20">
        <v>44714</v>
      </c>
      <c r="G24" s="20">
        <v>2958465</v>
      </c>
      <c r="H24" s="13" t="str">
        <f t="shared" ca="1" si="0"/>
        <v>Active</v>
      </c>
      <c r="I24" s="52">
        <f t="shared" ca="1" si="1"/>
        <v>2912206.5981371528</v>
      </c>
      <c r="J24" s="19"/>
    </row>
    <row r="25" spans="1:10" s="2" customFormat="1" ht="30" customHeight="1" x14ac:dyDescent="0.3">
      <c r="A25" s="61" t="s">
        <v>26</v>
      </c>
      <c r="B25" s="11" t="s">
        <v>209</v>
      </c>
      <c r="C25" s="8" t="s">
        <v>213</v>
      </c>
      <c r="D25" s="9" t="s">
        <v>167</v>
      </c>
      <c r="E25" s="56" t="s">
        <v>561</v>
      </c>
      <c r="F25" s="20">
        <v>45475</v>
      </c>
      <c r="G25" s="20">
        <v>2958465</v>
      </c>
      <c r="H25" s="13" t="str">
        <f t="shared" ca="1" si="0"/>
        <v>Active</v>
      </c>
      <c r="I25" s="52">
        <f ca="1">IF(H25="N/A","",IF((G25-$C$1)&gt;0,G25-$C$1,""))</f>
        <v>2912206.5981371528</v>
      </c>
      <c r="J25" s="19"/>
    </row>
    <row r="26" spans="1:10" s="2" customFormat="1" ht="30" customHeight="1" x14ac:dyDescent="0.3">
      <c r="A26" s="61" t="s">
        <v>215</v>
      </c>
      <c r="B26" s="11" t="s">
        <v>209</v>
      </c>
      <c r="C26" s="8" t="s">
        <v>216</v>
      </c>
      <c r="D26" s="9" t="s">
        <v>167</v>
      </c>
      <c r="E26" s="4" t="s">
        <v>562</v>
      </c>
      <c r="F26" s="20">
        <v>45730</v>
      </c>
      <c r="G26" s="20">
        <v>47556</v>
      </c>
      <c r="H26" s="13" t="str">
        <f t="shared" ca="1" si="0"/>
        <v>Active</v>
      </c>
      <c r="I26" s="52">
        <f ca="1">IF(H26="N/A","",IF((G26-$C$1)&gt;0,G26-$C$1,""))</f>
        <v>1297.5981371527741</v>
      </c>
      <c r="J26" s="71" t="s">
        <v>563</v>
      </c>
    </row>
    <row r="27" spans="1:10" s="2" customFormat="1" ht="30" customHeight="1" x14ac:dyDescent="0.3">
      <c r="A27" s="61" t="s">
        <v>28</v>
      </c>
      <c r="B27" s="11" t="s">
        <v>209</v>
      </c>
      <c r="C27" s="8" t="s">
        <v>218</v>
      </c>
      <c r="D27" s="9" t="s">
        <v>167</v>
      </c>
      <c r="E27" s="56" t="s">
        <v>564</v>
      </c>
      <c r="F27" s="20">
        <v>45724</v>
      </c>
      <c r="G27" s="20">
        <v>47550</v>
      </c>
      <c r="H27" s="13" t="str">
        <f t="shared" ca="1" si="0"/>
        <v>Active</v>
      </c>
      <c r="I27" s="52">
        <f ca="1">IF(H27="N/A","",IF((G27-$C$1)&gt;0,G27-$C$1,""))</f>
        <v>1291.5981371527741</v>
      </c>
      <c r="J27" s="19" t="s">
        <v>565</v>
      </c>
    </row>
    <row r="28" spans="1:10" s="2" customFormat="1" ht="30" customHeight="1" x14ac:dyDescent="0.3">
      <c r="A28" s="61" t="s">
        <v>29</v>
      </c>
      <c r="B28" s="11" t="s">
        <v>209</v>
      </c>
      <c r="C28" s="8" t="s">
        <v>219</v>
      </c>
      <c r="D28" s="9" t="s">
        <v>167</v>
      </c>
      <c r="E28" s="56" t="s">
        <v>566</v>
      </c>
      <c r="F28" s="20">
        <v>46013</v>
      </c>
      <c r="G28" s="20">
        <v>47839</v>
      </c>
      <c r="H28" s="13" t="str">
        <f t="shared" ca="1" si="0"/>
        <v>Active</v>
      </c>
      <c r="I28" s="52">
        <f ca="1">IF(H28="N/A","",IF((G28-$C$1)&gt;0,G28-$C$1,""))</f>
        <v>1580.5981371527741</v>
      </c>
      <c r="J28" s="19" t="s">
        <v>567</v>
      </c>
    </row>
    <row r="29" spans="1:10" s="2" customFormat="1" ht="30" customHeight="1" x14ac:dyDescent="0.3">
      <c r="A29" s="61" t="s">
        <v>220</v>
      </c>
      <c r="B29" s="11" t="s">
        <v>209</v>
      </c>
      <c r="C29" s="8" t="s">
        <v>221</v>
      </c>
      <c r="D29" s="9" t="s">
        <v>167</v>
      </c>
      <c r="E29" s="56" t="s">
        <v>568</v>
      </c>
      <c r="F29" s="20">
        <v>45869</v>
      </c>
      <c r="G29" s="20">
        <v>46234</v>
      </c>
      <c r="H29" s="13" t="str">
        <f t="shared" ca="1" si="0"/>
        <v>Expired</v>
      </c>
      <c r="I29" s="52" t="str">
        <f ca="1">IF(H29="N/A","",IF((G29-$C$1)&gt;0,G29-$C$1,""))</f>
        <v/>
      </c>
      <c r="J29" s="71" t="s">
        <v>569</v>
      </c>
    </row>
    <row r="30" spans="1:10" s="2" customFormat="1" ht="30" customHeight="1" x14ac:dyDescent="0.3">
      <c r="A30" s="61" t="s">
        <v>223</v>
      </c>
      <c r="B30" s="11" t="s">
        <v>209</v>
      </c>
      <c r="C30" s="8" t="s">
        <v>224</v>
      </c>
      <c r="D30" s="9" t="s">
        <v>173</v>
      </c>
      <c r="E30" s="56"/>
      <c r="F30" s="20"/>
      <c r="G30" s="20"/>
      <c r="H30" s="13" t="str">
        <f t="shared" ca="1" si="0"/>
        <v>N/A</v>
      </c>
      <c r="I30" s="52" t="str">
        <f t="shared" ref="I30:I32" ca="1" si="2">IF(H30="N/A","",IF((G30-$C$1)&gt;0,G30-$C$1,""))</f>
        <v/>
      </c>
      <c r="J30" s="19"/>
    </row>
    <row r="31" spans="1:10" s="2" customFormat="1" ht="30" customHeight="1" x14ac:dyDescent="0.3">
      <c r="A31" s="61" t="s">
        <v>225</v>
      </c>
      <c r="B31" s="11" t="s">
        <v>209</v>
      </c>
      <c r="C31" s="8" t="s">
        <v>226</v>
      </c>
      <c r="D31" s="9" t="s">
        <v>173</v>
      </c>
      <c r="E31" s="56"/>
      <c r="F31" s="20"/>
      <c r="G31" s="20"/>
      <c r="H31" s="13" t="str">
        <f t="shared" ca="1" si="0"/>
        <v>N/A</v>
      </c>
      <c r="I31" s="52" t="str">
        <f t="shared" ca="1" si="2"/>
        <v/>
      </c>
      <c r="J31" s="19"/>
    </row>
    <row r="32" spans="1:10" s="2" customFormat="1" ht="30" customHeight="1" x14ac:dyDescent="0.3">
      <c r="A32" s="61" t="s">
        <v>227</v>
      </c>
      <c r="B32" s="11" t="s">
        <v>209</v>
      </c>
      <c r="C32" s="8" t="s">
        <v>228</v>
      </c>
      <c r="D32" s="9" t="s">
        <v>173</v>
      </c>
      <c r="E32" s="56"/>
      <c r="F32" s="20"/>
      <c r="G32" s="20"/>
      <c r="H32" s="13" t="str">
        <f t="shared" ca="1" si="0"/>
        <v>N/A</v>
      </c>
      <c r="I32" s="52" t="str">
        <f t="shared" ca="1" si="2"/>
        <v/>
      </c>
      <c r="J32" s="19"/>
    </row>
    <row r="33" spans="1:10" s="2" customFormat="1" ht="30" customHeight="1" x14ac:dyDescent="0.3">
      <c r="A33" s="61" t="s">
        <v>34</v>
      </c>
      <c r="B33" s="11" t="s">
        <v>209</v>
      </c>
      <c r="C33" s="8" t="s">
        <v>229</v>
      </c>
      <c r="D33" s="9" t="s">
        <v>167</v>
      </c>
      <c r="E33" s="56"/>
      <c r="F33" s="20"/>
      <c r="G33" s="20"/>
      <c r="H33" s="13" t="str">
        <f t="shared" ca="1" si="0"/>
        <v>No Permit</v>
      </c>
      <c r="I33" s="52" t="str">
        <f t="shared" ca="1" si="1"/>
        <v/>
      </c>
      <c r="J33" s="19"/>
    </row>
    <row r="34" spans="1:10" s="2" customFormat="1" ht="30" customHeight="1" x14ac:dyDescent="0.3">
      <c r="A34" s="61" t="s">
        <v>35</v>
      </c>
      <c r="B34" s="11" t="s">
        <v>209</v>
      </c>
      <c r="C34" s="8" t="s">
        <v>232</v>
      </c>
      <c r="D34" s="9" t="s">
        <v>167</v>
      </c>
      <c r="E34" s="56"/>
      <c r="F34" s="20"/>
      <c r="G34" s="20"/>
      <c r="H34" s="13" t="str">
        <f t="shared" ca="1" si="0"/>
        <v>No Permit</v>
      </c>
      <c r="I34" s="52" t="str">
        <f t="shared" ca="1" si="1"/>
        <v/>
      </c>
      <c r="J34" s="19"/>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173</v>
      </c>
      <c r="E38" s="56"/>
      <c r="F38" s="20"/>
      <c r="G38" s="20"/>
      <c r="H38" s="13" t="str">
        <f t="shared" ca="1" si="0"/>
        <v>N/A</v>
      </c>
      <c r="I38" s="52" t="str">
        <f t="shared" ca="1" si="1"/>
        <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173</v>
      </c>
      <c r="E42" s="56"/>
      <c r="F42" s="20"/>
      <c r="G42" s="20"/>
      <c r="H42" s="13" t="str">
        <f t="shared" ca="1" si="0"/>
        <v>N/A</v>
      </c>
      <c r="I42" s="52" t="str">
        <f t="shared" ca="1" si="1"/>
        <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167</v>
      </c>
      <c r="E47" s="56" t="s">
        <v>570</v>
      </c>
      <c r="F47" s="20">
        <v>46055</v>
      </c>
      <c r="G47" s="20">
        <v>46387</v>
      </c>
      <c r="H47" s="13" t="str">
        <f t="shared" ca="1" si="0"/>
        <v>Active</v>
      </c>
      <c r="I47" s="52">
        <f t="shared" ca="1" si="1"/>
        <v>128.59813715277414</v>
      </c>
      <c r="J47" s="19"/>
    </row>
    <row r="48" spans="1:10" s="2" customFormat="1" ht="30" customHeight="1" x14ac:dyDescent="0.3">
      <c r="A48" s="61" t="s">
        <v>260</v>
      </c>
      <c r="B48" s="11" t="s">
        <v>244</v>
      </c>
      <c r="C48" s="8" t="s">
        <v>261</v>
      </c>
      <c r="D48" s="9" t="s">
        <v>173</v>
      </c>
      <c r="E48" s="56"/>
      <c r="F48" s="20"/>
      <c r="G48" s="20"/>
      <c r="H48" s="13" t="str">
        <f t="shared" ca="1" si="0"/>
        <v>N/A</v>
      </c>
      <c r="I48" s="52" t="str">
        <f t="shared" ca="1" si="1"/>
        <v/>
      </c>
      <c r="J48" s="19"/>
    </row>
    <row r="49" spans="1:10" s="2" customFormat="1" ht="30" customHeight="1" x14ac:dyDescent="0.3">
      <c r="A49" s="61"/>
      <c r="B49" s="11" t="s">
        <v>244</v>
      </c>
      <c r="C49" s="8" t="s">
        <v>262</v>
      </c>
      <c r="D49" s="9" t="s">
        <v>167</v>
      </c>
      <c r="E49" s="56"/>
      <c r="F49" s="20"/>
      <c r="G49" s="20"/>
      <c r="H49" s="13" t="str">
        <f t="shared" ca="1" si="0"/>
        <v>No Permit</v>
      </c>
      <c r="I49" s="52" t="str">
        <f t="shared" ca="1" si="1"/>
        <v/>
      </c>
      <c r="J49" s="19"/>
    </row>
    <row r="50" spans="1:10" s="2" customFormat="1" ht="30" customHeight="1" x14ac:dyDescent="0.3">
      <c r="A50" s="61"/>
      <c r="B50" s="11" t="s">
        <v>244</v>
      </c>
      <c r="C50" s="8" t="s">
        <v>263</v>
      </c>
      <c r="D50" s="9" t="s">
        <v>167</v>
      </c>
      <c r="E50" s="56"/>
      <c r="F50" s="20"/>
      <c r="G50" s="20"/>
      <c r="H50" s="13" t="str">
        <f t="shared" ca="1" si="0"/>
        <v>No Permit</v>
      </c>
      <c r="I50" s="52" t="str">
        <f t="shared" ca="1" si="1"/>
        <v/>
      </c>
      <c r="J50" s="19"/>
    </row>
    <row r="51" spans="1:10" s="2" customFormat="1" ht="30" customHeight="1" x14ac:dyDescent="0.3">
      <c r="A51" s="61" t="s">
        <v>52</v>
      </c>
      <c r="B51" s="11" t="s">
        <v>264</v>
      </c>
      <c r="C51" s="8" t="s">
        <v>265</v>
      </c>
      <c r="D51" s="9" t="s">
        <v>167</v>
      </c>
      <c r="E51" s="56"/>
      <c r="F51" s="20"/>
      <c r="G51" s="20"/>
      <c r="H51" s="13" t="str">
        <f t="shared" ca="1" si="0"/>
        <v>No Permit</v>
      </c>
      <c r="I51" s="52" t="str">
        <f t="shared" ca="1" si="1"/>
        <v/>
      </c>
      <c r="J51" s="19"/>
    </row>
    <row r="52" spans="1:10" s="2" customFormat="1" ht="30" customHeight="1" x14ac:dyDescent="0.3">
      <c r="A52" s="61" t="s">
        <v>53</v>
      </c>
      <c r="B52" s="11" t="s">
        <v>264</v>
      </c>
      <c r="C52" s="8" t="s">
        <v>267</v>
      </c>
      <c r="D52" s="9" t="s">
        <v>167</v>
      </c>
      <c r="E52" s="56"/>
      <c r="F52" s="20"/>
      <c r="G52" s="20"/>
      <c r="H52" s="13" t="str">
        <f t="shared" ca="1" si="0"/>
        <v>No Permit</v>
      </c>
      <c r="I52" s="52" t="str">
        <f t="shared" ca="1" si="1"/>
        <v/>
      </c>
      <c r="J52" s="19"/>
    </row>
    <row r="53" spans="1:10" s="2" customFormat="1" ht="30" customHeight="1" x14ac:dyDescent="0.3">
      <c r="A53" s="61" t="s">
        <v>54</v>
      </c>
      <c r="B53" s="11" t="s">
        <v>264</v>
      </c>
      <c r="C53" s="8" t="s">
        <v>268</v>
      </c>
      <c r="D53" s="9" t="s">
        <v>167</v>
      </c>
      <c r="E53" s="56"/>
      <c r="F53" s="20"/>
      <c r="G53" s="20"/>
      <c r="H53" s="13" t="str">
        <f t="shared" ca="1" si="0"/>
        <v>No Permit</v>
      </c>
      <c r="I53" s="52" t="str">
        <f t="shared" ca="1" si="1"/>
        <v/>
      </c>
      <c r="J53" s="19"/>
    </row>
    <row r="54" spans="1:10" s="2" customFormat="1" ht="30" customHeight="1" x14ac:dyDescent="0.3">
      <c r="A54" s="61" t="s">
        <v>55</v>
      </c>
      <c r="B54" s="11" t="s">
        <v>264</v>
      </c>
      <c r="C54" s="8" t="s">
        <v>269</v>
      </c>
      <c r="D54" s="9" t="s">
        <v>167</v>
      </c>
      <c r="E54" s="56"/>
      <c r="F54" s="20"/>
      <c r="G54" s="20"/>
      <c r="H54" s="13" t="str">
        <f t="shared" ca="1" si="0"/>
        <v>No Permit</v>
      </c>
      <c r="I54" s="52" t="str">
        <f t="shared" ca="1" si="1"/>
        <v/>
      </c>
      <c r="J54" s="19"/>
    </row>
    <row r="55" spans="1:10" s="2" customFormat="1" ht="30" customHeight="1" x14ac:dyDescent="0.3">
      <c r="A55" s="61" t="s">
        <v>56</v>
      </c>
      <c r="B55" s="11" t="s">
        <v>264</v>
      </c>
      <c r="C55" s="8" t="s">
        <v>270</v>
      </c>
      <c r="D55" s="9" t="s">
        <v>167</v>
      </c>
      <c r="E55" s="56"/>
      <c r="F55" s="20"/>
      <c r="G55" s="20"/>
      <c r="H55" s="13" t="str">
        <f t="shared" ca="1" si="0"/>
        <v>No Permit</v>
      </c>
      <c r="I55" s="52" t="str">
        <f t="shared" ca="1" si="1"/>
        <v/>
      </c>
      <c r="J55" s="19"/>
    </row>
    <row r="56" spans="1:10" s="2" customFormat="1" ht="30" customHeight="1" x14ac:dyDescent="0.3">
      <c r="A56" s="61" t="s">
        <v>57</v>
      </c>
      <c r="B56" s="11" t="s">
        <v>264</v>
      </c>
      <c r="C56" s="8" t="s">
        <v>271</v>
      </c>
      <c r="D56" s="9" t="s">
        <v>167</v>
      </c>
      <c r="E56" s="56"/>
      <c r="F56" s="20"/>
      <c r="G56" s="20"/>
      <c r="H56" s="13" t="str">
        <f t="shared" ca="1" si="0"/>
        <v>No Permit</v>
      </c>
      <c r="I56" s="52" t="str">
        <f t="shared" ca="1" si="1"/>
        <v/>
      </c>
      <c r="J56" s="19"/>
    </row>
    <row r="57" spans="1:10" s="2" customFormat="1" ht="30" customHeight="1" x14ac:dyDescent="0.3">
      <c r="A57" s="61" t="s">
        <v>58</v>
      </c>
      <c r="B57" s="11" t="s">
        <v>272</v>
      </c>
      <c r="C57" s="8" t="s">
        <v>273</v>
      </c>
      <c r="D57" s="9" t="s">
        <v>167</v>
      </c>
      <c r="E57" s="56" t="s">
        <v>571</v>
      </c>
      <c r="F57" s="20">
        <v>45548</v>
      </c>
      <c r="G57" s="20">
        <v>47374</v>
      </c>
      <c r="H57" s="13" t="str">
        <f t="shared" ca="1" si="0"/>
        <v>Active</v>
      </c>
      <c r="I57" s="52">
        <f t="shared" ca="1" si="1"/>
        <v>1115.5981371527741</v>
      </c>
      <c r="J57" s="19"/>
    </row>
    <row r="58" spans="1:10" s="2" customFormat="1" ht="30" customHeight="1" x14ac:dyDescent="0.3">
      <c r="A58" s="61" t="s">
        <v>59</v>
      </c>
      <c r="B58" s="11" t="s">
        <v>274</v>
      </c>
      <c r="C58" s="8" t="s">
        <v>275</v>
      </c>
      <c r="D58" s="9" t="s">
        <v>167</v>
      </c>
      <c r="E58" s="56"/>
      <c r="F58" s="20"/>
      <c r="G58" s="20"/>
      <c r="H58" s="13" t="str">
        <f t="shared" ca="1" si="0"/>
        <v>No Permit</v>
      </c>
      <c r="I58" s="52" t="str">
        <f t="shared" ca="1" si="1"/>
        <v/>
      </c>
      <c r="J58" s="19"/>
    </row>
    <row r="59" spans="1:10" s="2" customFormat="1" ht="30" customHeight="1" x14ac:dyDescent="0.3">
      <c r="A59" s="61" t="s">
        <v>60</v>
      </c>
      <c r="B59" s="11" t="s">
        <v>274</v>
      </c>
      <c r="C59" s="8" t="s">
        <v>276</v>
      </c>
      <c r="D59" s="9" t="s">
        <v>167</v>
      </c>
      <c r="E59" s="56"/>
      <c r="F59" s="20"/>
      <c r="G59" s="20"/>
      <c r="H59" s="13" t="str">
        <f t="shared" ca="1" si="0"/>
        <v>No Permit</v>
      </c>
      <c r="I59" s="52" t="str">
        <f t="shared" ca="1" si="1"/>
        <v/>
      </c>
      <c r="J59" s="19"/>
    </row>
    <row r="60" spans="1:10" s="2" customFormat="1" ht="30" customHeight="1" x14ac:dyDescent="0.3">
      <c r="A60" s="61" t="s">
        <v>61</v>
      </c>
      <c r="B60" s="11" t="s">
        <v>277</v>
      </c>
      <c r="C60" s="8" t="s">
        <v>278</v>
      </c>
      <c r="D60" s="9" t="s">
        <v>167</v>
      </c>
      <c r="E60" s="56"/>
      <c r="F60" s="20"/>
      <c r="G60" s="20"/>
      <c r="H60" s="13" t="str">
        <f t="shared" ca="1" si="0"/>
        <v>No Permit</v>
      </c>
      <c r="I60" s="52" t="str">
        <f t="shared" ca="1" si="1"/>
        <v/>
      </c>
      <c r="J60" s="19"/>
    </row>
    <row r="61" spans="1:10" s="2" customFormat="1" ht="30" customHeight="1" x14ac:dyDescent="0.3">
      <c r="A61" s="61" t="s">
        <v>62</v>
      </c>
      <c r="B61" s="11" t="s">
        <v>277</v>
      </c>
      <c r="C61" s="8" t="s">
        <v>279</v>
      </c>
      <c r="D61" s="9" t="s">
        <v>167</v>
      </c>
      <c r="E61" s="56"/>
      <c r="F61" s="20"/>
      <c r="G61" s="20"/>
      <c r="H61" s="13" t="str">
        <f t="shared" ca="1" si="0"/>
        <v>No Permit</v>
      </c>
      <c r="I61" s="52" t="str">
        <f t="shared" ca="1" si="1"/>
        <v/>
      </c>
      <c r="J61" s="19"/>
    </row>
    <row r="62" spans="1:10" s="2" customFormat="1" ht="30" customHeight="1" x14ac:dyDescent="0.3">
      <c r="A62" s="61" t="s">
        <v>63</v>
      </c>
      <c r="B62" s="11" t="s">
        <v>277</v>
      </c>
      <c r="C62" s="8" t="s">
        <v>280</v>
      </c>
      <c r="D62" s="9" t="s">
        <v>167</v>
      </c>
      <c r="E62" s="56"/>
      <c r="F62" s="20"/>
      <c r="G62" s="20"/>
      <c r="H62" s="13" t="str">
        <f t="shared" ca="1" si="0"/>
        <v>No Permit</v>
      </c>
      <c r="I62" s="52" t="str">
        <f t="shared" ca="1" si="1"/>
        <v/>
      </c>
      <c r="J62" s="19"/>
    </row>
    <row r="63" spans="1:10" s="2" customFormat="1" ht="30" customHeight="1" x14ac:dyDescent="0.3">
      <c r="A63" s="61" t="s">
        <v>64</v>
      </c>
      <c r="B63" s="11" t="s">
        <v>277</v>
      </c>
      <c r="C63" s="8" t="s">
        <v>281</v>
      </c>
      <c r="D63" s="9" t="s">
        <v>167</v>
      </c>
      <c r="E63" s="56"/>
      <c r="F63" s="20"/>
      <c r="G63" s="20"/>
      <c r="H63" s="13" t="str">
        <f t="shared" ca="1" si="0"/>
        <v>No Permit</v>
      </c>
      <c r="I63" s="52" t="str">
        <f t="shared" ca="1" si="1"/>
        <v/>
      </c>
      <c r="J63" s="19"/>
    </row>
    <row r="64" spans="1:10" s="2" customFormat="1" ht="30" customHeight="1" x14ac:dyDescent="0.3">
      <c r="A64" s="61" t="s">
        <v>282</v>
      </c>
      <c r="B64" s="11" t="s">
        <v>283</v>
      </c>
      <c r="C64" s="8" t="s">
        <v>284</v>
      </c>
      <c r="D64" s="9" t="s">
        <v>173</v>
      </c>
      <c r="E64" s="56"/>
      <c r="F64" s="20"/>
      <c r="G64" s="20"/>
      <c r="H64" s="13" t="str">
        <f t="shared" ca="1" si="0"/>
        <v>N/A</v>
      </c>
      <c r="I64" s="52" t="str">
        <f t="shared" ca="1" si="1"/>
        <v/>
      </c>
      <c r="J64" s="19"/>
    </row>
    <row r="65" spans="1:10" s="2" customFormat="1" ht="30" customHeight="1" x14ac:dyDescent="0.3">
      <c r="A65" s="61" t="s">
        <v>66</v>
      </c>
      <c r="B65" s="11" t="s">
        <v>285</v>
      </c>
      <c r="C65" s="8" t="s">
        <v>286</v>
      </c>
      <c r="D65" s="9" t="s">
        <v>167</v>
      </c>
      <c r="E65" s="56"/>
      <c r="F65" s="20"/>
      <c r="G65" s="20"/>
      <c r="H65" s="13" t="str">
        <f t="shared" ca="1" si="0"/>
        <v>No Permit</v>
      </c>
      <c r="I65" s="52" t="str">
        <f t="shared" ca="1" si="1"/>
        <v/>
      </c>
      <c r="J65" s="19"/>
    </row>
    <row r="66" spans="1:10" s="2" customFormat="1" ht="30" customHeight="1" x14ac:dyDescent="0.3">
      <c r="A66" s="61" t="s">
        <v>67</v>
      </c>
      <c r="B66" s="11" t="s">
        <v>289</v>
      </c>
      <c r="C66" s="8" t="s">
        <v>290</v>
      </c>
      <c r="D66" s="9" t="s">
        <v>173</v>
      </c>
      <c r="E66" s="56"/>
      <c r="F66" s="20"/>
      <c r="G66" s="20"/>
      <c r="H66" s="13" t="str">
        <f t="shared" ca="1" si="0"/>
        <v>N/A</v>
      </c>
      <c r="I66" s="52" t="str">
        <f t="shared" ca="1" si="1"/>
        <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173</v>
      </c>
      <c r="E68" s="56"/>
      <c r="F68" s="20"/>
      <c r="G68" s="20"/>
      <c r="H68" s="13" t="str">
        <f t="shared" ca="1" si="0"/>
        <v>N/A</v>
      </c>
      <c r="I68" s="52" t="str">
        <f t="shared" ca="1" si="1"/>
        <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3">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3"/>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3"/>
        <v>Not Submitted</v>
      </c>
      <c r="I77" s="77"/>
      <c r="J77" s="78"/>
    </row>
    <row r="78" spans="1:10" s="2" customFormat="1" ht="30" customHeight="1" x14ac:dyDescent="0.3">
      <c r="A78" s="61" t="s">
        <v>307</v>
      </c>
      <c r="B78" s="18" t="s">
        <v>176</v>
      </c>
      <c r="C78" s="18" t="s">
        <v>308</v>
      </c>
      <c r="D78" s="12" t="s">
        <v>309</v>
      </c>
      <c r="E78" s="55" t="s">
        <v>167</v>
      </c>
      <c r="F78" s="20"/>
      <c r="G78" s="12">
        <v>46053</v>
      </c>
      <c r="H78" s="13" t="str">
        <f t="shared" si="3"/>
        <v>Not Submitted</v>
      </c>
      <c r="I78" s="77"/>
      <c r="J78" s="78"/>
    </row>
    <row r="79" spans="1:10" s="2" customFormat="1" ht="30" customHeight="1" x14ac:dyDescent="0.3">
      <c r="A79" s="61" t="s">
        <v>307</v>
      </c>
      <c r="B79" s="18" t="s">
        <v>176</v>
      </c>
      <c r="C79" s="18" t="s">
        <v>310</v>
      </c>
      <c r="D79" s="12" t="s">
        <v>309</v>
      </c>
      <c r="E79" s="55" t="s">
        <v>167</v>
      </c>
      <c r="F79" s="20"/>
      <c r="G79" s="12">
        <v>46081</v>
      </c>
      <c r="H79" s="13" t="str">
        <f t="shared" si="3"/>
        <v>Not Submitted</v>
      </c>
      <c r="I79" s="77"/>
      <c r="J79" s="78"/>
    </row>
    <row r="80" spans="1:10" s="2" customFormat="1" ht="30" customHeight="1" x14ac:dyDescent="0.3">
      <c r="A80" s="61" t="s">
        <v>307</v>
      </c>
      <c r="B80" s="18" t="s">
        <v>176</v>
      </c>
      <c r="C80" s="18" t="s">
        <v>311</v>
      </c>
      <c r="D80" s="12" t="s">
        <v>309</v>
      </c>
      <c r="E80" s="55" t="s">
        <v>167</v>
      </c>
      <c r="F80" s="20"/>
      <c r="G80" s="12">
        <v>46112</v>
      </c>
      <c r="H80" s="13" t="str">
        <f t="shared" si="3"/>
        <v>Not Submitted</v>
      </c>
      <c r="I80" s="77"/>
      <c r="J80" s="78"/>
    </row>
    <row r="81" spans="1:10" s="2" customFormat="1" ht="30" customHeight="1" x14ac:dyDescent="0.3">
      <c r="A81" s="61" t="s">
        <v>307</v>
      </c>
      <c r="B81" s="18" t="s">
        <v>176</v>
      </c>
      <c r="C81" s="18" t="s">
        <v>312</v>
      </c>
      <c r="D81" s="12" t="s">
        <v>309</v>
      </c>
      <c r="E81" s="55" t="s">
        <v>167</v>
      </c>
      <c r="F81" s="20"/>
      <c r="G81" s="12">
        <v>46142</v>
      </c>
      <c r="H81" s="13" t="str">
        <f t="shared" si="3"/>
        <v>Not Submitted</v>
      </c>
      <c r="I81" s="77"/>
      <c r="J81" s="78"/>
    </row>
    <row r="82" spans="1:10" s="2" customFormat="1" ht="30" customHeight="1" x14ac:dyDescent="0.3">
      <c r="A82" s="61" t="s">
        <v>307</v>
      </c>
      <c r="B82" s="18" t="s">
        <v>176</v>
      </c>
      <c r="C82" s="18" t="s">
        <v>313</v>
      </c>
      <c r="D82" s="12" t="s">
        <v>309</v>
      </c>
      <c r="E82" s="55" t="s">
        <v>167</v>
      </c>
      <c r="F82" s="20">
        <v>46172</v>
      </c>
      <c r="G82" s="12">
        <v>46173</v>
      </c>
      <c r="H82" s="13" t="str">
        <f t="shared" si="3"/>
        <v>Submitted On-time</v>
      </c>
      <c r="I82" s="77"/>
      <c r="J82" s="78"/>
    </row>
    <row r="83" spans="1:10" s="2" customFormat="1" ht="30" customHeight="1" x14ac:dyDescent="0.3">
      <c r="A83" s="61" t="s">
        <v>307</v>
      </c>
      <c r="B83" s="18" t="s">
        <v>176</v>
      </c>
      <c r="C83" s="18" t="s">
        <v>314</v>
      </c>
      <c r="D83" s="12" t="s">
        <v>309</v>
      </c>
      <c r="E83" s="55" t="s">
        <v>167</v>
      </c>
      <c r="F83" s="20">
        <v>46202</v>
      </c>
      <c r="G83" s="12">
        <v>46203</v>
      </c>
      <c r="H83" s="13" t="str">
        <f t="shared" si="3"/>
        <v>Submitted On-time</v>
      </c>
      <c r="I83" s="77"/>
      <c r="J83" s="78"/>
    </row>
    <row r="84" spans="1:10" s="2" customFormat="1" ht="30" customHeight="1" x14ac:dyDescent="0.3">
      <c r="A84" s="61" t="s">
        <v>307</v>
      </c>
      <c r="B84" s="18" t="s">
        <v>176</v>
      </c>
      <c r="C84" s="18" t="s">
        <v>315</v>
      </c>
      <c r="D84" s="12" t="s">
        <v>309</v>
      </c>
      <c r="E84" s="55" t="s">
        <v>167</v>
      </c>
      <c r="F84" s="20"/>
      <c r="G84" s="12">
        <v>46234</v>
      </c>
      <c r="H84" s="13" t="str">
        <f t="shared" si="3"/>
        <v>Not Submitted</v>
      </c>
      <c r="I84" s="77"/>
      <c r="J84" s="78"/>
    </row>
    <row r="85" spans="1:10" s="2" customFormat="1" ht="30" customHeight="1" x14ac:dyDescent="0.3">
      <c r="A85" s="61" t="s">
        <v>307</v>
      </c>
      <c r="B85" s="18" t="s">
        <v>176</v>
      </c>
      <c r="C85" s="18" t="s">
        <v>316</v>
      </c>
      <c r="D85" s="12" t="s">
        <v>309</v>
      </c>
      <c r="E85" s="55" t="s">
        <v>167</v>
      </c>
      <c r="F85" s="20"/>
      <c r="G85" s="12">
        <v>46265</v>
      </c>
      <c r="H85" s="13" t="str">
        <f t="shared" si="3"/>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3"/>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3"/>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3"/>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3"/>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3"/>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3"/>
        <v>Not Submitted</v>
      </c>
      <c r="I91" s="77"/>
      <c r="J91" s="78"/>
    </row>
    <row r="92" spans="1:10" s="2" customFormat="1" ht="30" customHeight="1" x14ac:dyDescent="0.3">
      <c r="A92" s="61" t="s">
        <v>119</v>
      </c>
      <c r="B92" s="18" t="s">
        <v>209</v>
      </c>
      <c r="C92" s="18" t="s">
        <v>326</v>
      </c>
      <c r="D92" s="12" t="s">
        <v>327</v>
      </c>
      <c r="E92" s="55" t="s">
        <v>167</v>
      </c>
      <c r="F92" s="20"/>
      <c r="G92" s="12">
        <v>46112</v>
      </c>
      <c r="H92" s="13" t="str">
        <f t="shared" si="3"/>
        <v>Not Submitted</v>
      </c>
      <c r="I92" s="77"/>
      <c r="J92" s="78"/>
    </row>
    <row r="93" spans="1:10" s="2" customFormat="1" ht="30" customHeight="1" x14ac:dyDescent="0.3">
      <c r="A93" s="61" t="s">
        <v>120</v>
      </c>
      <c r="B93" s="18" t="s">
        <v>209</v>
      </c>
      <c r="C93" s="18" t="s">
        <v>328</v>
      </c>
      <c r="D93" s="12" t="s">
        <v>327</v>
      </c>
      <c r="E93" s="55" t="s">
        <v>167</v>
      </c>
      <c r="F93" s="20"/>
      <c r="G93" s="12">
        <v>46203</v>
      </c>
      <c r="H93" s="13" t="str">
        <f t="shared" si="3"/>
        <v>Not Submitted</v>
      </c>
      <c r="I93" s="77"/>
      <c r="J93" s="78"/>
    </row>
    <row r="94" spans="1:10" s="2" customFormat="1" ht="30" customHeight="1" x14ac:dyDescent="0.3">
      <c r="A94" s="61" t="s">
        <v>121</v>
      </c>
      <c r="B94" s="18" t="s">
        <v>209</v>
      </c>
      <c r="C94" s="18" t="s">
        <v>329</v>
      </c>
      <c r="D94" s="12" t="s">
        <v>327</v>
      </c>
      <c r="E94" s="55" t="s">
        <v>167</v>
      </c>
      <c r="F94" s="20"/>
      <c r="G94" s="12">
        <v>46295</v>
      </c>
      <c r="H94" s="13" t="str">
        <f t="shared" si="3"/>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3"/>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3"/>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3"/>
        <v>Not Submitted</v>
      </c>
      <c r="I97" s="77"/>
      <c r="J97" s="78"/>
    </row>
    <row r="98" spans="1:10" s="2" customFormat="1" ht="30" customHeight="1" x14ac:dyDescent="0.3">
      <c r="A98" s="61"/>
      <c r="B98" s="18" t="s">
        <v>334</v>
      </c>
      <c r="C98" s="18" t="s">
        <v>335</v>
      </c>
      <c r="D98" s="12" t="s">
        <v>309</v>
      </c>
      <c r="E98" s="55" t="s">
        <v>167</v>
      </c>
      <c r="F98" s="20"/>
      <c r="G98" s="12">
        <v>46068</v>
      </c>
      <c r="H98" s="13" t="str">
        <f t="shared" si="3"/>
        <v>Not Submitted</v>
      </c>
      <c r="I98" s="57"/>
      <c r="J98" s="58"/>
    </row>
    <row r="99" spans="1:10" s="2" customFormat="1" ht="30" customHeight="1" x14ac:dyDescent="0.3">
      <c r="A99" s="61"/>
      <c r="B99" s="18" t="s">
        <v>334</v>
      </c>
      <c r="C99" s="18" t="s">
        <v>336</v>
      </c>
      <c r="D99" s="12" t="s">
        <v>309</v>
      </c>
      <c r="E99" s="55" t="s">
        <v>167</v>
      </c>
      <c r="F99" s="20"/>
      <c r="G99" s="12">
        <v>46096</v>
      </c>
      <c r="H99" s="13" t="str">
        <f t="shared" si="3"/>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3"/>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3"/>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3"/>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3"/>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3"/>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3"/>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3"/>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3"/>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3"/>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3"/>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3"/>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3"/>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3"/>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3"/>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3"/>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3"/>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3"/>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3"/>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3"/>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3"/>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3"/>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116" priority="7" operator="containsText" text="Expired">
      <formula>NOT(ISERROR(SEARCH("Expired",H6)))</formula>
    </cfRule>
    <cfRule type="containsText" dxfId="115" priority="8" operator="containsText" text="No Permit">
      <formula>NOT(ISERROR(SEARCH("No Permit",H6)))</formula>
    </cfRule>
    <cfRule type="containsText" dxfId="114" priority="9" operator="containsText" text="Active">
      <formula>NOT(ISERROR(SEARCH("Active",H6)))</formula>
    </cfRule>
  </conditionalFormatting>
  <conditionalFormatting sqref="H74:H120">
    <cfRule type="containsText" dxfId="113" priority="4" operator="containsText" text="Not Submitted">
      <formula>NOT(ISERROR(SEARCH("Not Submitted",H74)))</formula>
    </cfRule>
    <cfRule type="containsText" dxfId="112" priority="5" operator="containsText" text="Late Submission">
      <formula>NOT(ISERROR(SEARCH("Late Submission",H74)))</formula>
    </cfRule>
    <cfRule type="containsText" dxfId="111" priority="6" operator="containsText" text="Submitted On-time">
      <formula>NOT(ISERROR(SEARCH("Submitted On-time",H74)))</formula>
    </cfRule>
  </conditionalFormatting>
  <conditionalFormatting sqref="I6:I68">
    <cfRule type="cellIs" dxfId="110" priority="1" operator="between">
      <formula>31</formula>
      <formula>60</formula>
    </cfRule>
    <cfRule type="cellIs" dxfId="109" priority="2" operator="between">
      <formula>0</formula>
      <formula>30</formula>
    </cfRule>
    <cfRule type="containsBlanks" dxfId="108"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66ED2A0-EAC4-4471-967F-DE3FF7E2BC49}">
          <x14:formula1>
            <xm:f>DATA!$B$4:$B$5</xm:f>
          </x14:formula1>
          <xm:sqref>E74:E120 D6:D68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23702-83E1-4F33-9651-F62ED241084B}">
  <sheetPr>
    <tabColor rgb="FFFFCCFF"/>
  </sheetPr>
  <dimension ref="A1:J120"/>
  <sheetViews>
    <sheetView showGridLines="0" zoomScale="85" zoomScaleNormal="85" workbookViewId="0">
      <pane ySplit="1" topLeftCell="A23" activePane="bottomLeft" state="frozen"/>
      <selection pane="bottomLeft" activeCell="F29" sqref="F29"/>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87</v>
      </c>
      <c r="C1" s="51">
        <f ca="1">NOW()</f>
        <v>46258.401862847226</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c r="F6" s="20">
        <v>46053</v>
      </c>
      <c r="G6" s="20">
        <v>46387</v>
      </c>
      <c r="H6" s="13" t="str">
        <f t="shared" ref="H6:H68" ca="1" si="0">IF(D6="Applicable",IF(G6="","No Permit",IF(G6&gt;NOW(),"Active","Expired")),"N/A")</f>
        <v>Active</v>
      </c>
      <c r="I6" s="52">
        <f t="shared" ref="I6:I68" ca="1" si="1">IF(H6="N/A","",IF((G6-$C$1)&gt;0,G6-$C$1,""))</f>
        <v>128.59813715277414</v>
      </c>
      <c r="J6" s="19"/>
    </row>
    <row r="7" spans="1:10" s="2" customFormat="1" ht="30" customHeight="1" x14ac:dyDescent="0.3">
      <c r="A7" s="61" t="s">
        <v>8</v>
      </c>
      <c r="B7" s="11" t="s">
        <v>165</v>
      </c>
      <c r="C7" s="8" t="s">
        <v>169</v>
      </c>
      <c r="D7" s="9" t="s">
        <v>167</v>
      </c>
      <c r="E7" s="56"/>
      <c r="F7" s="20">
        <v>46053</v>
      </c>
      <c r="G7" s="20">
        <v>46387</v>
      </c>
      <c r="H7" s="13" t="str">
        <f t="shared" ca="1" si="0"/>
        <v>Active</v>
      </c>
      <c r="I7" s="52">
        <f t="shared" ca="1" si="1"/>
        <v>128.59813715277414</v>
      </c>
      <c r="J7" s="19"/>
    </row>
    <row r="8" spans="1:10" s="2" customFormat="1" ht="30" customHeight="1" x14ac:dyDescent="0.3">
      <c r="A8" s="61" t="s">
        <v>9</v>
      </c>
      <c r="B8" s="11" t="s">
        <v>165</v>
      </c>
      <c r="C8" s="8" t="s">
        <v>171</v>
      </c>
      <c r="D8" s="9" t="s">
        <v>167</v>
      </c>
      <c r="E8" s="56"/>
      <c r="F8" s="20"/>
      <c r="G8" s="20"/>
      <c r="H8" s="13" t="str">
        <f t="shared" ca="1" si="0"/>
        <v>No Permit</v>
      </c>
      <c r="I8" s="52" t="str">
        <f t="shared" ca="1" si="1"/>
        <v/>
      </c>
      <c r="J8" s="19"/>
    </row>
    <row r="9" spans="1:10" s="2" customFormat="1" ht="30" customHeight="1" x14ac:dyDescent="0.3">
      <c r="A9" s="61"/>
      <c r="B9" s="11" t="s">
        <v>165</v>
      </c>
      <c r="C9" s="8" t="s">
        <v>172</v>
      </c>
      <c r="D9" s="9" t="s">
        <v>173</v>
      </c>
      <c r="E9" s="56"/>
      <c r="F9" s="20"/>
      <c r="G9" s="20"/>
      <c r="H9" s="13" t="str">
        <f t="shared" ca="1" si="0"/>
        <v>N/A</v>
      </c>
      <c r="I9" s="52" t="str">
        <f t="shared" ca="1" si="1"/>
        <v/>
      </c>
      <c r="J9" s="19"/>
    </row>
    <row r="10" spans="1:10" s="2" customFormat="1" ht="30" customHeight="1" x14ac:dyDescent="0.3">
      <c r="A10" s="61"/>
      <c r="B10" s="11" t="s">
        <v>165</v>
      </c>
      <c r="C10" s="8" t="s">
        <v>174</v>
      </c>
      <c r="D10" s="9" t="s">
        <v>167</v>
      </c>
      <c r="E10" s="56"/>
      <c r="F10" s="20"/>
      <c r="G10" s="20"/>
      <c r="H10" s="13" t="str">
        <f t="shared" ca="1" si="0"/>
        <v>No Permit</v>
      </c>
      <c r="I10" s="52" t="str">
        <f t="shared" ca="1" si="1"/>
        <v/>
      </c>
      <c r="J10" s="19"/>
    </row>
    <row r="11" spans="1:10" s="2" customFormat="1" ht="30" customHeight="1" x14ac:dyDescent="0.3">
      <c r="A11" s="61"/>
      <c r="B11" s="11" t="s">
        <v>165</v>
      </c>
      <c r="C11" s="8" t="s">
        <v>175</v>
      </c>
      <c r="D11" s="9" t="s">
        <v>167</v>
      </c>
      <c r="E11" s="56"/>
      <c r="F11" s="20"/>
      <c r="G11" s="20"/>
      <c r="H11" s="13" t="str">
        <f t="shared" ca="1" si="0"/>
        <v>No Permit</v>
      </c>
      <c r="I11" s="52" t="str">
        <f t="shared" ca="1" si="1"/>
        <v/>
      </c>
      <c r="J11" s="19"/>
    </row>
    <row r="12" spans="1:10" s="2" customFormat="1" ht="30" customHeight="1" x14ac:dyDescent="0.3">
      <c r="A12" s="61" t="s">
        <v>13</v>
      </c>
      <c r="B12" s="11" t="s">
        <v>176</v>
      </c>
      <c r="C12" s="8" t="s">
        <v>177</v>
      </c>
      <c r="D12" s="9" t="s">
        <v>167</v>
      </c>
      <c r="E12" s="56"/>
      <c r="F12" s="20"/>
      <c r="G12" s="20"/>
      <c r="H12" s="13" t="str">
        <f t="shared" ca="1" si="0"/>
        <v>No Permit</v>
      </c>
      <c r="I12" s="52" t="str">
        <f t="shared" ca="1" si="1"/>
        <v/>
      </c>
      <c r="J12" s="19"/>
    </row>
    <row r="13" spans="1:10" s="2" customFormat="1" ht="30" customHeight="1" x14ac:dyDescent="0.3">
      <c r="A13" s="61" t="s">
        <v>14</v>
      </c>
      <c r="B13" s="11" t="s">
        <v>176</v>
      </c>
      <c r="C13" s="8" t="s">
        <v>180</v>
      </c>
      <c r="D13" s="9" t="s">
        <v>167</v>
      </c>
      <c r="E13" s="56"/>
      <c r="F13" s="20"/>
      <c r="G13" s="20"/>
      <c r="H13" s="13" t="str">
        <f t="shared" ca="1" si="0"/>
        <v>No Permit</v>
      </c>
      <c r="I13" s="52" t="str">
        <f t="shared" ca="1" si="1"/>
        <v/>
      </c>
      <c r="J13" s="19"/>
    </row>
    <row r="14" spans="1:10" s="2" customFormat="1" ht="30" customHeight="1" x14ac:dyDescent="0.3">
      <c r="A14" s="61" t="s">
        <v>15</v>
      </c>
      <c r="B14" s="11" t="s">
        <v>176</v>
      </c>
      <c r="C14" s="8" t="s">
        <v>363</v>
      </c>
      <c r="D14" s="9" t="s">
        <v>167</v>
      </c>
      <c r="E14" s="56"/>
      <c r="F14" s="20"/>
      <c r="G14" s="20"/>
      <c r="H14" s="13" t="str">
        <f t="shared" ca="1" si="0"/>
        <v>No Permit</v>
      </c>
      <c r="I14" s="52" t="str">
        <f t="shared" ca="1" si="1"/>
        <v/>
      </c>
      <c r="J14" s="19"/>
    </row>
    <row r="15" spans="1:10" s="2" customFormat="1" ht="30" customHeight="1" x14ac:dyDescent="0.3">
      <c r="A15" s="61" t="s">
        <v>16</v>
      </c>
      <c r="B15" s="11" t="s">
        <v>176</v>
      </c>
      <c r="C15" s="8" t="s">
        <v>188</v>
      </c>
      <c r="D15" s="9" t="s">
        <v>167</v>
      </c>
      <c r="E15" s="56"/>
      <c r="F15" s="20"/>
      <c r="G15" s="20"/>
      <c r="H15" s="13" t="str">
        <f t="shared" ca="1" si="0"/>
        <v>No Permit</v>
      </c>
      <c r="I15" s="52" t="str">
        <f t="shared" ca="1" si="1"/>
        <v/>
      </c>
      <c r="J15" s="19"/>
    </row>
    <row r="16" spans="1:10" s="2" customFormat="1" ht="30" customHeight="1" x14ac:dyDescent="0.3">
      <c r="A16" s="61" t="s">
        <v>17</v>
      </c>
      <c r="B16" s="11" t="s">
        <v>176</v>
      </c>
      <c r="C16" s="8" t="s">
        <v>368</v>
      </c>
      <c r="D16" s="9" t="s">
        <v>167</v>
      </c>
      <c r="E16" s="56"/>
      <c r="F16" s="20">
        <v>45932</v>
      </c>
      <c r="G16" s="20">
        <v>46297</v>
      </c>
      <c r="H16" s="13" t="str">
        <f t="shared" ca="1" si="0"/>
        <v>Active</v>
      </c>
      <c r="I16" s="52">
        <f t="shared" ca="1" si="1"/>
        <v>38.598137152774143</v>
      </c>
      <c r="J16" s="19"/>
    </row>
    <row r="17" spans="1:10" s="2" customFormat="1" ht="30" customHeight="1" x14ac:dyDescent="0.3">
      <c r="A17" s="61" t="s">
        <v>193</v>
      </c>
      <c r="B17" s="11" t="s">
        <v>176</v>
      </c>
      <c r="C17" s="8" t="s">
        <v>371</v>
      </c>
      <c r="D17" s="9" t="s">
        <v>173</v>
      </c>
      <c r="E17" s="56"/>
      <c r="F17" s="20"/>
      <c r="G17" s="20"/>
      <c r="H17" s="13" t="str">
        <f t="shared" ca="1" si="0"/>
        <v>N/A</v>
      </c>
      <c r="I17" s="52" t="str">
        <f t="shared" ca="1" si="1"/>
        <v/>
      </c>
      <c r="J17" s="19"/>
    </row>
    <row r="18" spans="1:10" s="2" customFormat="1" ht="30" customHeight="1" x14ac:dyDescent="0.3">
      <c r="A18" s="61" t="s">
        <v>19</v>
      </c>
      <c r="B18" s="11" t="s">
        <v>176</v>
      </c>
      <c r="C18" s="8" t="s">
        <v>372</v>
      </c>
      <c r="D18" s="9" t="s">
        <v>173</v>
      </c>
      <c r="E18" s="56"/>
      <c r="F18" s="20"/>
      <c r="G18" s="20"/>
      <c r="H18" s="13" t="str">
        <f t="shared" ca="1" si="0"/>
        <v>N/A</v>
      </c>
      <c r="I18" s="52" t="str">
        <f t="shared" ca="1" si="1"/>
        <v/>
      </c>
      <c r="J18" s="19"/>
    </row>
    <row r="19" spans="1:10" s="2" customFormat="1" ht="30" customHeight="1" x14ac:dyDescent="0.3">
      <c r="A19" s="61" t="s">
        <v>198</v>
      </c>
      <c r="B19" s="11" t="s">
        <v>176</v>
      </c>
      <c r="C19" s="8" t="s">
        <v>199</v>
      </c>
      <c r="D19" s="9" t="s">
        <v>173</v>
      </c>
      <c r="E19" s="56"/>
      <c r="F19" s="20"/>
      <c r="G19" s="20"/>
      <c r="H19" s="13" t="str">
        <f t="shared" ca="1" si="0"/>
        <v>N/A</v>
      </c>
      <c r="I19" s="52" t="str">
        <f t="shared" ca="1" si="1"/>
        <v/>
      </c>
      <c r="J19" s="19"/>
    </row>
    <row r="20" spans="1:10" s="2" customFormat="1" ht="30" customHeight="1" x14ac:dyDescent="0.3">
      <c r="A20" s="61" t="s">
        <v>200</v>
      </c>
      <c r="B20" s="11" t="s">
        <v>176</v>
      </c>
      <c r="C20" s="8" t="s">
        <v>201</v>
      </c>
      <c r="D20" s="9" t="s">
        <v>173</v>
      </c>
      <c r="E20" s="56"/>
      <c r="F20" s="20"/>
      <c r="G20" s="20"/>
      <c r="H20" s="13" t="str">
        <f t="shared" ca="1" si="0"/>
        <v>N/A</v>
      </c>
      <c r="I20" s="52" t="str">
        <f t="shared" ca="1" si="1"/>
        <v/>
      </c>
      <c r="J20" s="19"/>
    </row>
    <row r="21" spans="1:10" s="2" customFormat="1" ht="30" customHeight="1" x14ac:dyDescent="0.3">
      <c r="A21" s="61" t="s">
        <v>22</v>
      </c>
      <c r="B21" s="11" t="s">
        <v>204</v>
      </c>
      <c r="C21" s="8" t="s">
        <v>205</v>
      </c>
      <c r="D21" s="9" t="s">
        <v>167</v>
      </c>
      <c r="E21" s="56"/>
      <c r="F21" s="20">
        <v>45323</v>
      </c>
      <c r="G21" s="20">
        <v>45689</v>
      </c>
      <c r="H21" s="13" t="str">
        <f t="shared" ca="1" si="0"/>
        <v>Expired</v>
      </c>
      <c r="I21" s="52" t="str">
        <f t="shared" ca="1" si="1"/>
        <v/>
      </c>
      <c r="J21" s="19"/>
    </row>
    <row r="22" spans="1:10" s="2" customFormat="1" ht="30" customHeight="1" x14ac:dyDescent="0.3">
      <c r="A22" s="61" t="s">
        <v>23</v>
      </c>
      <c r="B22" s="11" t="s">
        <v>204</v>
      </c>
      <c r="C22" s="8" t="s">
        <v>207</v>
      </c>
      <c r="D22" s="9" t="s">
        <v>167</v>
      </c>
      <c r="E22" s="56"/>
      <c r="F22" s="20">
        <v>45323</v>
      </c>
      <c r="G22" s="20">
        <v>45689</v>
      </c>
      <c r="H22" s="13" t="str">
        <f t="shared" ca="1" si="0"/>
        <v>Expired</v>
      </c>
      <c r="I22" s="52" t="str">
        <f t="shared" ca="1" si="1"/>
        <v/>
      </c>
      <c r="J22" s="19"/>
    </row>
    <row r="23" spans="1:10" s="2" customFormat="1" ht="30" customHeight="1" x14ac:dyDescent="0.3">
      <c r="A23" s="61" t="s">
        <v>24</v>
      </c>
      <c r="B23" s="11" t="s">
        <v>209</v>
      </c>
      <c r="C23" s="8" t="s">
        <v>210</v>
      </c>
      <c r="D23" s="9" t="s">
        <v>167</v>
      </c>
      <c r="E23" s="56"/>
      <c r="F23" s="20">
        <v>35475</v>
      </c>
      <c r="G23" s="20">
        <v>2958465</v>
      </c>
      <c r="H23" s="13" t="str">
        <f t="shared" ca="1" si="0"/>
        <v>Active</v>
      </c>
      <c r="I23" s="52">
        <f t="shared" ca="1" si="1"/>
        <v>2912206.5981371528</v>
      </c>
      <c r="J23" s="19"/>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0" s="2" customFormat="1" ht="30" customHeight="1" x14ac:dyDescent="0.3">
      <c r="A25" s="61" t="s">
        <v>26</v>
      </c>
      <c r="B25" s="11" t="s">
        <v>209</v>
      </c>
      <c r="C25" s="8" t="s">
        <v>213</v>
      </c>
      <c r="D25" s="9" t="s">
        <v>167</v>
      </c>
      <c r="E25" s="56"/>
      <c r="F25" s="20">
        <v>46117</v>
      </c>
      <c r="G25" s="20">
        <v>2958465</v>
      </c>
      <c r="H25" s="13" t="str">
        <f t="shared" ca="1" si="0"/>
        <v>Active</v>
      </c>
      <c r="I25" s="52">
        <f ca="1">IF(H25="N/A","",IF((G25-$C$1)&gt;0,G25-$C$1,""))</f>
        <v>2912206.5981371528</v>
      </c>
      <c r="J25" s="19"/>
    </row>
    <row r="26" spans="1:10" s="2" customFormat="1" ht="30" customHeight="1" x14ac:dyDescent="0.3">
      <c r="A26" s="61" t="s">
        <v>215</v>
      </c>
      <c r="B26" s="11" t="s">
        <v>209</v>
      </c>
      <c r="C26" s="8" t="s">
        <v>216</v>
      </c>
      <c r="D26" s="9" t="s">
        <v>167</v>
      </c>
      <c r="E26" s="56"/>
      <c r="F26" s="20">
        <v>45646</v>
      </c>
      <c r="G26" s="20">
        <v>47472</v>
      </c>
      <c r="H26" s="13" t="str">
        <f t="shared" ca="1" si="0"/>
        <v>Active</v>
      </c>
      <c r="I26" s="52">
        <f ca="1">IF(H26="N/A","",IF((G26-$C$1)&gt;0,G26-$C$1,""))</f>
        <v>1213.5981371527741</v>
      </c>
      <c r="J26" s="19"/>
    </row>
    <row r="27" spans="1:10" s="2" customFormat="1" ht="30" customHeight="1" x14ac:dyDescent="0.3">
      <c r="A27" s="61" t="s">
        <v>28</v>
      </c>
      <c r="B27" s="11" t="s">
        <v>209</v>
      </c>
      <c r="C27" s="8" t="s">
        <v>218</v>
      </c>
      <c r="D27" s="9" t="s">
        <v>173</v>
      </c>
      <c r="E27" s="56"/>
      <c r="F27" s="20"/>
      <c r="G27" s="20"/>
      <c r="H27" s="13" t="str">
        <f t="shared" ca="1" si="0"/>
        <v>N/A</v>
      </c>
      <c r="I27" s="52"/>
      <c r="J27" s="19"/>
    </row>
    <row r="28" spans="1:10" s="2" customFormat="1" ht="30" customHeight="1" x14ac:dyDescent="0.3">
      <c r="A28" s="61" t="s">
        <v>29</v>
      </c>
      <c r="B28" s="11" t="s">
        <v>209</v>
      </c>
      <c r="C28" s="8" t="s">
        <v>219</v>
      </c>
      <c r="D28" s="9" t="s">
        <v>173</v>
      </c>
      <c r="E28" s="56"/>
      <c r="F28" s="20"/>
      <c r="G28" s="20"/>
      <c r="H28" s="13" t="str">
        <f t="shared" ca="1" si="0"/>
        <v>N/A</v>
      </c>
      <c r="I28" s="52"/>
      <c r="J28" s="19"/>
    </row>
    <row r="29" spans="1:10" s="2" customFormat="1" ht="30" customHeight="1" x14ac:dyDescent="0.3">
      <c r="A29" s="61" t="s">
        <v>220</v>
      </c>
      <c r="B29" s="11" t="s">
        <v>209</v>
      </c>
      <c r="C29" s="8" t="s">
        <v>221</v>
      </c>
      <c r="D29" s="9" t="s">
        <v>167</v>
      </c>
      <c r="E29" s="56"/>
      <c r="F29" s="20">
        <v>45829</v>
      </c>
      <c r="G29" s="20">
        <v>46194</v>
      </c>
      <c r="H29" s="13" t="str">
        <f t="shared" ca="1" si="0"/>
        <v>Expired</v>
      </c>
      <c r="I29" s="52" t="str">
        <f ca="1">IF(H29="N/A","",IF((G29-$C$1)&gt;0,G29-$C$1,""))</f>
        <v/>
      </c>
      <c r="J29" s="19"/>
    </row>
    <row r="30" spans="1:10" s="2" customFormat="1" ht="30" customHeight="1" x14ac:dyDescent="0.3">
      <c r="A30" s="61" t="s">
        <v>223</v>
      </c>
      <c r="B30" s="11" t="s">
        <v>209</v>
      </c>
      <c r="C30" s="8" t="s">
        <v>224</v>
      </c>
      <c r="D30" s="9" t="s">
        <v>173</v>
      </c>
      <c r="E30" s="56"/>
      <c r="F30" s="20"/>
      <c r="G30" s="20"/>
      <c r="H30" s="13" t="str">
        <f t="shared" ca="1" si="0"/>
        <v>N/A</v>
      </c>
      <c r="I30" s="52"/>
      <c r="J30" s="19"/>
    </row>
    <row r="31" spans="1:10" s="2" customFormat="1" ht="30" customHeight="1" x14ac:dyDescent="0.3">
      <c r="A31" s="61" t="s">
        <v>225</v>
      </c>
      <c r="B31" s="11" t="s">
        <v>209</v>
      </c>
      <c r="C31" s="8" t="s">
        <v>226</v>
      </c>
      <c r="D31" s="9" t="s">
        <v>173</v>
      </c>
      <c r="E31" s="56"/>
      <c r="F31" s="20"/>
      <c r="G31" s="20"/>
      <c r="H31" s="13" t="str">
        <f t="shared" ca="1" si="0"/>
        <v>N/A</v>
      </c>
      <c r="I31" s="52"/>
      <c r="J31" s="19"/>
    </row>
    <row r="32" spans="1:10"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c r="F33" s="20"/>
      <c r="G33" s="20"/>
      <c r="H33" s="13" t="str">
        <f t="shared" ca="1" si="0"/>
        <v>No Permit</v>
      </c>
      <c r="I33" s="52" t="str">
        <f t="shared" ca="1" si="1"/>
        <v/>
      </c>
      <c r="J33" s="19"/>
    </row>
    <row r="34" spans="1:10" s="2" customFormat="1" ht="30" customHeight="1" x14ac:dyDescent="0.3">
      <c r="A34" s="61" t="s">
        <v>35</v>
      </c>
      <c r="B34" s="11" t="s">
        <v>209</v>
      </c>
      <c r="C34" s="8" t="s">
        <v>232</v>
      </c>
      <c r="D34" s="9" t="s">
        <v>167</v>
      </c>
      <c r="E34" s="56"/>
      <c r="F34" s="20"/>
      <c r="G34" s="20"/>
      <c r="H34" s="13" t="str">
        <f t="shared" ca="1" si="0"/>
        <v>No Permit</v>
      </c>
      <c r="I34" s="52" t="str">
        <f t="shared" ca="1" si="1"/>
        <v/>
      </c>
      <c r="J34" s="19"/>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173</v>
      </c>
      <c r="E38" s="56"/>
      <c r="F38" s="20"/>
      <c r="G38" s="20"/>
      <c r="H38" s="13" t="str">
        <f t="shared" ca="1" si="0"/>
        <v>N/A</v>
      </c>
      <c r="I38" s="52" t="str">
        <f t="shared" ca="1" si="1"/>
        <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167</v>
      </c>
      <c r="E42" s="56"/>
      <c r="F42" s="20"/>
      <c r="G42" s="20"/>
      <c r="H42" s="13" t="str">
        <f t="shared" ca="1" si="0"/>
        <v>No Permit</v>
      </c>
      <c r="I42" s="52" t="str">
        <f t="shared" ca="1" si="1"/>
        <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173</v>
      </c>
      <c r="E48" s="56"/>
      <c r="F48" s="20"/>
      <c r="G48" s="20"/>
      <c r="H48" s="13" t="str">
        <f t="shared" ca="1" si="0"/>
        <v>N/A</v>
      </c>
      <c r="I48" s="52" t="str">
        <f t="shared" ca="1" si="1"/>
        <v/>
      </c>
      <c r="J48" s="19"/>
    </row>
    <row r="49" spans="1:10" s="2" customFormat="1" ht="30" customHeight="1" x14ac:dyDescent="0.3">
      <c r="A49" s="61"/>
      <c r="B49" s="11" t="s">
        <v>244</v>
      </c>
      <c r="C49" s="8" t="s">
        <v>262</v>
      </c>
      <c r="D49" s="9" t="s">
        <v>167</v>
      </c>
      <c r="E49" s="56"/>
      <c r="F49" s="20"/>
      <c r="G49" s="20"/>
      <c r="H49" s="13" t="str">
        <f t="shared" ca="1" si="0"/>
        <v>No Permit</v>
      </c>
      <c r="I49" s="52" t="str">
        <f t="shared" ca="1" si="1"/>
        <v/>
      </c>
      <c r="J49" s="19"/>
    </row>
    <row r="50" spans="1:10" s="2" customFormat="1" ht="30" customHeight="1" x14ac:dyDescent="0.3">
      <c r="A50" s="61"/>
      <c r="B50" s="11" t="s">
        <v>244</v>
      </c>
      <c r="C50" s="8" t="s">
        <v>263</v>
      </c>
      <c r="D50" s="9" t="s">
        <v>167</v>
      </c>
      <c r="E50" s="56"/>
      <c r="F50" s="20">
        <v>45860</v>
      </c>
      <c r="G50" s="20">
        <v>46225</v>
      </c>
      <c r="H50" s="13" t="str">
        <f t="shared" ca="1" si="0"/>
        <v>Expired</v>
      </c>
      <c r="I50" s="52" t="str">
        <f t="shared" ca="1" si="1"/>
        <v/>
      </c>
      <c r="J50" s="19"/>
    </row>
    <row r="51" spans="1:10" s="2" customFormat="1" ht="30" customHeight="1" x14ac:dyDescent="0.3">
      <c r="A51" s="61" t="s">
        <v>52</v>
      </c>
      <c r="B51" s="11" t="s">
        <v>264</v>
      </c>
      <c r="C51" s="8" t="s">
        <v>265</v>
      </c>
      <c r="D51" s="9" t="s">
        <v>167</v>
      </c>
      <c r="E51" s="56"/>
      <c r="F51" s="20">
        <v>45337</v>
      </c>
      <c r="G51" s="20">
        <v>2958465</v>
      </c>
      <c r="H51" s="13" t="str">
        <f t="shared" ca="1" si="0"/>
        <v>Active</v>
      </c>
      <c r="I51" s="52">
        <f t="shared" ca="1" si="1"/>
        <v>2912206.5981371528</v>
      </c>
      <c r="J51" s="19"/>
    </row>
    <row r="52" spans="1:10" s="2" customFormat="1" ht="30" customHeight="1" x14ac:dyDescent="0.3">
      <c r="A52" s="61" t="s">
        <v>53</v>
      </c>
      <c r="B52" s="11" t="s">
        <v>264</v>
      </c>
      <c r="C52" s="8" t="s">
        <v>267</v>
      </c>
      <c r="D52" s="9" t="s">
        <v>173</v>
      </c>
      <c r="E52" s="56"/>
      <c r="F52" s="20"/>
      <c r="G52" s="20"/>
      <c r="H52" s="13" t="str">
        <f t="shared" ca="1" si="0"/>
        <v>N/A</v>
      </c>
      <c r="I52" s="52" t="str">
        <f t="shared" ca="1" si="1"/>
        <v/>
      </c>
      <c r="J52" s="19"/>
    </row>
    <row r="53" spans="1:10" s="2" customFormat="1" ht="30" customHeight="1" x14ac:dyDescent="0.3">
      <c r="A53" s="61" t="s">
        <v>54</v>
      </c>
      <c r="B53" s="11" t="s">
        <v>264</v>
      </c>
      <c r="C53" s="8" t="s">
        <v>268</v>
      </c>
      <c r="D53" s="9" t="s">
        <v>173</v>
      </c>
      <c r="E53" s="56"/>
      <c r="F53" s="20"/>
      <c r="G53" s="20"/>
      <c r="H53" s="13" t="str">
        <f t="shared" ca="1" si="0"/>
        <v>N/A</v>
      </c>
      <c r="I53" s="52" t="str">
        <f t="shared" ca="1" si="1"/>
        <v/>
      </c>
      <c r="J53" s="19"/>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19"/>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19"/>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19"/>
    </row>
    <row r="57" spans="1:10" s="2" customFormat="1" ht="30" customHeight="1" x14ac:dyDescent="0.3">
      <c r="A57" s="61" t="s">
        <v>58</v>
      </c>
      <c r="B57" s="11" t="s">
        <v>272</v>
      </c>
      <c r="C57" s="8" t="s">
        <v>273</v>
      </c>
      <c r="D57" s="9" t="s">
        <v>167</v>
      </c>
      <c r="E57" s="56"/>
      <c r="F57" s="20"/>
      <c r="G57" s="20"/>
      <c r="H57" s="13" t="str">
        <f t="shared" ca="1" si="0"/>
        <v>No Permit</v>
      </c>
      <c r="I57" s="52" t="str">
        <f t="shared" ca="1" si="1"/>
        <v/>
      </c>
      <c r="J57" s="19"/>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19"/>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19"/>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19"/>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19"/>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19"/>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19"/>
    </row>
    <row r="64" spans="1:10" s="2" customFormat="1" ht="30" customHeight="1" x14ac:dyDescent="0.3">
      <c r="A64" s="61" t="s">
        <v>282</v>
      </c>
      <c r="B64" s="11" t="s">
        <v>283</v>
      </c>
      <c r="C64" s="8" t="s">
        <v>284</v>
      </c>
      <c r="D64" s="9" t="s">
        <v>173</v>
      </c>
      <c r="E64" s="56"/>
      <c r="F64" s="20"/>
      <c r="G64" s="20"/>
      <c r="H64" s="13" t="str">
        <f t="shared" ca="1" si="0"/>
        <v>N/A</v>
      </c>
      <c r="I64" s="52" t="str">
        <f t="shared" ca="1" si="1"/>
        <v/>
      </c>
      <c r="J64" s="19"/>
    </row>
    <row r="65" spans="1:10" s="2" customFormat="1" ht="30" customHeight="1" x14ac:dyDescent="0.3">
      <c r="A65" s="61" t="s">
        <v>66</v>
      </c>
      <c r="B65" s="11" t="s">
        <v>285</v>
      </c>
      <c r="C65" s="8" t="s">
        <v>286</v>
      </c>
      <c r="D65" s="9" t="s">
        <v>167</v>
      </c>
      <c r="E65" s="56"/>
      <c r="F65" s="20"/>
      <c r="G65" s="20"/>
      <c r="H65" s="13" t="str">
        <f t="shared" ca="1" si="0"/>
        <v>No Permit</v>
      </c>
      <c r="I65" s="52" t="str">
        <f t="shared" ca="1" si="1"/>
        <v/>
      </c>
      <c r="J65" s="19"/>
    </row>
    <row r="66" spans="1:10" s="2" customFormat="1" ht="30" customHeight="1" x14ac:dyDescent="0.3">
      <c r="A66" s="61" t="s">
        <v>67</v>
      </c>
      <c r="B66" s="11" t="s">
        <v>289</v>
      </c>
      <c r="C66" s="8" t="s">
        <v>290</v>
      </c>
      <c r="D66" s="9" t="s">
        <v>173</v>
      </c>
      <c r="E66" s="56"/>
      <c r="F66" s="20"/>
      <c r="G66" s="20"/>
      <c r="H66" s="13" t="str">
        <f t="shared" ca="1" si="0"/>
        <v>N/A</v>
      </c>
      <c r="I66" s="52" t="str">
        <f t="shared" ca="1" si="1"/>
        <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167</v>
      </c>
      <c r="E68" s="56"/>
      <c r="F68" s="20"/>
      <c r="G68" s="20">
        <v>46174</v>
      </c>
      <c r="H68" s="13" t="str">
        <f t="shared" ca="1" si="0"/>
        <v>Expired</v>
      </c>
      <c r="I68" s="52" t="str">
        <f t="shared" ca="1" si="1"/>
        <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2"/>
        <v>Not Submitted</v>
      </c>
      <c r="I77" s="77"/>
      <c r="J77" s="78"/>
    </row>
    <row r="78" spans="1:10" s="2" customFormat="1" ht="30" customHeight="1" x14ac:dyDescent="0.3">
      <c r="A78" s="61" t="s">
        <v>307</v>
      </c>
      <c r="B78" s="18" t="s">
        <v>176</v>
      </c>
      <c r="C78" s="18" t="s">
        <v>308</v>
      </c>
      <c r="D78" s="12" t="s">
        <v>309</v>
      </c>
      <c r="E78" s="55" t="s">
        <v>167</v>
      </c>
      <c r="F78" s="20"/>
      <c r="G78" s="12">
        <v>46053</v>
      </c>
      <c r="H78" s="13" t="str">
        <f t="shared" si="2"/>
        <v>Not Submitted</v>
      </c>
      <c r="I78" s="77"/>
      <c r="J78" s="78"/>
    </row>
    <row r="79" spans="1:10" s="2" customFormat="1" ht="30" customHeight="1" x14ac:dyDescent="0.3">
      <c r="A79" s="61" t="s">
        <v>307</v>
      </c>
      <c r="B79" s="18" t="s">
        <v>176</v>
      </c>
      <c r="C79" s="18" t="s">
        <v>310</v>
      </c>
      <c r="D79" s="12" t="s">
        <v>309</v>
      </c>
      <c r="E79" s="55" t="s">
        <v>167</v>
      </c>
      <c r="F79" s="20"/>
      <c r="G79" s="12">
        <v>46081</v>
      </c>
      <c r="H79" s="13" t="str">
        <f t="shared" si="2"/>
        <v>Not Submitted</v>
      </c>
      <c r="I79" s="77"/>
      <c r="J79" s="78"/>
    </row>
    <row r="80" spans="1:10" s="2" customFormat="1" ht="30" customHeight="1" x14ac:dyDescent="0.3">
      <c r="A80" s="61" t="s">
        <v>307</v>
      </c>
      <c r="B80" s="18" t="s">
        <v>176</v>
      </c>
      <c r="C80" s="18" t="s">
        <v>311</v>
      </c>
      <c r="D80" s="12" t="s">
        <v>309</v>
      </c>
      <c r="E80" s="55" t="s">
        <v>167</v>
      </c>
      <c r="F80" s="20"/>
      <c r="G80" s="12">
        <v>46112</v>
      </c>
      <c r="H80" s="13" t="str">
        <f t="shared" si="2"/>
        <v>Not Submitted</v>
      </c>
      <c r="I80" s="77"/>
      <c r="J80" s="78"/>
    </row>
    <row r="81" spans="1:10" s="2" customFormat="1" ht="30" customHeight="1" x14ac:dyDescent="0.3">
      <c r="A81" s="61" t="s">
        <v>307</v>
      </c>
      <c r="B81" s="18" t="s">
        <v>176</v>
      </c>
      <c r="C81" s="18" t="s">
        <v>312</v>
      </c>
      <c r="D81" s="12" t="s">
        <v>309</v>
      </c>
      <c r="E81" s="55" t="s">
        <v>167</v>
      </c>
      <c r="F81" s="20"/>
      <c r="G81" s="12">
        <v>46142</v>
      </c>
      <c r="H81" s="13" t="str">
        <f t="shared" si="2"/>
        <v>Not Submitted</v>
      </c>
      <c r="I81" s="77"/>
      <c r="J81" s="78"/>
    </row>
    <row r="82" spans="1:10" s="2" customFormat="1" ht="30" customHeight="1" x14ac:dyDescent="0.3">
      <c r="A82" s="61" t="s">
        <v>307</v>
      </c>
      <c r="B82" s="18" t="s">
        <v>176</v>
      </c>
      <c r="C82" s="18" t="s">
        <v>313</v>
      </c>
      <c r="D82" s="12" t="s">
        <v>309</v>
      </c>
      <c r="E82" s="55" t="s">
        <v>167</v>
      </c>
      <c r="F82" s="20"/>
      <c r="G82" s="12">
        <v>46173</v>
      </c>
      <c r="H82" s="13" t="str">
        <f t="shared" si="2"/>
        <v>Not Submitted</v>
      </c>
      <c r="I82" s="77"/>
      <c r="J82" s="78"/>
    </row>
    <row r="83" spans="1:10" s="2" customFormat="1" ht="30" customHeight="1" x14ac:dyDescent="0.3">
      <c r="A83" s="61" t="s">
        <v>307</v>
      </c>
      <c r="B83" s="18" t="s">
        <v>176</v>
      </c>
      <c r="C83" s="18" t="s">
        <v>314</v>
      </c>
      <c r="D83" s="12" t="s">
        <v>309</v>
      </c>
      <c r="E83" s="55" t="s">
        <v>167</v>
      </c>
      <c r="F83" s="20"/>
      <c r="G83" s="12">
        <v>46203</v>
      </c>
      <c r="H83" s="13" t="str">
        <f t="shared" si="2"/>
        <v>Not Submitted</v>
      </c>
      <c r="I83" s="77"/>
      <c r="J83" s="78"/>
    </row>
    <row r="84" spans="1:10" s="2" customFormat="1" ht="30" customHeight="1" x14ac:dyDescent="0.3">
      <c r="A84" s="61" t="s">
        <v>307</v>
      </c>
      <c r="B84" s="18" t="s">
        <v>176</v>
      </c>
      <c r="C84" s="18" t="s">
        <v>315</v>
      </c>
      <c r="D84" s="12" t="s">
        <v>309</v>
      </c>
      <c r="E84" s="55" t="s">
        <v>167</v>
      </c>
      <c r="F84" s="20"/>
      <c r="G84" s="12">
        <v>46234</v>
      </c>
      <c r="H84" s="13" t="str">
        <f t="shared" si="2"/>
        <v>Not Submitted</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c r="G92" s="12">
        <v>46112</v>
      </c>
      <c r="H92" s="13" t="str">
        <f t="shared" si="2"/>
        <v>Not Submitted</v>
      </c>
      <c r="I92" s="77"/>
      <c r="J92" s="78"/>
    </row>
    <row r="93" spans="1:10" s="2" customFormat="1" ht="30" customHeight="1" x14ac:dyDescent="0.3">
      <c r="A93" s="61" t="s">
        <v>120</v>
      </c>
      <c r="B93" s="18" t="s">
        <v>209</v>
      </c>
      <c r="C93" s="18" t="s">
        <v>328</v>
      </c>
      <c r="D93" s="12" t="s">
        <v>327</v>
      </c>
      <c r="E93" s="55" t="s">
        <v>167</v>
      </c>
      <c r="F93" s="20"/>
      <c r="G93" s="12">
        <v>46203</v>
      </c>
      <c r="H93" s="13" t="str">
        <f t="shared" si="2"/>
        <v>Not Submitted</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107" priority="7" operator="containsText" text="Expired">
      <formula>NOT(ISERROR(SEARCH("Expired",H6)))</formula>
    </cfRule>
    <cfRule type="containsText" dxfId="106" priority="8" operator="containsText" text="No Permit">
      <formula>NOT(ISERROR(SEARCH("No Permit",H6)))</formula>
    </cfRule>
    <cfRule type="containsText" dxfId="105" priority="9" operator="containsText" text="Active">
      <formula>NOT(ISERROR(SEARCH("Active",H6)))</formula>
    </cfRule>
  </conditionalFormatting>
  <conditionalFormatting sqref="H74:H120">
    <cfRule type="containsText" dxfId="104" priority="4" operator="containsText" text="Not Submitted">
      <formula>NOT(ISERROR(SEARCH("Not Submitted",H74)))</formula>
    </cfRule>
    <cfRule type="containsText" dxfId="103" priority="5" operator="containsText" text="Late Submission">
      <formula>NOT(ISERROR(SEARCH("Late Submission",H74)))</formula>
    </cfRule>
    <cfRule type="containsText" dxfId="102" priority="6" operator="containsText" text="Submitted On-time">
      <formula>NOT(ISERROR(SEARCH("Submitted On-time",H74)))</formula>
    </cfRule>
  </conditionalFormatting>
  <conditionalFormatting sqref="I6:I68">
    <cfRule type="cellIs" dxfId="101" priority="1" operator="between">
      <formula>31</formula>
      <formula>60</formula>
    </cfRule>
    <cfRule type="cellIs" dxfId="100" priority="2" operator="between">
      <formula>0</formula>
      <formula>30</formula>
    </cfRule>
    <cfRule type="containsBlanks" dxfId="99"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BB78FDBB-0405-4914-AD16-D29FB937BCDB}">
          <x14:formula1>
            <xm:f>DATA!$B$4:$B$5</xm:f>
          </x14:formula1>
          <xm:sqref>E74:E120 D6:D68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D4342-CC70-49F2-A931-81B638E3ACBA}">
  <sheetPr>
    <tabColor rgb="FFFFCCFF"/>
  </sheetPr>
  <dimension ref="A1:J120"/>
  <sheetViews>
    <sheetView showGridLines="0" zoomScale="85" zoomScaleNormal="85" workbookViewId="0">
      <pane ySplit="1" topLeftCell="A2" activePane="bottomLeft" state="frozen"/>
      <selection pane="bottomLeft" activeCell="G34" sqref="G34"/>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88</v>
      </c>
      <c r="C1" s="51">
        <f ca="1">NOW()</f>
        <v>46258.401862962965</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66" t="s">
        <v>572</v>
      </c>
      <c r="F6" s="20">
        <v>46042</v>
      </c>
      <c r="G6" s="20">
        <v>46387</v>
      </c>
      <c r="H6" s="13" t="str">
        <f t="shared" ref="H6:H68" ca="1" si="0">IF(D6="Applicable",IF(G6="","No Permit",IF(G6&gt;NOW(),"Active","Expired")),"N/A")</f>
        <v>Active</v>
      </c>
      <c r="I6" s="52">
        <f t="shared" ref="I6:I68" ca="1" si="1">IF(H6="N/A","",IF((G6-$C$1)&gt;0,G6-$C$1,""))</f>
        <v>128.59813703703549</v>
      </c>
      <c r="J6" s="19"/>
    </row>
    <row r="7" spans="1:10" s="2" customFormat="1" ht="30" customHeight="1" x14ac:dyDescent="0.3">
      <c r="A7" s="61" t="s">
        <v>8</v>
      </c>
      <c r="B7" s="11" t="s">
        <v>165</v>
      </c>
      <c r="C7" s="8" t="s">
        <v>169</v>
      </c>
      <c r="D7" s="9" t="s">
        <v>167</v>
      </c>
      <c r="E7" s="66" t="s">
        <v>573</v>
      </c>
      <c r="F7" s="20">
        <v>46042</v>
      </c>
      <c r="G7" s="20">
        <v>46387</v>
      </c>
      <c r="H7" s="13" t="str">
        <f t="shared" ca="1" si="0"/>
        <v>Active</v>
      </c>
      <c r="I7" s="52">
        <f t="shared" ca="1" si="1"/>
        <v>128.59813703703549</v>
      </c>
      <c r="J7" s="19"/>
    </row>
    <row r="8" spans="1:10" s="2" customFormat="1" ht="30" customHeight="1" x14ac:dyDescent="0.3">
      <c r="A8" s="61" t="s">
        <v>9</v>
      </c>
      <c r="B8" s="11" t="s">
        <v>165</v>
      </c>
      <c r="C8" s="8" t="s">
        <v>171</v>
      </c>
      <c r="D8" s="9" t="s">
        <v>173</v>
      </c>
      <c r="E8" s="56"/>
      <c r="F8" s="20"/>
      <c r="G8" s="20"/>
      <c r="H8" s="13" t="str">
        <f t="shared" ca="1" si="0"/>
        <v>N/A</v>
      </c>
      <c r="I8" s="52" t="str">
        <f t="shared" ca="1" si="1"/>
        <v/>
      </c>
      <c r="J8" s="19"/>
    </row>
    <row r="9" spans="1:10" s="2" customFormat="1" ht="30" customHeight="1" x14ac:dyDescent="0.3">
      <c r="A9" s="61"/>
      <c r="B9" s="11" t="s">
        <v>165</v>
      </c>
      <c r="C9" s="8" t="s">
        <v>172</v>
      </c>
      <c r="D9" s="9" t="s">
        <v>173</v>
      </c>
      <c r="E9" s="56"/>
      <c r="F9" s="20"/>
      <c r="G9" s="20"/>
      <c r="H9" s="13" t="str">
        <f t="shared" ca="1" si="0"/>
        <v>N/A</v>
      </c>
      <c r="I9" s="52" t="str">
        <f t="shared" ca="1" si="1"/>
        <v/>
      </c>
      <c r="J9" s="19"/>
    </row>
    <row r="10" spans="1:10" s="2" customFormat="1" ht="30" customHeight="1" x14ac:dyDescent="0.3">
      <c r="A10" s="61"/>
      <c r="B10" s="11" t="s">
        <v>165</v>
      </c>
      <c r="C10" s="8" t="s">
        <v>174</v>
      </c>
      <c r="D10" s="9" t="s">
        <v>173</v>
      </c>
      <c r="E10" s="56"/>
      <c r="F10" s="20"/>
      <c r="G10" s="20"/>
      <c r="H10" s="13" t="str">
        <f t="shared" ca="1" si="0"/>
        <v>N/A</v>
      </c>
      <c r="I10" s="52" t="str">
        <f t="shared" ca="1" si="1"/>
        <v/>
      </c>
      <c r="J10" s="19"/>
    </row>
    <row r="11" spans="1:10" s="2" customFormat="1" ht="30" customHeight="1" x14ac:dyDescent="0.3">
      <c r="A11" s="61"/>
      <c r="B11" s="11" t="s">
        <v>165</v>
      </c>
      <c r="C11" s="8" t="s">
        <v>175</v>
      </c>
      <c r="D11" s="9" t="s">
        <v>167</v>
      </c>
      <c r="E11" s="56"/>
      <c r="F11" s="20"/>
      <c r="G11" s="20"/>
      <c r="H11" s="13" t="str">
        <f t="shared" ca="1" si="0"/>
        <v>No Permit</v>
      </c>
      <c r="I11" s="52" t="str">
        <f t="shared" ca="1" si="1"/>
        <v/>
      </c>
      <c r="J11" s="19"/>
    </row>
    <row r="12" spans="1:10" s="2" customFormat="1" ht="30" customHeight="1" x14ac:dyDescent="0.3">
      <c r="A12" s="61" t="s">
        <v>13</v>
      </c>
      <c r="B12" s="11" t="s">
        <v>176</v>
      </c>
      <c r="C12" s="8" t="s">
        <v>177</v>
      </c>
      <c r="D12" s="9" t="s">
        <v>167</v>
      </c>
      <c r="E12" s="56" t="s">
        <v>574</v>
      </c>
      <c r="F12" s="20">
        <v>43749</v>
      </c>
      <c r="G12" s="20">
        <v>2958465</v>
      </c>
      <c r="H12" s="13" t="str">
        <f t="shared" ca="1" si="0"/>
        <v>Active</v>
      </c>
      <c r="I12" s="52">
        <f t="shared" ca="1" si="1"/>
        <v>2912206.5981370369</v>
      </c>
      <c r="J12" s="71" t="s">
        <v>575</v>
      </c>
    </row>
    <row r="13" spans="1:10" s="2" customFormat="1" ht="30" customHeight="1" x14ac:dyDescent="0.3">
      <c r="A13" s="61" t="s">
        <v>14</v>
      </c>
      <c r="B13" s="11" t="s">
        <v>176</v>
      </c>
      <c r="C13" s="8" t="s">
        <v>180</v>
      </c>
      <c r="D13" s="9" t="s">
        <v>173</v>
      </c>
      <c r="E13" s="56"/>
      <c r="F13" s="20"/>
      <c r="G13" s="20"/>
      <c r="H13" s="13" t="str">
        <f t="shared" ca="1" si="0"/>
        <v>N/A</v>
      </c>
      <c r="I13" s="52" t="str">
        <f t="shared" ca="1" si="1"/>
        <v/>
      </c>
      <c r="J13" s="19"/>
    </row>
    <row r="14" spans="1:10" s="2" customFormat="1" ht="30" customHeight="1" x14ac:dyDescent="0.3">
      <c r="A14" s="61" t="s">
        <v>15</v>
      </c>
      <c r="B14" s="11" t="s">
        <v>176</v>
      </c>
      <c r="C14" s="8" t="s">
        <v>363</v>
      </c>
      <c r="D14" s="9" t="s">
        <v>167</v>
      </c>
      <c r="E14" s="56" t="s">
        <v>576</v>
      </c>
      <c r="F14" s="20">
        <v>46035</v>
      </c>
      <c r="G14" s="20">
        <v>46400</v>
      </c>
      <c r="H14" s="13" t="str">
        <f t="shared" ca="1" si="0"/>
        <v>Active</v>
      </c>
      <c r="I14" s="52">
        <f t="shared" ca="1" si="1"/>
        <v>141.59813703703549</v>
      </c>
      <c r="J14" s="19" t="s">
        <v>577</v>
      </c>
    </row>
    <row r="15" spans="1:10" s="2" customFormat="1" ht="30" customHeight="1" x14ac:dyDescent="0.3">
      <c r="A15" s="61" t="s">
        <v>16</v>
      </c>
      <c r="B15" s="11" t="s">
        <v>176</v>
      </c>
      <c r="C15" s="8" t="s">
        <v>188</v>
      </c>
      <c r="D15" s="9" t="s">
        <v>167</v>
      </c>
      <c r="E15" s="56" t="s">
        <v>578</v>
      </c>
      <c r="F15" s="20">
        <v>46035</v>
      </c>
      <c r="G15" s="20">
        <v>46400</v>
      </c>
      <c r="H15" s="13" t="str">
        <f t="shared" ca="1" si="0"/>
        <v>Active</v>
      </c>
      <c r="I15" s="52">
        <f t="shared" ca="1" si="1"/>
        <v>141.59813703703549</v>
      </c>
      <c r="J15" s="19" t="s">
        <v>579</v>
      </c>
    </row>
    <row r="16" spans="1:10" s="2" customFormat="1" ht="30" customHeight="1" x14ac:dyDescent="0.3">
      <c r="A16" s="61" t="s">
        <v>17</v>
      </c>
      <c r="B16" s="11" t="s">
        <v>176</v>
      </c>
      <c r="C16" s="8" t="s">
        <v>368</v>
      </c>
      <c r="D16" s="9" t="s">
        <v>167</v>
      </c>
      <c r="E16" s="56" t="s">
        <v>580</v>
      </c>
      <c r="F16" s="20">
        <v>46035</v>
      </c>
      <c r="G16" s="20">
        <v>46400</v>
      </c>
      <c r="H16" s="13" t="str">
        <f t="shared" ca="1" si="0"/>
        <v>Active</v>
      </c>
      <c r="I16" s="52">
        <f t="shared" ca="1" si="1"/>
        <v>141.59813703703549</v>
      </c>
      <c r="J16" s="19" t="s">
        <v>581</v>
      </c>
    </row>
    <row r="17" spans="1:10" s="2" customFormat="1" ht="30" customHeight="1" x14ac:dyDescent="0.3">
      <c r="A17" s="61" t="s">
        <v>193</v>
      </c>
      <c r="B17" s="11" t="s">
        <v>176</v>
      </c>
      <c r="C17" s="8" t="s">
        <v>371</v>
      </c>
      <c r="D17" s="9" t="s">
        <v>167</v>
      </c>
      <c r="E17" s="56" t="s">
        <v>582</v>
      </c>
      <c r="F17" s="20">
        <v>46035</v>
      </c>
      <c r="G17" s="20">
        <v>46400</v>
      </c>
      <c r="H17" s="13" t="str">
        <f t="shared" ca="1" si="0"/>
        <v>Active</v>
      </c>
      <c r="I17" s="52">
        <f t="shared" ca="1" si="1"/>
        <v>141.59813703703549</v>
      </c>
      <c r="J17" s="19"/>
    </row>
    <row r="18" spans="1:10" s="2" customFormat="1" ht="30" customHeight="1" x14ac:dyDescent="0.3">
      <c r="A18" s="61" t="s">
        <v>19</v>
      </c>
      <c r="B18" s="11" t="s">
        <v>176</v>
      </c>
      <c r="C18" s="8" t="s">
        <v>372</v>
      </c>
      <c r="D18" s="9" t="s">
        <v>173</v>
      </c>
      <c r="E18" s="56"/>
      <c r="F18" s="20"/>
      <c r="G18" s="20"/>
      <c r="H18" s="13" t="str">
        <f t="shared" ca="1" si="0"/>
        <v>N/A</v>
      </c>
      <c r="I18" s="52" t="str">
        <f t="shared" ca="1" si="1"/>
        <v/>
      </c>
      <c r="J18" s="19"/>
    </row>
    <row r="19" spans="1:10" s="2" customFormat="1" ht="30" customHeight="1" x14ac:dyDescent="0.3">
      <c r="A19" s="61" t="s">
        <v>198</v>
      </c>
      <c r="B19" s="11" t="s">
        <v>176</v>
      </c>
      <c r="C19" s="8" t="s">
        <v>199</v>
      </c>
      <c r="D19" s="9" t="s">
        <v>173</v>
      </c>
      <c r="E19" s="56"/>
      <c r="F19" s="20"/>
      <c r="G19" s="20"/>
      <c r="H19" s="13" t="str">
        <f t="shared" ca="1" si="0"/>
        <v>N/A</v>
      </c>
      <c r="I19" s="52" t="str">
        <f t="shared" ca="1" si="1"/>
        <v/>
      </c>
      <c r="J19" s="19"/>
    </row>
    <row r="20" spans="1:10" s="2" customFormat="1" ht="30" customHeight="1" x14ac:dyDescent="0.3">
      <c r="A20" s="61" t="s">
        <v>200</v>
      </c>
      <c r="B20" s="11" t="s">
        <v>176</v>
      </c>
      <c r="C20" s="8" t="s">
        <v>201</v>
      </c>
      <c r="D20" s="9" t="s">
        <v>173</v>
      </c>
      <c r="E20" s="56"/>
      <c r="F20" s="20"/>
      <c r="G20" s="20"/>
      <c r="H20" s="13" t="str">
        <f t="shared" ca="1" si="0"/>
        <v>N/A</v>
      </c>
      <c r="I20" s="52" t="str">
        <f t="shared" ca="1" si="1"/>
        <v/>
      </c>
      <c r="J20" s="19"/>
    </row>
    <row r="21" spans="1:10" s="2" customFormat="1" ht="30" customHeight="1" x14ac:dyDescent="0.3">
      <c r="A21" s="61" t="s">
        <v>22</v>
      </c>
      <c r="B21" s="11" t="s">
        <v>204</v>
      </c>
      <c r="C21" s="8" t="s">
        <v>205</v>
      </c>
      <c r="D21" s="9" t="s">
        <v>167</v>
      </c>
      <c r="E21" s="56" t="s">
        <v>583</v>
      </c>
      <c r="F21" s="20">
        <v>45983</v>
      </c>
      <c r="G21" s="20">
        <v>46348</v>
      </c>
      <c r="H21" s="13" t="str">
        <f t="shared" ca="1" si="0"/>
        <v>Active</v>
      </c>
      <c r="I21" s="52">
        <f t="shared" ca="1" si="1"/>
        <v>89.598137037035485</v>
      </c>
      <c r="J21" s="19"/>
    </row>
    <row r="22" spans="1:10" s="2" customFormat="1" ht="30" customHeight="1" x14ac:dyDescent="0.3">
      <c r="A22" s="61" t="s">
        <v>23</v>
      </c>
      <c r="B22" s="11" t="s">
        <v>204</v>
      </c>
      <c r="C22" s="8" t="s">
        <v>207</v>
      </c>
      <c r="D22" s="9" t="s">
        <v>167</v>
      </c>
      <c r="E22" s="56" t="s">
        <v>584</v>
      </c>
      <c r="F22" s="20">
        <v>45983</v>
      </c>
      <c r="G22" s="20">
        <v>46348</v>
      </c>
      <c r="H22" s="13" t="str">
        <f t="shared" ca="1" si="0"/>
        <v>Active</v>
      </c>
      <c r="I22" s="52">
        <f t="shared" ca="1" si="1"/>
        <v>89.598137037035485</v>
      </c>
      <c r="J22" s="19"/>
    </row>
    <row r="23" spans="1:10" s="2" customFormat="1" ht="30" customHeight="1" x14ac:dyDescent="0.3">
      <c r="A23" s="61" t="s">
        <v>24</v>
      </c>
      <c r="B23" s="11" t="s">
        <v>209</v>
      </c>
      <c r="C23" s="8" t="s">
        <v>210</v>
      </c>
      <c r="D23" s="9" t="s">
        <v>167</v>
      </c>
      <c r="E23" s="56" t="s">
        <v>585</v>
      </c>
      <c r="F23" s="20">
        <v>43704</v>
      </c>
      <c r="G23" s="20">
        <v>2958465</v>
      </c>
      <c r="H23" s="13" t="str">
        <f t="shared" ca="1" si="0"/>
        <v>Active</v>
      </c>
      <c r="I23" s="52">
        <f t="shared" ca="1" si="1"/>
        <v>2912206.5981370369</v>
      </c>
      <c r="J23" s="71" t="s">
        <v>586</v>
      </c>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0" s="2" customFormat="1" ht="30" customHeight="1" x14ac:dyDescent="0.3">
      <c r="A25" s="61" t="s">
        <v>26</v>
      </c>
      <c r="B25" s="11" t="s">
        <v>209</v>
      </c>
      <c r="C25" s="8" t="s">
        <v>213</v>
      </c>
      <c r="D25" s="9" t="s">
        <v>167</v>
      </c>
      <c r="E25" s="56" t="s">
        <v>587</v>
      </c>
      <c r="F25" s="20">
        <v>44443</v>
      </c>
      <c r="G25" s="20">
        <v>2958465</v>
      </c>
      <c r="H25" s="13" t="str">
        <f t="shared" ca="1" si="0"/>
        <v>Active</v>
      </c>
      <c r="I25" s="52">
        <f ca="1">IF(H25="N/A","",IF((G25-$C$1)&gt;0,G25-$C$1,""))</f>
        <v>2912206.5981370369</v>
      </c>
      <c r="J25" s="19" t="s">
        <v>588</v>
      </c>
    </row>
    <row r="26" spans="1:10" s="2" customFormat="1" ht="30" customHeight="1" x14ac:dyDescent="0.3">
      <c r="A26" s="61" t="s">
        <v>215</v>
      </c>
      <c r="B26" s="11" t="s">
        <v>209</v>
      </c>
      <c r="C26" s="8" t="s">
        <v>216</v>
      </c>
      <c r="D26" s="9" t="s">
        <v>167</v>
      </c>
      <c r="E26" s="56" t="s">
        <v>589</v>
      </c>
      <c r="F26" s="20">
        <v>44592</v>
      </c>
      <c r="G26" s="20">
        <v>46418</v>
      </c>
      <c r="H26" s="13" t="str">
        <f t="shared" ca="1" si="0"/>
        <v>Active</v>
      </c>
      <c r="I26" s="52">
        <f ca="1">IF(H26="N/A","",IF((G26-$C$1)&gt;0,G26-$C$1,""))</f>
        <v>159.59813703703549</v>
      </c>
      <c r="J26" s="19" t="s">
        <v>590</v>
      </c>
    </row>
    <row r="27" spans="1:10" s="2" customFormat="1" ht="30" customHeight="1" x14ac:dyDescent="0.3">
      <c r="A27" s="61" t="s">
        <v>28</v>
      </c>
      <c r="B27" s="11" t="s">
        <v>209</v>
      </c>
      <c r="C27" s="8" t="s">
        <v>218</v>
      </c>
      <c r="D27" s="9" t="s">
        <v>167</v>
      </c>
      <c r="E27" s="56"/>
      <c r="F27" s="20"/>
      <c r="G27" s="20"/>
      <c r="H27" s="13" t="str">
        <f t="shared" ca="1" si="0"/>
        <v>No Permit</v>
      </c>
      <c r="I27" s="52"/>
      <c r="J27" s="19"/>
    </row>
    <row r="28" spans="1:10" s="2" customFormat="1" ht="30" customHeight="1" x14ac:dyDescent="0.3">
      <c r="A28" s="61" t="s">
        <v>29</v>
      </c>
      <c r="B28" s="11" t="s">
        <v>209</v>
      </c>
      <c r="C28" s="8" t="s">
        <v>219</v>
      </c>
      <c r="D28" s="9" t="s">
        <v>167</v>
      </c>
      <c r="E28" s="56"/>
      <c r="F28" s="20"/>
      <c r="G28" s="20"/>
      <c r="H28" s="13" t="str">
        <f t="shared" ca="1" si="0"/>
        <v>No Permit</v>
      </c>
      <c r="I28" s="52"/>
      <c r="J28" s="19"/>
    </row>
    <row r="29" spans="1:10" s="2" customFormat="1" ht="30" customHeight="1" x14ac:dyDescent="0.3">
      <c r="A29" s="61" t="s">
        <v>220</v>
      </c>
      <c r="B29" s="11" t="s">
        <v>209</v>
      </c>
      <c r="C29" s="8" t="s">
        <v>221</v>
      </c>
      <c r="D29" s="9" t="s">
        <v>167</v>
      </c>
      <c r="E29" s="56" t="s">
        <v>591</v>
      </c>
      <c r="F29" s="20">
        <v>45964</v>
      </c>
      <c r="G29" s="20">
        <v>46329</v>
      </c>
      <c r="H29" s="13" t="str">
        <f t="shared" ca="1" si="0"/>
        <v>Active</v>
      </c>
      <c r="I29" s="52">
        <f ca="1">IF(H29="N/A","",IF((G29-$C$1)&gt;0,G29-$C$1,""))</f>
        <v>70.598137037035485</v>
      </c>
      <c r="J29" s="19"/>
    </row>
    <row r="30" spans="1:10" s="2" customFormat="1" ht="30" customHeight="1" x14ac:dyDescent="0.3">
      <c r="A30" s="61" t="s">
        <v>223</v>
      </c>
      <c r="B30" s="11" t="s">
        <v>209</v>
      </c>
      <c r="C30" s="8" t="s">
        <v>224</v>
      </c>
      <c r="D30" s="9" t="s">
        <v>173</v>
      </c>
      <c r="E30" s="56"/>
      <c r="F30" s="20"/>
      <c r="G30" s="20"/>
      <c r="H30" s="13" t="str">
        <f t="shared" ca="1" si="0"/>
        <v>N/A</v>
      </c>
      <c r="I30" s="52"/>
      <c r="J30" s="19"/>
    </row>
    <row r="31" spans="1:10" s="2" customFormat="1" ht="30" customHeight="1" x14ac:dyDescent="0.3">
      <c r="A31" s="61" t="s">
        <v>225</v>
      </c>
      <c r="B31" s="11" t="s">
        <v>209</v>
      </c>
      <c r="C31" s="8" t="s">
        <v>226</v>
      </c>
      <c r="D31" s="9" t="s">
        <v>173</v>
      </c>
      <c r="E31" s="56"/>
      <c r="F31" s="20"/>
      <c r="G31" s="20"/>
      <c r="H31" s="13" t="str">
        <f t="shared" ca="1" si="0"/>
        <v>N/A</v>
      </c>
      <c r="I31" s="52"/>
      <c r="J31" s="19"/>
    </row>
    <row r="32" spans="1:10"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t="s">
        <v>592</v>
      </c>
      <c r="F33" s="20">
        <v>46030</v>
      </c>
      <c r="G33" s="20">
        <v>47126</v>
      </c>
      <c r="H33" s="13" t="str">
        <f t="shared" ca="1" si="0"/>
        <v>Active</v>
      </c>
      <c r="I33" s="52">
        <f t="shared" ca="1" si="1"/>
        <v>867.59813703703549</v>
      </c>
      <c r="J33" s="19"/>
    </row>
    <row r="34" spans="1:10" s="2" customFormat="1" ht="30" customHeight="1" x14ac:dyDescent="0.3">
      <c r="A34" s="61" t="s">
        <v>35</v>
      </c>
      <c r="B34" s="11" t="s">
        <v>209</v>
      </c>
      <c r="C34" s="8" t="s">
        <v>232</v>
      </c>
      <c r="D34" s="9" t="s">
        <v>167</v>
      </c>
      <c r="E34" s="56" t="s">
        <v>593</v>
      </c>
      <c r="F34" s="20">
        <v>45439</v>
      </c>
      <c r="G34" s="20"/>
      <c r="H34" s="13" t="str">
        <f t="shared" ca="1" si="0"/>
        <v>No Permit</v>
      </c>
      <c r="I34" s="52" t="str">
        <f t="shared" ca="1" si="1"/>
        <v/>
      </c>
      <c r="J34" s="19"/>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173</v>
      </c>
      <c r="E38" s="56"/>
      <c r="F38" s="20"/>
      <c r="G38" s="20"/>
      <c r="H38" s="13" t="str">
        <f t="shared" ca="1" si="0"/>
        <v>N/A</v>
      </c>
      <c r="I38" s="52" t="str">
        <f t="shared" ca="1" si="1"/>
        <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173</v>
      </c>
      <c r="E42" s="56"/>
      <c r="F42" s="20"/>
      <c r="G42" s="20"/>
      <c r="H42" s="13" t="str">
        <f t="shared" ca="1" si="0"/>
        <v>N/A</v>
      </c>
      <c r="I42" s="52" t="str">
        <f t="shared" ca="1" si="1"/>
        <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173</v>
      </c>
      <c r="E48" s="56"/>
      <c r="F48" s="20"/>
      <c r="G48" s="20"/>
      <c r="H48" s="13" t="str">
        <f t="shared" ca="1" si="0"/>
        <v>N/A</v>
      </c>
      <c r="I48" s="52" t="str">
        <f t="shared" ca="1" si="1"/>
        <v/>
      </c>
      <c r="J48" s="19"/>
    </row>
    <row r="49" spans="1:10" s="2" customFormat="1" ht="30" customHeight="1" x14ac:dyDescent="0.3">
      <c r="A49" s="61"/>
      <c r="B49" s="11" t="s">
        <v>244</v>
      </c>
      <c r="C49" s="8" t="s">
        <v>262</v>
      </c>
      <c r="D49" s="9" t="s">
        <v>167</v>
      </c>
      <c r="E49" s="56" t="s">
        <v>594</v>
      </c>
      <c r="F49" s="20">
        <v>45616</v>
      </c>
      <c r="G49" s="20">
        <v>46711</v>
      </c>
      <c r="H49" s="13" t="str">
        <f t="shared" ca="1" si="0"/>
        <v>Active</v>
      </c>
      <c r="I49" s="52">
        <f t="shared" ca="1" si="1"/>
        <v>452.59813703703549</v>
      </c>
      <c r="J49" s="19"/>
    </row>
    <row r="50" spans="1:10" s="2" customFormat="1" ht="30" customHeight="1" x14ac:dyDescent="0.3">
      <c r="A50" s="61"/>
      <c r="B50" s="11" t="s">
        <v>244</v>
      </c>
      <c r="C50" s="8" t="s">
        <v>263</v>
      </c>
      <c r="D50" s="9" t="s">
        <v>167</v>
      </c>
      <c r="E50" s="56" t="s">
        <v>594</v>
      </c>
      <c r="F50" s="20">
        <v>45972</v>
      </c>
      <c r="G50" s="20">
        <v>46337</v>
      </c>
      <c r="H50" s="13" t="str">
        <f t="shared" ca="1" si="0"/>
        <v>Active</v>
      </c>
      <c r="I50" s="52">
        <f t="shared" ca="1" si="1"/>
        <v>78.598137037035485</v>
      </c>
      <c r="J50" s="19"/>
    </row>
    <row r="51" spans="1:10" s="2" customFormat="1" ht="30" customHeight="1" x14ac:dyDescent="0.3">
      <c r="A51" s="61" t="s">
        <v>52</v>
      </c>
      <c r="B51" s="11" t="s">
        <v>264</v>
      </c>
      <c r="C51" s="8" t="s">
        <v>265</v>
      </c>
      <c r="D51" s="9" t="s">
        <v>167</v>
      </c>
      <c r="E51" s="56"/>
      <c r="F51" s="20"/>
      <c r="G51" s="20"/>
      <c r="H51" s="13" t="str">
        <f t="shared" ca="1" si="0"/>
        <v>No Permit</v>
      </c>
      <c r="I51" s="52" t="str">
        <f t="shared" ca="1" si="1"/>
        <v/>
      </c>
      <c r="J51" s="19"/>
    </row>
    <row r="52" spans="1:10" s="2" customFormat="1" ht="30" customHeight="1" x14ac:dyDescent="0.3">
      <c r="A52" s="61" t="s">
        <v>53</v>
      </c>
      <c r="B52" s="11" t="s">
        <v>264</v>
      </c>
      <c r="C52" s="8" t="s">
        <v>267</v>
      </c>
      <c r="D52" s="9" t="s">
        <v>167</v>
      </c>
      <c r="E52" s="56"/>
      <c r="F52" s="20"/>
      <c r="G52" s="20"/>
      <c r="H52" s="13" t="str">
        <f t="shared" ca="1" si="0"/>
        <v>No Permit</v>
      </c>
      <c r="I52" s="52" t="str">
        <f t="shared" ca="1" si="1"/>
        <v/>
      </c>
      <c r="J52" s="19"/>
    </row>
    <row r="53" spans="1:10" s="2" customFormat="1" ht="30" customHeight="1" x14ac:dyDescent="0.3">
      <c r="A53" s="61" t="s">
        <v>54</v>
      </c>
      <c r="B53" s="11" t="s">
        <v>264</v>
      </c>
      <c r="C53" s="8" t="s">
        <v>268</v>
      </c>
      <c r="D53" s="9" t="s">
        <v>167</v>
      </c>
      <c r="E53" s="56"/>
      <c r="F53" s="20"/>
      <c r="G53" s="20"/>
      <c r="H53" s="13" t="str">
        <f t="shared" ca="1" si="0"/>
        <v>No Permit</v>
      </c>
      <c r="I53" s="52" t="str">
        <f t="shared" ca="1" si="1"/>
        <v/>
      </c>
      <c r="J53" s="19"/>
    </row>
    <row r="54" spans="1:10" s="2" customFormat="1" ht="30" customHeight="1" x14ac:dyDescent="0.3">
      <c r="A54" s="61" t="s">
        <v>55</v>
      </c>
      <c r="B54" s="11" t="s">
        <v>264</v>
      </c>
      <c r="C54" s="8" t="s">
        <v>269</v>
      </c>
      <c r="D54" s="9" t="s">
        <v>167</v>
      </c>
      <c r="E54" s="56"/>
      <c r="F54" s="20"/>
      <c r="G54" s="20"/>
      <c r="H54" s="13" t="str">
        <f t="shared" ca="1" si="0"/>
        <v>No Permit</v>
      </c>
      <c r="I54" s="52" t="str">
        <f t="shared" ca="1" si="1"/>
        <v/>
      </c>
      <c r="J54" s="19"/>
    </row>
    <row r="55" spans="1:10" s="2" customFormat="1" ht="30" customHeight="1" x14ac:dyDescent="0.3">
      <c r="A55" s="61" t="s">
        <v>56</v>
      </c>
      <c r="B55" s="11" t="s">
        <v>264</v>
      </c>
      <c r="C55" s="8" t="s">
        <v>270</v>
      </c>
      <c r="D55" s="9" t="s">
        <v>167</v>
      </c>
      <c r="E55" s="56"/>
      <c r="F55" s="20"/>
      <c r="G55" s="20"/>
      <c r="H55" s="13" t="str">
        <f t="shared" ca="1" si="0"/>
        <v>No Permit</v>
      </c>
      <c r="I55" s="52" t="str">
        <f t="shared" ca="1" si="1"/>
        <v/>
      </c>
      <c r="J55" s="19"/>
    </row>
    <row r="56" spans="1:10" s="2" customFormat="1" ht="30" customHeight="1" x14ac:dyDescent="0.3">
      <c r="A56" s="61" t="s">
        <v>57</v>
      </c>
      <c r="B56" s="11" t="s">
        <v>264</v>
      </c>
      <c r="C56" s="8" t="s">
        <v>271</v>
      </c>
      <c r="D56" s="9" t="s">
        <v>167</v>
      </c>
      <c r="E56" s="56"/>
      <c r="F56" s="20"/>
      <c r="G56" s="20"/>
      <c r="H56" s="13" t="str">
        <f t="shared" ca="1" si="0"/>
        <v>No Permit</v>
      </c>
      <c r="I56" s="52" t="str">
        <f t="shared" ca="1" si="1"/>
        <v/>
      </c>
      <c r="J56" s="19"/>
    </row>
    <row r="57" spans="1:10" s="2" customFormat="1" ht="30" customHeight="1" x14ac:dyDescent="0.3">
      <c r="A57" s="61" t="s">
        <v>58</v>
      </c>
      <c r="B57" s="11" t="s">
        <v>272</v>
      </c>
      <c r="C57" s="8" t="s">
        <v>273</v>
      </c>
      <c r="D57" s="9" t="s">
        <v>167</v>
      </c>
      <c r="E57" s="56"/>
      <c r="F57" s="20"/>
      <c r="G57" s="20"/>
      <c r="H57" s="13" t="str">
        <f t="shared" ca="1" si="0"/>
        <v>No Permit</v>
      </c>
      <c r="I57" s="52" t="str">
        <f t="shared" ca="1" si="1"/>
        <v/>
      </c>
      <c r="J57" s="19"/>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19"/>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19"/>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19"/>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19"/>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19"/>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19"/>
    </row>
    <row r="64" spans="1:10" s="2" customFormat="1" ht="30" customHeight="1" x14ac:dyDescent="0.3">
      <c r="A64" s="61" t="s">
        <v>282</v>
      </c>
      <c r="B64" s="11" t="s">
        <v>283</v>
      </c>
      <c r="C64" s="8" t="s">
        <v>284</v>
      </c>
      <c r="D64" s="9" t="s">
        <v>173</v>
      </c>
      <c r="E64" s="56"/>
      <c r="F64" s="20"/>
      <c r="G64" s="20"/>
      <c r="H64" s="13" t="str">
        <f t="shared" ca="1" si="0"/>
        <v>N/A</v>
      </c>
      <c r="I64" s="52" t="str">
        <f t="shared" ca="1" si="1"/>
        <v/>
      </c>
      <c r="J64" s="19"/>
    </row>
    <row r="65" spans="1:10" s="2" customFormat="1" ht="30" customHeight="1" x14ac:dyDescent="0.3">
      <c r="A65" s="61" t="s">
        <v>66</v>
      </c>
      <c r="B65" s="11" t="s">
        <v>285</v>
      </c>
      <c r="C65" s="8" t="s">
        <v>286</v>
      </c>
      <c r="D65" s="9" t="s">
        <v>167</v>
      </c>
      <c r="E65" s="56"/>
      <c r="F65" s="20"/>
      <c r="G65" s="20"/>
      <c r="H65" s="13" t="str">
        <f t="shared" ca="1" si="0"/>
        <v>No Permit</v>
      </c>
      <c r="I65" s="52" t="str">
        <f t="shared" ca="1" si="1"/>
        <v/>
      </c>
      <c r="J65" s="19"/>
    </row>
    <row r="66" spans="1:10" s="2" customFormat="1" ht="30" customHeight="1" x14ac:dyDescent="0.3">
      <c r="A66" s="61" t="s">
        <v>67</v>
      </c>
      <c r="B66" s="11" t="s">
        <v>289</v>
      </c>
      <c r="C66" s="8" t="s">
        <v>290</v>
      </c>
      <c r="D66" s="9" t="s">
        <v>173</v>
      </c>
      <c r="E66" s="56"/>
      <c r="F66" s="20"/>
      <c r="G66" s="20"/>
      <c r="H66" s="13" t="str">
        <f t="shared" ca="1" si="0"/>
        <v>N/A</v>
      </c>
      <c r="I66" s="52" t="str">
        <f t="shared" ca="1" si="1"/>
        <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173</v>
      </c>
      <c r="E68" s="56"/>
      <c r="F68" s="20"/>
      <c r="G68" s="20"/>
      <c r="H68" s="13" t="str">
        <f t="shared" ca="1" si="0"/>
        <v>N/A</v>
      </c>
      <c r="I68" s="52" t="str">
        <f t="shared" ca="1" si="1"/>
        <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12">
        <v>46052</v>
      </c>
      <c r="G74" s="12">
        <v>46387</v>
      </c>
      <c r="H74" s="13" t="str">
        <f>IF(E74="Applicable",IF(F74="","Not Submitted",IF(F74&lt;G74,"Submitted On-time","Late Submission")),"N/A")</f>
        <v>Submitted On-time</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12">
        <v>46052</v>
      </c>
      <c r="G76" s="12">
        <v>46053</v>
      </c>
      <c r="H76" s="13" t="str">
        <f t="shared" si="2"/>
        <v>Submitted On-time</v>
      </c>
      <c r="I76" s="77"/>
      <c r="J76" s="78"/>
    </row>
    <row r="77" spans="1:10" s="2" customFormat="1" ht="30" customHeight="1" x14ac:dyDescent="0.3">
      <c r="A77" s="61" t="s">
        <v>305</v>
      </c>
      <c r="B77" s="18" t="s">
        <v>176</v>
      </c>
      <c r="C77" s="18" t="s">
        <v>306</v>
      </c>
      <c r="D77" s="9" t="s">
        <v>300</v>
      </c>
      <c r="E77" s="55" t="s">
        <v>167</v>
      </c>
      <c r="F77" s="20">
        <v>46111</v>
      </c>
      <c r="G77" s="12">
        <v>46112</v>
      </c>
      <c r="H77" s="13" t="str">
        <f t="shared" si="2"/>
        <v>Submitted On-time</v>
      </c>
      <c r="I77" s="77"/>
      <c r="J77" s="78"/>
    </row>
    <row r="78" spans="1:10" s="2" customFormat="1" ht="30" customHeight="1" x14ac:dyDescent="0.3">
      <c r="A78" s="61" t="s">
        <v>307</v>
      </c>
      <c r="B78" s="18" t="s">
        <v>176</v>
      </c>
      <c r="C78" s="18" t="s">
        <v>308</v>
      </c>
      <c r="D78" s="12" t="s">
        <v>309</v>
      </c>
      <c r="E78" s="55" t="s">
        <v>167</v>
      </c>
      <c r="F78" s="12">
        <v>46051</v>
      </c>
      <c r="G78" s="12">
        <v>46053</v>
      </c>
      <c r="H78" s="13" t="str">
        <f t="shared" si="2"/>
        <v>Submitted On-time</v>
      </c>
      <c r="I78" s="77"/>
      <c r="J78" s="78"/>
    </row>
    <row r="79" spans="1:10" s="2" customFormat="1" ht="30" customHeight="1" x14ac:dyDescent="0.3">
      <c r="A79" s="61" t="s">
        <v>307</v>
      </c>
      <c r="B79" s="18" t="s">
        <v>176</v>
      </c>
      <c r="C79" s="18" t="s">
        <v>310</v>
      </c>
      <c r="D79" s="12" t="s">
        <v>309</v>
      </c>
      <c r="E79" s="55" t="s">
        <v>167</v>
      </c>
      <c r="F79" s="20">
        <v>46080</v>
      </c>
      <c r="G79" s="12">
        <v>46081</v>
      </c>
      <c r="H79" s="13" t="str">
        <f t="shared" si="2"/>
        <v>Submitted On-time</v>
      </c>
      <c r="I79" s="77"/>
      <c r="J79" s="78"/>
    </row>
    <row r="80" spans="1:10" s="2" customFormat="1" ht="30" customHeight="1" x14ac:dyDescent="0.3">
      <c r="A80" s="61" t="s">
        <v>307</v>
      </c>
      <c r="B80" s="18" t="s">
        <v>176</v>
      </c>
      <c r="C80" s="18" t="s">
        <v>311</v>
      </c>
      <c r="D80" s="12" t="s">
        <v>309</v>
      </c>
      <c r="E80" s="55" t="s">
        <v>167</v>
      </c>
      <c r="F80" s="20">
        <v>46111</v>
      </c>
      <c r="G80" s="12">
        <v>46112</v>
      </c>
      <c r="H80" s="13" t="str">
        <f t="shared" si="2"/>
        <v>Submitted On-time</v>
      </c>
      <c r="I80" s="77"/>
      <c r="J80" s="78"/>
    </row>
    <row r="81" spans="1:10" s="2" customFormat="1" ht="30" customHeight="1" x14ac:dyDescent="0.3">
      <c r="A81" s="61" t="s">
        <v>307</v>
      </c>
      <c r="B81" s="18" t="s">
        <v>176</v>
      </c>
      <c r="C81" s="18" t="s">
        <v>312</v>
      </c>
      <c r="D81" s="12" t="s">
        <v>309</v>
      </c>
      <c r="E81" s="55" t="s">
        <v>167</v>
      </c>
      <c r="F81" s="20">
        <v>46142</v>
      </c>
      <c r="G81" s="12">
        <v>46142</v>
      </c>
      <c r="H81" s="13" t="str">
        <f t="shared" si="2"/>
        <v>Late Submission</v>
      </c>
      <c r="I81" s="77"/>
      <c r="J81" s="78"/>
    </row>
    <row r="82" spans="1:10" s="2" customFormat="1" ht="30" customHeight="1" x14ac:dyDescent="0.3">
      <c r="A82" s="61" t="s">
        <v>307</v>
      </c>
      <c r="B82" s="18" t="s">
        <v>176</v>
      </c>
      <c r="C82" s="18" t="s">
        <v>313</v>
      </c>
      <c r="D82" s="12" t="s">
        <v>309</v>
      </c>
      <c r="E82" s="55" t="s">
        <v>167</v>
      </c>
      <c r="F82" s="20">
        <v>46177</v>
      </c>
      <c r="G82" s="12">
        <v>46173</v>
      </c>
      <c r="H82" s="13" t="str">
        <f t="shared" si="2"/>
        <v>Late Submission</v>
      </c>
      <c r="I82" s="77"/>
      <c r="J82" s="78"/>
    </row>
    <row r="83" spans="1:10" s="2" customFormat="1" ht="30" customHeight="1" x14ac:dyDescent="0.3">
      <c r="A83" s="61" t="s">
        <v>307</v>
      </c>
      <c r="B83" s="18" t="s">
        <v>176</v>
      </c>
      <c r="C83" s="18" t="s">
        <v>314</v>
      </c>
      <c r="D83" s="12" t="s">
        <v>309</v>
      </c>
      <c r="E83" s="55" t="s">
        <v>167</v>
      </c>
      <c r="F83" s="20">
        <v>46205</v>
      </c>
      <c r="G83" s="12">
        <v>46203</v>
      </c>
      <c r="H83" s="13" t="str">
        <f t="shared" si="2"/>
        <v>Late Submission</v>
      </c>
      <c r="I83" s="77"/>
      <c r="J83" s="78"/>
    </row>
    <row r="84" spans="1:10" s="2" customFormat="1" ht="30" customHeight="1" x14ac:dyDescent="0.3">
      <c r="A84" s="61" t="s">
        <v>307</v>
      </c>
      <c r="B84" s="18" t="s">
        <v>176</v>
      </c>
      <c r="C84" s="18" t="s">
        <v>315</v>
      </c>
      <c r="D84" s="12" t="s">
        <v>309</v>
      </c>
      <c r="E84" s="55" t="s">
        <v>167</v>
      </c>
      <c r="F84" s="20"/>
      <c r="G84" s="12">
        <v>46234</v>
      </c>
      <c r="H84" s="13" t="str">
        <f t="shared" si="2"/>
        <v>Not Submitted</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c r="G92" s="12">
        <v>46112</v>
      </c>
      <c r="H92" s="13" t="str">
        <f t="shared" si="2"/>
        <v>Not Submitted</v>
      </c>
      <c r="I92" s="77"/>
      <c r="J92" s="78"/>
    </row>
    <row r="93" spans="1:10" s="2" customFormat="1" ht="30" customHeight="1" x14ac:dyDescent="0.3">
      <c r="A93" s="61" t="s">
        <v>120</v>
      </c>
      <c r="B93" s="18" t="s">
        <v>209</v>
      </c>
      <c r="C93" s="18" t="s">
        <v>328</v>
      </c>
      <c r="D93" s="12" t="s">
        <v>327</v>
      </c>
      <c r="E93" s="55" t="s">
        <v>167</v>
      </c>
      <c r="F93" s="20"/>
      <c r="G93" s="12">
        <v>46203</v>
      </c>
      <c r="H93" s="13" t="str">
        <f t="shared" si="2"/>
        <v>Not Submitted</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98" priority="7" operator="containsText" text="Expired">
      <formula>NOT(ISERROR(SEARCH("Expired",H6)))</formula>
    </cfRule>
    <cfRule type="containsText" dxfId="97" priority="8" operator="containsText" text="No Permit">
      <formula>NOT(ISERROR(SEARCH("No Permit",H6)))</formula>
    </cfRule>
    <cfRule type="containsText" dxfId="96" priority="9" operator="containsText" text="Active">
      <formula>NOT(ISERROR(SEARCH("Active",H6)))</formula>
    </cfRule>
  </conditionalFormatting>
  <conditionalFormatting sqref="H74:H120">
    <cfRule type="containsText" dxfId="95" priority="4" operator="containsText" text="Not Submitted">
      <formula>NOT(ISERROR(SEARCH("Not Submitted",H74)))</formula>
    </cfRule>
    <cfRule type="containsText" dxfId="94" priority="5" operator="containsText" text="Late Submission">
      <formula>NOT(ISERROR(SEARCH("Late Submission",H74)))</formula>
    </cfRule>
    <cfRule type="containsText" dxfId="93" priority="6" operator="containsText" text="Submitted On-time">
      <formula>NOT(ISERROR(SEARCH("Submitted On-time",H74)))</formula>
    </cfRule>
  </conditionalFormatting>
  <conditionalFormatting sqref="I6:I68">
    <cfRule type="cellIs" dxfId="92" priority="1" operator="between">
      <formula>31</formula>
      <formula>60</formula>
    </cfRule>
    <cfRule type="cellIs" dxfId="91" priority="2" operator="between">
      <formula>0</formula>
      <formula>30</formula>
    </cfRule>
    <cfRule type="containsBlanks" dxfId="90"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ECD77E7-4189-4704-A9C6-A1B33237B564}">
          <x14:formula1>
            <xm:f>DATA!$B$4:$B$5</xm:f>
          </x14:formula1>
          <xm:sqref>E74:E120 D6:D68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E990-86BA-46A5-9930-5E85D2C742E6}">
  <sheetPr>
    <tabColor theme="3" tint="0.89999084444715716"/>
  </sheetPr>
  <dimension ref="A1:N120"/>
  <sheetViews>
    <sheetView showGridLines="0" zoomScale="85" zoomScaleNormal="85" workbookViewId="0">
      <pane ySplit="1" topLeftCell="A13" activePane="bottomLeft" state="frozen"/>
      <selection pane="bottomLeft" activeCell="U59" sqref="U59"/>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 min="13" max="14" width="10.109375" bestFit="1" customWidth="1"/>
  </cols>
  <sheetData>
    <row r="1" spans="1:10" s="5" customFormat="1" ht="18" x14ac:dyDescent="0.35">
      <c r="A1" s="14" t="s">
        <v>153</v>
      </c>
      <c r="B1" s="15" t="s">
        <v>90</v>
      </c>
      <c r="C1" s="51">
        <f ca="1">NOW()</f>
        <v>46258.401862962965</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c r="F6" s="20">
        <v>46105</v>
      </c>
      <c r="G6" s="20">
        <v>46387</v>
      </c>
      <c r="H6" s="13" t="str">
        <f t="shared" ref="H6:H68" ca="1" si="0">IF(D6="Applicable",IF(G6="","No Permit",IF(G6&gt;NOW(),"Active","Expired")),"N/A")</f>
        <v>Active</v>
      </c>
      <c r="I6" s="52">
        <f t="shared" ref="I6:I68" ca="1" si="1">IF(H6="N/A","",IF((G6-$C$1)&gt;0,G6-$C$1,""))</f>
        <v>128.59813703703549</v>
      </c>
      <c r="J6" s="19"/>
    </row>
    <row r="7" spans="1:10" s="2" customFormat="1" ht="30" customHeight="1" x14ac:dyDescent="0.3">
      <c r="A7" s="61" t="s">
        <v>8</v>
      </c>
      <c r="B7" s="11" t="s">
        <v>165</v>
      </c>
      <c r="C7" s="8" t="s">
        <v>169</v>
      </c>
      <c r="D7" s="9" t="s">
        <v>167</v>
      </c>
      <c r="E7" s="56"/>
      <c r="F7" s="20">
        <v>46104</v>
      </c>
      <c r="G7" s="20">
        <v>46469</v>
      </c>
      <c r="H7" s="13" t="str">
        <f t="shared" ca="1" si="0"/>
        <v>Active</v>
      </c>
      <c r="I7" s="52">
        <f t="shared" ca="1" si="1"/>
        <v>210.59813703703549</v>
      </c>
      <c r="J7" s="19"/>
    </row>
    <row r="8" spans="1:10" s="2" customFormat="1" ht="30" customHeight="1" x14ac:dyDescent="0.3">
      <c r="A8" s="61" t="s">
        <v>9</v>
      </c>
      <c r="B8" s="11" t="s">
        <v>165</v>
      </c>
      <c r="C8" s="8" t="s">
        <v>171</v>
      </c>
      <c r="D8" s="9" t="s">
        <v>167</v>
      </c>
      <c r="E8" s="56"/>
      <c r="F8" s="20">
        <v>46069</v>
      </c>
      <c r="G8" s="20">
        <v>46433</v>
      </c>
      <c r="H8" s="13" t="str">
        <f t="shared" ca="1" si="0"/>
        <v>Active</v>
      </c>
      <c r="I8" s="52">
        <f t="shared" ca="1" si="1"/>
        <v>174.59813703703549</v>
      </c>
      <c r="J8" s="19"/>
    </row>
    <row r="9" spans="1:10" s="2" customFormat="1" ht="30" customHeight="1" x14ac:dyDescent="0.3">
      <c r="A9" s="61"/>
      <c r="B9" s="11" t="s">
        <v>165</v>
      </c>
      <c r="C9" s="8" t="s">
        <v>172</v>
      </c>
      <c r="D9" s="9" t="s">
        <v>173</v>
      </c>
      <c r="E9" s="56"/>
      <c r="F9" s="20"/>
      <c r="G9" s="20"/>
      <c r="H9" s="13" t="str">
        <f t="shared" ca="1" si="0"/>
        <v>N/A</v>
      </c>
      <c r="I9" s="52" t="str">
        <f t="shared" ca="1" si="1"/>
        <v/>
      </c>
      <c r="J9" s="19"/>
    </row>
    <row r="10" spans="1:10" s="2" customFormat="1" ht="30" customHeight="1" x14ac:dyDescent="0.3">
      <c r="A10" s="61"/>
      <c r="B10" s="11" t="s">
        <v>165</v>
      </c>
      <c r="C10" s="8" t="s">
        <v>174</v>
      </c>
      <c r="D10" s="9" t="s">
        <v>173</v>
      </c>
      <c r="E10" s="56"/>
      <c r="F10" s="20"/>
      <c r="G10" s="20"/>
      <c r="H10" s="13" t="str">
        <f t="shared" ca="1" si="0"/>
        <v>N/A</v>
      </c>
      <c r="I10" s="52" t="str">
        <f t="shared" ca="1" si="1"/>
        <v/>
      </c>
      <c r="J10" s="19"/>
    </row>
    <row r="11" spans="1:10" s="2" customFormat="1" ht="30" customHeight="1" x14ac:dyDescent="0.3">
      <c r="A11" s="61"/>
      <c r="B11" s="11" t="s">
        <v>165</v>
      </c>
      <c r="C11" s="8" t="s">
        <v>175</v>
      </c>
      <c r="D11" s="9" t="s">
        <v>167</v>
      </c>
      <c r="E11" s="56"/>
      <c r="F11" s="20"/>
      <c r="G11" s="20"/>
      <c r="H11" s="13" t="str">
        <f t="shared" ca="1" si="0"/>
        <v>No Permit</v>
      </c>
      <c r="I11" s="52" t="str">
        <f t="shared" ca="1" si="1"/>
        <v/>
      </c>
      <c r="J11" s="71" t="s">
        <v>595</v>
      </c>
    </row>
    <row r="12" spans="1:10" s="2" customFormat="1" ht="30" customHeight="1" x14ac:dyDescent="0.3">
      <c r="A12" s="61" t="s">
        <v>13</v>
      </c>
      <c r="B12" s="11" t="s">
        <v>176</v>
      </c>
      <c r="C12" s="8" t="s">
        <v>177</v>
      </c>
      <c r="D12" s="9" t="s">
        <v>167</v>
      </c>
      <c r="E12" s="56"/>
      <c r="F12" s="74">
        <v>46237</v>
      </c>
      <c r="G12" s="74">
        <v>46560</v>
      </c>
      <c r="H12" s="13" t="str">
        <f t="shared" ca="1" si="0"/>
        <v>Active</v>
      </c>
      <c r="I12" s="52">
        <f t="shared" ca="1" si="1"/>
        <v>301.59813703703549</v>
      </c>
      <c r="J12" s="19"/>
    </row>
    <row r="13" spans="1:10" s="2" customFormat="1" ht="30" customHeight="1" x14ac:dyDescent="0.3">
      <c r="A13" s="61" t="s">
        <v>14</v>
      </c>
      <c r="B13" s="11" t="s">
        <v>176</v>
      </c>
      <c r="C13" s="8" t="s">
        <v>180</v>
      </c>
      <c r="D13" s="9" t="s">
        <v>167</v>
      </c>
      <c r="E13" s="56"/>
      <c r="F13" s="75">
        <v>46237</v>
      </c>
      <c r="G13" s="75">
        <v>46560</v>
      </c>
      <c r="H13" s="13" t="str">
        <f t="shared" ca="1" si="0"/>
        <v>Active</v>
      </c>
      <c r="I13" s="52">
        <f t="shared" ca="1" si="1"/>
        <v>301.59813703703549</v>
      </c>
      <c r="J13" s="19"/>
    </row>
    <row r="14" spans="1:10" s="2" customFormat="1" ht="30" customHeight="1" x14ac:dyDescent="0.3">
      <c r="A14" s="61" t="s">
        <v>15</v>
      </c>
      <c r="B14" s="11" t="s">
        <v>176</v>
      </c>
      <c r="C14" s="8" t="s">
        <v>363</v>
      </c>
      <c r="D14" s="9" t="s">
        <v>167</v>
      </c>
      <c r="E14" s="56"/>
      <c r="F14" s="74">
        <v>46237</v>
      </c>
      <c r="G14" s="74">
        <v>46196</v>
      </c>
      <c r="H14" s="13" t="str">
        <f t="shared" ca="1" si="0"/>
        <v>Expired</v>
      </c>
      <c r="I14" s="52" t="str">
        <f t="shared" ca="1" si="1"/>
        <v/>
      </c>
      <c r="J14" s="19" t="s">
        <v>596</v>
      </c>
    </row>
    <row r="15" spans="1:10" s="2" customFormat="1" ht="30" customHeight="1" x14ac:dyDescent="0.3">
      <c r="A15" s="61" t="s">
        <v>16</v>
      </c>
      <c r="B15" s="11" t="s">
        <v>176</v>
      </c>
      <c r="C15" s="8" t="s">
        <v>188</v>
      </c>
      <c r="D15" s="9" t="s">
        <v>167</v>
      </c>
      <c r="E15" s="56"/>
      <c r="F15" s="75">
        <v>46237</v>
      </c>
      <c r="G15" s="75">
        <v>46560</v>
      </c>
      <c r="H15" s="13" t="str">
        <f t="shared" ca="1" si="0"/>
        <v>Active</v>
      </c>
      <c r="I15" s="52">
        <f t="shared" ca="1" si="1"/>
        <v>301.59813703703549</v>
      </c>
      <c r="J15" s="19"/>
    </row>
    <row r="16" spans="1:10" s="2" customFormat="1" ht="30" customHeight="1" x14ac:dyDescent="0.3">
      <c r="A16" s="61" t="s">
        <v>17</v>
      </c>
      <c r="B16" s="11" t="s">
        <v>176</v>
      </c>
      <c r="C16" s="8" t="s">
        <v>368</v>
      </c>
      <c r="D16" s="9" t="s">
        <v>167</v>
      </c>
      <c r="E16" s="56"/>
      <c r="F16" s="75">
        <v>46237</v>
      </c>
      <c r="G16" s="75">
        <v>46560</v>
      </c>
      <c r="H16" s="13" t="str">
        <f t="shared" ca="1" si="0"/>
        <v>Active</v>
      </c>
      <c r="I16" s="52">
        <f t="shared" ca="1" si="1"/>
        <v>301.59813703703549</v>
      </c>
      <c r="J16" s="19"/>
    </row>
    <row r="17" spans="1:14" s="2" customFormat="1" ht="30" customHeight="1" x14ac:dyDescent="0.3">
      <c r="A17" s="61" t="s">
        <v>193</v>
      </c>
      <c r="B17" s="11" t="s">
        <v>176</v>
      </c>
      <c r="C17" s="8" t="s">
        <v>371</v>
      </c>
      <c r="D17" s="9" t="s">
        <v>167</v>
      </c>
      <c r="E17" s="56"/>
      <c r="F17" s="75">
        <v>46237</v>
      </c>
      <c r="G17" s="75">
        <v>46560</v>
      </c>
      <c r="H17" s="13" t="str">
        <f t="shared" ca="1" si="0"/>
        <v>Active</v>
      </c>
      <c r="I17" s="52">
        <f t="shared" ca="1" si="1"/>
        <v>301.59813703703549</v>
      </c>
      <c r="J17" s="19"/>
    </row>
    <row r="18" spans="1:14" s="2" customFormat="1" ht="30" customHeight="1" x14ac:dyDescent="0.3">
      <c r="A18" s="61" t="s">
        <v>19</v>
      </c>
      <c r="B18" s="11" t="s">
        <v>176</v>
      </c>
      <c r="C18" s="8" t="s">
        <v>372</v>
      </c>
      <c r="D18" s="9" t="s">
        <v>167</v>
      </c>
      <c r="E18" s="56"/>
      <c r="F18" s="75">
        <v>46237</v>
      </c>
      <c r="G18" s="75">
        <v>46560</v>
      </c>
      <c r="H18" s="13" t="str">
        <f t="shared" ca="1" si="0"/>
        <v>Active</v>
      </c>
      <c r="I18" s="52">
        <f t="shared" ca="1" si="1"/>
        <v>301.59813703703549</v>
      </c>
      <c r="J18" s="19"/>
    </row>
    <row r="19" spans="1:14" s="2" customFormat="1" ht="30" customHeight="1" x14ac:dyDescent="0.3">
      <c r="A19" s="61" t="s">
        <v>198</v>
      </c>
      <c r="B19" s="11" t="s">
        <v>176</v>
      </c>
      <c r="C19" s="8" t="s">
        <v>199</v>
      </c>
      <c r="D19" s="9" t="s">
        <v>167</v>
      </c>
      <c r="E19" s="56"/>
      <c r="F19" s="74"/>
      <c r="G19" s="74"/>
      <c r="H19" s="13" t="str">
        <f t="shared" ca="1" si="0"/>
        <v>No Permit</v>
      </c>
      <c r="I19" s="52" t="str">
        <f t="shared" ca="1" si="1"/>
        <v/>
      </c>
      <c r="J19" s="19"/>
    </row>
    <row r="20" spans="1:14" s="2" customFormat="1" ht="30" customHeight="1" x14ac:dyDescent="0.3">
      <c r="A20" s="61" t="s">
        <v>200</v>
      </c>
      <c r="B20" s="11" t="s">
        <v>176</v>
      </c>
      <c r="C20" s="8" t="s">
        <v>201</v>
      </c>
      <c r="D20" s="9" t="s">
        <v>167</v>
      </c>
      <c r="E20" s="56"/>
      <c r="F20" s="74"/>
      <c r="G20" s="74"/>
      <c r="H20" s="13" t="str">
        <f t="shared" ca="1" si="0"/>
        <v>No Permit</v>
      </c>
      <c r="I20" s="52" t="str">
        <f t="shared" ca="1" si="1"/>
        <v/>
      </c>
      <c r="J20" s="19"/>
    </row>
    <row r="21" spans="1:14" s="2" customFormat="1" ht="30" customHeight="1" x14ac:dyDescent="0.3">
      <c r="A21" s="61" t="s">
        <v>22</v>
      </c>
      <c r="B21" s="11" t="s">
        <v>204</v>
      </c>
      <c r="C21" s="8" t="s">
        <v>205</v>
      </c>
      <c r="D21" s="9" t="s">
        <v>167</v>
      </c>
      <c r="E21" s="56"/>
      <c r="F21" s="20">
        <v>46144</v>
      </c>
      <c r="G21" s="20">
        <v>46437</v>
      </c>
      <c r="H21" s="13" t="str">
        <f t="shared" ca="1" si="0"/>
        <v>Active</v>
      </c>
      <c r="I21" s="52">
        <f t="shared" ca="1" si="1"/>
        <v>178.59813703703549</v>
      </c>
      <c r="J21" s="19"/>
    </row>
    <row r="22" spans="1:14" s="2" customFormat="1" ht="30" customHeight="1" x14ac:dyDescent="0.3">
      <c r="A22" s="61" t="s">
        <v>23</v>
      </c>
      <c r="B22" s="11" t="s">
        <v>204</v>
      </c>
      <c r="C22" s="8" t="s">
        <v>207</v>
      </c>
      <c r="D22" s="9" t="s">
        <v>167</v>
      </c>
      <c r="E22" s="56"/>
      <c r="F22" s="20"/>
      <c r="G22" s="20"/>
      <c r="H22" s="13" t="str">
        <f t="shared" ca="1" si="0"/>
        <v>No Permit</v>
      </c>
      <c r="I22" s="52" t="str">
        <f t="shared" ca="1" si="1"/>
        <v/>
      </c>
      <c r="J22" s="19"/>
    </row>
    <row r="23" spans="1:14" s="2" customFormat="1" ht="30" customHeight="1" x14ac:dyDescent="0.3">
      <c r="A23" s="61" t="s">
        <v>24</v>
      </c>
      <c r="B23" s="11" t="s">
        <v>209</v>
      </c>
      <c r="C23" s="8" t="s">
        <v>210</v>
      </c>
      <c r="D23" s="9" t="s">
        <v>167</v>
      </c>
      <c r="E23" s="56"/>
      <c r="F23" s="20">
        <v>46023</v>
      </c>
      <c r="G23" s="20">
        <v>2958465</v>
      </c>
      <c r="H23" s="13" t="str">
        <f t="shared" ca="1" si="0"/>
        <v>Active</v>
      </c>
      <c r="I23" s="52">
        <f t="shared" ca="1" si="1"/>
        <v>2912206.5981370369</v>
      </c>
      <c r="J23" s="19"/>
    </row>
    <row r="24" spans="1:14"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4" s="2" customFormat="1" ht="30" customHeight="1" x14ac:dyDescent="0.3">
      <c r="A25" s="61" t="s">
        <v>26</v>
      </c>
      <c r="B25" s="11" t="s">
        <v>209</v>
      </c>
      <c r="C25" s="8" t="s">
        <v>213</v>
      </c>
      <c r="D25" s="9" t="s">
        <v>167</v>
      </c>
      <c r="E25" s="56"/>
      <c r="F25" s="20">
        <v>44126</v>
      </c>
      <c r="G25" s="20">
        <v>2958465</v>
      </c>
      <c r="H25" s="13" t="str">
        <f t="shared" ca="1" si="0"/>
        <v>Active</v>
      </c>
      <c r="I25" s="52">
        <f ca="1">IF(H25="N/A","",IF((G25-$C$1)&gt;0,G25-$C$1,""))</f>
        <v>2912206.5981370369</v>
      </c>
      <c r="J25" s="19"/>
    </row>
    <row r="26" spans="1:14" s="2" customFormat="1" ht="30" customHeight="1" x14ac:dyDescent="0.3">
      <c r="A26" s="61" t="s">
        <v>215</v>
      </c>
      <c r="B26" s="11" t="s">
        <v>209</v>
      </c>
      <c r="C26" s="8" t="s">
        <v>216</v>
      </c>
      <c r="D26" s="9" t="s">
        <v>167</v>
      </c>
      <c r="E26" s="56"/>
      <c r="F26" s="20">
        <v>46216</v>
      </c>
      <c r="G26" s="20">
        <v>46581</v>
      </c>
      <c r="H26" s="13" t="str">
        <f t="shared" ca="1" si="0"/>
        <v>Active</v>
      </c>
      <c r="I26" s="52">
        <f ca="1">IF(H26="N/A","",IF((G26-$C$1)&gt;0,G26-$C$1,""))</f>
        <v>322.59813703703549</v>
      </c>
      <c r="J26" s="71"/>
      <c r="M26" s="76"/>
      <c r="N26" s="76"/>
    </row>
    <row r="27" spans="1:14" s="2" customFormat="1" ht="30" customHeight="1" x14ac:dyDescent="0.3">
      <c r="A27" s="61" t="s">
        <v>28</v>
      </c>
      <c r="B27" s="11" t="s">
        <v>209</v>
      </c>
      <c r="C27" s="8" t="s">
        <v>218</v>
      </c>
      <c r="D27" s="9" t="s">
        <v>173</v>
      </c>
      <c r="E27" s="56"/>
      <c r="F27" s="20"/>
      <c r="G27" s="20"/>
      <c r="H27" s="13" t="str">
        <f t="shared" ca="1" si="0"/>
        <v>N/A</v>
      </c>
      <c r="I27" s="52"/>
      <c r="J27" s="19"/>
    </row>
    <row r="28" spans="1:14" s="2" customFormat="1" ht="30" customHeight="1" x14ac:dyDescent="0.3">
      <c r="A28" s="61" t="s">
        <v>29</v>
      </c>
      <c r="B28" s="11" t="s">
        <v>209</v>
      </c>
      <c r="C28" s="8" t="s">
        <v>219</v>
      </c>
      <c r="D28" s="9" t="s">
        <v>173</v>
      </c>
      <c r="E28" s="56"/>
      <c r="F28" s="20"/>
      <c r="G28" s="20"/>
      <c r="H28" s="13" t="str">
        <f t="shared" ca="1" si="0"/>
        <v>N/A</v>
      </c>
      <c r="I28" s="52"/>
      <c r="J28" s="19"/>
    </row>
    <row r="29" spans="1:14" s="2" customFormat="1" ht="30" customHeight="1" x14ac:dyDescent="0.3">
      <c r="A29" s="61" t="s">
        <v>220</v>
      </c>
      <c r="B29" s="11" t="s">
        <v>209</v>
      </c>
      <c r="C29" s="8" t="s">
        <v>221</v>
      </c>
      <c r="D29" s="9" t="s">
        <v>167</v>
      </c>
      <c r="E29" s="56"/>
      <c r="F29" s="20">
        <v>46253</v>
      </c>
      <c r="G29" s="20">
        <v>46618</v>
      </c>
      <c r="H29" s="13" t="str">
        <f t="shared" ca="1" si="0"/>
        <v>Active</v>
      </c>
      <c r="I29" s="52">
        <f ca="1">IF(H29="N/A","",IF((G29-$C$1)&gt;0,G29-$C$1,""))</f>
        <v>359.59813703703549</v>
      </c>
      <c r="J29" s="19"/>
      <c r="M29" s="76"/>
      <c r="N29" s="76"/>
    </row>
    <row r="30" spans="1:14" s="2" customFormat="1" ht="30" customHeight="1" x14ac:dyDescent="0.3">
      <c r="A30" s="61" t="s">
        <v>223</v>
      </c>
      <c r="B30" s="11" t="s">
        <v>209</v>
      </c>
      <c r="C30" s="8" t="s">
        <v>224</v>
      </c>
      <c r="D30" s="9" t="s">
        <v>173</v>
      </c>
      <c r="E30" s="56"/>
      <c r="F30" s="20"/>
      <c r="G30" s="20"/>
      <c r="H30" s="13" t="str">
        <f t="shared" ca="1" si="0"/>
        <v>N/A</v>
      </c>
      <c r="I30" s="52"/>
      <c r="J30" s="19"/>
    </row>
    <row r="31" spans="1:14" s="2" customFormat="1" ht="30" customHeight="1" x14ac:dyDescent="0.3">
      <c r="A31" s="61" t="s">
        <v>225</v>
      </c>
      <c r="B31" s="11" t="s">
        <v>209</v>
      </c>
      <c r="C31" s="8" t="s">
        <v>226</v>
      </c>
      <c r="D31" s="9" t="s">
        <v>173</v>
      </c>
      <c r="E31" s="56"/>
      <c r="F31" s="20"/>
      <c r="G31" s="20"/>
      <c r="H31" s="13" t="str">
        <f t="shared" ca="1" si="0"/>
        <v>N/A</v>
      </c>
      <c r="I31" s="52"/>
      <c r="J31" s="19"/>
    </row>
    <row r="32" spans="1:14"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c r="F33" s="20">
        <v>46244</v>
      </c>
      <c r="G33" s="20">
        <v>47340</v>
      </c>
      <c r="H33" s="13" t="str">
        <f t="shared" ca="1" si="0"/>
        <v>Active</v>
      </c>
      <c r="I33" s="52">
        <f t="shared" ca="1" si="1"/>
        <v>1081.5981370370355</v>
      </c>
      <c r="J33" s="19"/>
    </row>
    <row r="34" spans="1:10" s="2" customFormat="1" ht="30" customHeight="1" x14ac:dyDescent="0.3">
      <c r="A34" s="61" t="s">
        <v>35</v>
      </c>
      <c r="B34" s="11" t="s">
        <v>209</v>
      </c>
      <c r="C34" s="8" t="s">
        <v>232</v>
      </c>
      <c r="D34" s="9" t="s">
        <v>167</v>
      </c>
      <c r="E34" s="56"/>
      <c r="F34" s="20">
        <v>46142</v>
      </c>
      <c r="G34" s="20">
        <v>2958465</v>
      </c>
      <c r="H34" s="13" t="str">
        <f t="shared" ca="1" si="0"/>
        <v>Active</v>
      </c>
      <c r="I34" s="52">
        <f t="shared" ca="1" si="1"/>
        <v>2912206.5981370369</v>
      </c>
      <c r="J34" s="19"/>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167</v>
      </c>
      <c r="E38" s="56"/>
      <c r="F38" s="20">
        <v>45093</v>
      </c>
      <c r="G38" s="20">
        <v>2958465</v>
      </c>
      <c r="H38" s="13" t="str">
        <f t="shared" ca="1" si="0"/>
        <v>Active</v>
      </c>
      <c r="I38" s="52">
        <f t="shared" ca="1" si="1"/>
        <v>2912206.5981370369</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167</v>
      </c>
      <c r="E42" s="56"/>
      <c r="F42" s="20">
        <v>46022</v>
      </c>
      <c r="G42" s="20">
        <v>46387</v>
      </c>
      <c r="H42" s="13" t="str">
        <f t="shared" ca="1" si="0"/>
        <v>Active</v>
      </c>
      <c r="I42" s="52">
        <f t="shared" ca="1" si="1"/>
        <v>128.59813703703549</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167</v>
      </c>
      <c r="E48" s="56"/>
      <c r="F48" s="20">
        <v>45158</v>
      </c>
      <c r="G48" s="20">
        <v>46254</v>
      </c>
      <c r="H48" s="13" t="str">
        <f t="shared" ca="1" si="0"/>
        <v>Expired</v>
      </c>
      <c r="I48" s="52" t="str">
        <f t="shared" ca="1" si="1"/>
        <v/>
      </c>
      <c r="J48" s="19" t="s">
        <v>597</v>
      </c>
    </row>
    <row r="49" spans="1:10" s="2" customFormat="1" ht="30" customHeight="1" x14ac:dyDescent="0.3">
      <c r="A49" s="61"/>
      <c r="B49" s="11" t="s">
        <v>244</v>
      </c>
      <c r="C49" s="8" t="s">
        <v>262</v>
      </c>
      <c r="D49" s="9" t="s">
        <v>173</v>
      </c>
      <c r="E49" s="56"/>
      <c r="F49" s="20"/>
      <c r="G49" s="20"/>
      <c r="H49" s="13" t="str">
        <f t="shared" ca="1" si="0"/>
        <v>N/A</v>
      </c>
      <c r="I49" s="52" t="str">
        <f t="shared" ca="1" si="1"/>
        <v/>
      </c>
      <c r="J49" s="19"/>
    </row>
    <row r="50" spans="1:10" s="2" customFormat="1" ht="30" customHeight="1" x14ac:dyDescent="0.3">
      <c r="A50" s="61"/>
      <c r="B50" s="11" t="s">
        <v>244</v>
      </c>
      <c r="C50" s="8" t="s">
        <v>263</v>
      </c>
      <c r="D50" s="9" t="s">
        <v>173</v>
      </c>
      <c r="E50" s="56"/>
      <c r="F50" s="20"/>
      <c r="G50" s="20"/>
      <c r="H50" s="13" t="str">
        <f t="shared" ca="1" si="0"/>
        <v>N/A</v>
      </c>
      <c r="I50" s="52" t="str">
        <f t="shared" ca="1" si="1"/>
        <v/>
      </c>
      <c r="J50" s="19"/>
    </row>
    <row r="51" spans="1:10" s="2" customFormat="1" ht="30" customHeight="1" x14ac:dyDescent="0.3">
      <c r="A51" s="61" t="s">
        <v>52</v>
      </c>
      <c r="B51" s="11" t="s">
        <v>264</v>
      </c>
      <c r="C51" s="8" t="s">
        <v>265</v>
      </c>
      <c r="D51" s="9" t="s">
        <v>173</v>
      </c>
      <c r="E51" s="56"/>
      <c r="F51" s="20"/>
      <c r="G51" s="20"/>
      <c r="H51" s="13" t="str">
        <f t="shared" ca="1" si="0"/>
        <v>N/A</v>
      </c>
      <c r="I51" s="52" t="str">
        <f t="shared" ca="1" si="1"/>
        <v/>
      </c>
      <c r="J51" s="19"/>
    </row>
    <row r="52" spans="1:10" s="2" customFormat="1" ht="30" customHeight="1" x14ac:dyDescent="0.3">
      <c r="A52" s="61" t="s">
        <v>53</v>
      </c>
      <c r="B52" s="11" t="s">
        <v>264</v>
      </c>
      <c r="C52" s="8" t="s">
        <v>267</v>
      </c>
      <c r="D52" s="9" t="s">
        <v>173</v>
      </c>
      <c r="E52" s="56"/>
      <c r="F52" s="20"/>
      <c r="G52" s="20"/>
      <c r="H52" s="13" t="str">
        <f t="shared" ca="1" si="0"/>
        <v>N/A</v>
      </c>
      <c r="I52" s="52" t="str">
        <f t="shared" ca="1" si="1"/>
        <v/>
      </c>
      <c r="J52" s="19"/>
    </row>
    <row r="53" spans="1:10" s="2" customFormat="1" ht="30" customHeight="1" x14ac:dyDescent="0.3">
      <c r="A53" s="61" t="s">
        <v>54</v>
      </c>
      <c r="B53" s="11" t="s">
        <v>264</v>
      </c>
      <c r="C53" s="8" t="s">
        <v>268</v>
      </c>
      <c r="D53" s="9" t="s">
        <v>173</v>
      </c>
      <c r="E53" s="56"/>
      <c r="F53" s="20"/>
      <c r="G53" s="20"/>
      <c r="H53" s="13" t="str">
        <f t="shared" ca="1" si="0"/>
        <v>N/A</v>
      </c>
      <c r="I53" s="52" t="str">
        <f t="shared" ca="1" si="1"/>
        <v/>
      </c>
      <c r="J53" s="19"/>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19"/>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19"/>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19"/>
    </row>
    <row r="57" spans="1:10" s="2" customFormat="1" ht="30" customHeight="1" x14ac:dyDescent="0.3">
      <c r="A57" s="61" t="s">
        <v>58</v>
      </c>
      <c r="B57" s="11" t="s">
        <v>272</v>
      </c>
      <c r="C57" s="8" t="s">
        <v>273</v>
      </c>
      <c r="D57" s="9" t="s">
        <v>167</v>
      </c>
      <c r="E57" s="56"/>
      <c r="F57" s="20"/>
      <c r="G57" s="20"/>
      <c r="H57" s="13" t="str">
        <f t="shared" ca="1" si="0"/>
        <v>No Permit</v>
      </c>
      <c r="I57" s="52" t="str">
        <f t="shared" ca="1" si="1"/>
        <v/>
      </c>
      <c r="J57" s="19" t="s">
        <v>597</v>
      </c>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19"/>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19"/>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19"/>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19"/>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19"/>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19"/>
    </row>
    <row r="64" spans="1:10" s="2" customFormat="1" ht="30" customHeight="1" x14ac:dyDescent="0.3">
      <c r="A64" s="61" t="s">
        <v>282</v>
      </c>
      <c r="B64" s="11" t="s">
        <v>283</v>
      </c>
      <c r="C64" s="8" t="s">
        <v>284</v>
      </c>
      <c r="D64" s="9" t="s">
        <v>167</v>
      </c>
      <c r="E64" s="56"/>
      <c r="F64" s="20">
        <v>44109</v>
      </c>
      <c r="G64" s="20">
        <v>47761</v>
      </c>
      <c r="H64" s="13" t="str">
        <f t="shared" ca="1" si="0"/>
        <v>Active</v>
      </c>
      <c r="I64" s="52">
        <f t="shared" ca="1" si="1"/>
        <v>1502.5981370370355</v>
      </c>
      <c r="J64" s="19"/>
    </row>
    <row r="65" spans="1:10" s="2" customFormat="1" ht="30" customHeight="1" x14ac:dyDescent="0.3">
      <c r="A65" s="61" t="s">
        <v>66</v>
      </c>
      <c r="B65" s="11" t="s">
        <v>285</v>
      </c>
      <c r="C65" s="8" t="s">
        <v>286</v>
      </c>
      <c r="D65" s="9" t="s">
        <v>173</v>
      </c>
      <c r="E65" s="56"/>
      <c r="F65" s="20"/>
      <c r="G65" s="20"/>
      <c r="H65" s="13" t="str">
        <f t="shared" ca="1" si="0"/>
        <v>N/A</v>
      </c>
      <c r="I65" s="52" t="str">
        <f t="shared" ca="1" si="1"/>
        <v/>
      </c>
      <c r="J65" s="19"/>
    </row>
    <row r="66" spans="1:10" s="2" customFormat="1" ht="30" customHeight="1" x14ac:dyDescent="0.3">
      <c r="A66" s="61" t="s">
        <v>67</v>
      </c>
      <c r="B66" s="11" t="s">
        <v>289</v>
      </c>
      <c r="C66" s="8" t="s">
        <v>290</v>
      </c>
      <c r="D66" s="9" t="s">
        <v>167</v>
      </c>
      <c r="E66" s="56"/>
      <c r="F66" s="20">
        <v>45776</v>
      </c>
      <c r="G66" s="20">
        <v>45806</v>
      </c>
      <c r="H66" s="13" t="str">
        <f t="shared" ca="1" si="0"/>
        <v>Expired</v>
      </c>
      <c r="I66" s="52" t="str">
        <f t="shared" ca="1" si="1"/>
        <v/>
      </c>
      <c r="J66" s="19" t="s">
        <v>597</v>
      </c>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167</v>
      </c>
      <c r="E68" s="56"/>
      <c r="F68" s="20">
        <v>46073</v>
      </c>
      <c r="G68" s="20">
        <v>46438</v>
      </c>
      <c r="H68" s="13" t="str">
        <f t="shared" ca="1" si="0"/>
        <v>Active</v>
      </c>
      <c r="I68" s="52">
        <f t="shared" ca="1" si="1"/>
        <v>179.59813703703549</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2"/>
        <v>Not Submitted</v>
      </c>
      <c r="I77" s="77"/>
      <c r="J77" s="78"/>
    </row>
    <row r="78" spans="1:10" s="2" customFormat="1" ht="30" customHeight="1" x14ac:dyDescent="0.3">
      <c r="A78" s="61" t="s">
        <v>307</v>
      </c>
      <c r="B78" s="18" t="s">
        <v>176</v>
      </c>
      <c r="C78" s="18" t="s">
        <v>308</v>
      </c>
      <c r="D78" s="12" t="s">
        <v>309</v>
      </c>
      <c r="E78" s="55" t="s">
        <v>167</v>
      </c>
      <c r="F78" s="20">
        <v>46052</v>
      </c>
      <c r="G78" s="12">
        <v>46053</v>
      </c>
      <c r="H78" s="13" t="str">
        <f t="shared" si="2"/>
        <v>Submitted On-time</v>
      </c>
      <c r="I78" s="77"/>
      <c r="J78" s="78"/>
    </row>
    <row r="79" spans="1:10" s="2" customFormat="1" ht="30" customHeight="1" x14ac:dyDescent="0.3">
      <c r="A79" s="61" t="s">
        <v>307</v>
      </c>
      <c r="B79" s="18" t="s">
        <v>176</v>
      </c>
      <c r="C79" s="18" t="s">
        <v>310</v>
      </c>
      <c r="D79" s="12" t="s">
        <v>309</v>
      </c>
      <c r="E79" s="55" t="s">
        <v>167</v>
      </c>
      <c r="F79" s="20">
        <v>46081</v>
      </c>
      <c r="G79" s="12">
        <v>46081</v>
      </c>
      <c r="H79" s="13" t="str">
        <f t="shared" si="2"/>
        <v>Late Submission</v>
      </c>
      <c r="I79" s="77"/>
      <c r="J79" s="78"/>
    </row>
    <row r="80" spans="1:10" s="2" customFormat="1" ht="30" customHeight="1" x14ac:dyDescent="0.3">
      <c r="A80" s="61" t="s">
        <v>307</v>
      </c>
      <c r="B80" s="18" t="s">
        <v>176</v>
      </c>
      <c r="C80" s="18" t="s">
        <v>311</v>
      </c>
      <c r="D80" s="12" t="s">
        <v>309</v>
      </c>
      <c r="E80" s="55" t="s">
        <v>167</v>
      </c>
      <c r="F80" s="20">
        <v>46111</v>
      </c>
      <c r="G80" s="12">
        <v>46112</v>
      </c>
      <c r="H80" s="13" t="str">
        <f t="shared" si="2"/>
        <v>Submitted On-time</v>
      </c>
      <c r="I80" s="77"/>
      <c r="J80" s="78"/>
    </row>
    <row r="81" spans="1:10" s="2" customFormat="1" ht="30" customHeight="1" x14ac:dyDescent="0.3">
      <c r="A81" s="61" t="s">
        <v>307</v>
      </c>
      <c r="B81" s="18" t="s">
        <v>176</v>
      </c>
      <c r="C81" s="18" t="s">
        <v>312</v>
      </c>
      <c r="D81" s="12" t="s">
        <v>309</v>
      </c>
      <c r="E81" s="55" t="s">
        <v>167</v>
      </c>
      <c r="F81" s="20">
        <v>46163</v>
      </c>
      <c r="G81" s="12">
        <v>46142</v>
      </c>
      <c r="H81" s="13" t="str">
        <f t="shared" si="2"/>
        <v>Late Submission</v>
      </c>
      <c r="I81" s="77"/>
      <c r="J81" s="78"/>
    </row>
    <row r="82" spans="1:10" s="2" customFormat="1" ht="30" customHeight="1" x14ac:dyDescent="0.3">
      <c r="A82" s="61" t="s">
        <v>307</v>
      </c>
      <c r="B82" s="18" t="s">
        <v>176</v>
      </c>
      <c r="C82" s="18" t="s">
        <v>313</v>
      </c>
      <c r="D82" s="12" t="s">
        <v>309</v>
      </c>
      <c r="E82" s="55" t="s">
        <v>167</v>
      </c>
      <c r="F82" s="20">
        <v>46180</v>
      </c>
      <c r="G82" s="12">
        <v>46173</v>
      </c>
      <c r="H82" s="13" t="str">
        <f t="shared" si="2"/>
        <v>Late Submission</v>
      </c>
      <c r="I82" s="77"/>
      <c r="J82" s="78"/>
    </row>
    <row r="83" spans="1:10" s="2" customFormat="1" ht="30" customHeight="1" x14ac:dyDescent="0.3">
      <c r="A83" s="61" t="s">
        <v>307</v>
      </c>
      <c r="B83" s="18" t="s">
        <v>176</v>
      </c>
      <c r="C83" s="18" t="s">
        <v>314</v>
      </c>
      <c r="D83" s="12" t="s">
        <v>309</v>
      </c>
      <c r="E83" s="55" t="s">
        <v>167</v>
      </c>
      <c r="F83" s="20">
        <v>46203</v>
      </c>
      <c r="G83" s="12">
        <v>46203</v>
      </c>
      <c r="H83" s="13" t="str">
        <f t="shared" si="2"/>
        <v>Late Submission</v>
      </c>
      <c r="I83" s="77"/>
      <c r="J83" s="78"/>
    </row>
    <row r="84" spans="1:10" s="2" customFormat="1" ht="30" customHeight="1" x14ac:dyDescent="0.3">
      <c r="A84" s="61" t="s">
        <v>307</v>
      </c>
      <c r="B84" s="18" t="s">
        <v>176</v>
      </c>
      <c r="C84" s="18" t="s">
        <v>315</v>
      </c>
      <c r="D84" s="12" t="s">
        <v>309</v>
      </c>
      <c r="E84" s="55" t="s">
        <v>167</v>
      </c>
      <c r="F84" s="20">
        <v>46234</v>
      </c>
      <c r="G84" s="12">
        <v>46234</v>
      </c>
      <c r="H84" s="13" t="str">
        <f t="shared" si="2"/>
        <v>Late Submission</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v>46218</v>
      </c>
      <c r="G90" s="12">
        <v>46218</v>
      </c>
      <c r="H90" s="13" t="str">
        <f t="shared" si="2"/>
        <v>Late Submission</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v>46119</v>
      </c>
      <c r="G92" s="12">
        <v>46112</v>
      </c>
      <c r="H92" s="13" t="str">
        <f t="shared" si="2"/>
        <v>Late Submission</v>
      </c>
      <c r="I92" s="77"/>
      <c r="J92" s="78"/>
    </row>
    <row r="93" spans="1:10" s="2" customFormat="1" ht="30" customHeight="1" x14ac:dyDescent="0.3">
      <c r="A93" s="61" t="s">
        <v>120</v>
      </c>
      <c r="B93" s="18" t="s">
        <v>209</v>
      </c>
      <c r="C93" s="18" t="s">
        <v>328</v>
      </c>
      <c r="D93" s="12" t="s">
        <v>327</v>
      </c>
      <c r="E93" s="55" t="s">
        <v>167</v>
      </c>
      <c r="F93" s="20">
        <v>46217</v>
      </c>
      <c r="G93" s="12">
        <v>46218</v>
      </c>
      <c r="H93" s="13" t="str">
        <f t="shared" si="2"/>
        <v>Submitted On-time</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v>46167</v>
      </c>
      <c r="G101" s="12">
        <v>46157</v>
      </c>
      <c r="H101" s="13" t="str">
        <f t="shared" si="2"/>
        <v>Late Submission</v>
      </c>
      <c r="I101" s="57"/>
      <c r="J101" s="58"/>
    </row>
    <row r="102" spans="1:10" s="2" customFormat="1" ht="30" customHeight="1" x14ac:dyDescent="0.3">
      <c r="A102" s="61"/>
      <c r="B102" s="18" t="s">
        <v>334</v>
      </c>
      <c r="C102" s="18" t="s">
        <v>339</v>
      </c>
      <c r="D102" s="12" t="s">
        <v>309</v>
      </c>
      <c r="E102" s="55" t="s">
        <v>167</v>
      </c>
      <c r="F102" s="20">
        <v>46178</v>
      </c>
      <c r="G102" s="12">
        <v>46188</v>
      </c>
      <c r="H102" s="13" t="str">
        <f t="shared" si="2"/>
        <v>Submitted On-time</v>
      </c>
      <c r="I102" s="57"/>
      <c r="J102" s="58"/>
    </row>
    <row r="103" spans="1:10" s="2" customFormat="1" ht="30" customHeight="1" x14ac:dyDescent="0.3">
      <c r="A103" s="61"/>
      <c r="B103" s="18" t="s">
        <v>334</v>
      </c>
      <c r="C103" s="18" t="s">
        <v>340</v>
      </c>
      <c r="D103" s="12" t="s">
        <v>309</v>
      </c>
      <c r="E103" s="55" t="s">
        <v>167</v>
      </c>
      <c r="F103" s="20">
        <v>46216</v>
      </c>
      <c r="G103" s="12">
        <v>46218</v>
      </c>
      <c r="H103" s="13" t="str">
        <f t="shared" si="2"/>
        <v>Submitted On-time</v>
      </c>
      <c r="I103" s="57"/>
      <c r="J103" s="58"/>
    </row>
    <row r="104" spans="1:10" s="2" customFormat="1" ht="30" customHeight="1" x14ac:dyDescent="0.3">
      <c r="A104" s="61"/>
      <c r="B104" s="18" t="s">
        <v>334</v>
      </c>
      <c r="C104" s="18" t="s">
        <v>341</v>
      </c>
      <c r="D104" s="12" t="s">
        <v>309</v>
      </c>
      <c r="E104" s="55" t="s">
        <v>167</v>
      </c>
      <c r="F104" s="20">
        <v>46248</v>
      </c>
      <c r="G104" s="12">
        <v>46249</v>
      </c>
      <c r="H104" s="13" t="str">
        <f t="shared" si="2"/>
        <v>Submitted On-time</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v>46217</v>
      </c>
      <c r="G117" s="12">
        <v>46218</v>
      </c>
      <c r="H117" s="13" t="str">
        <f t="shared" si="2"/>
        <v>Submitted On-time</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89" priority="7" operator="containsText" text="Expired">
      <formula>NOT(ISERROR(SEARCH("Expired",H6)))</formula>
    </cfRule>
    <cfRule type="containsText" dxfId="88" priority="8" operator="containsText" text="No Permit">
      <formula>NOT(ISERROR(SEARCH("No Permit",H6)))</formula>
    </cfRule>
    <cfRule type="containsText" dxfId="87" priority="9" operator="containsText" text="Active">
      <formula>NOT(ISERROR(SEARCH("Active",H6)))</formula>
    </cfRule>
  </conditionalFormatting>
  <conditionalFormatting sqref="H74:H120">
    <cfRule type="containsText" dxfId="86" priority="4" operator="containsText" text="Not Submitted">
      <formula>NOT(ISERROR(SEARCH("Not Submitted",H74)))</formula>
    </cfRule>
    <cfRule type="containsText" dxfId="85" priority="5" operator="containsText" text="Late Submission">
      <formula>NOT(ISERROR(SEARCH("Late Submission",H74)))</formula>
    </cfRule>
    <cfRule type="containsText" dxfId="84" priority="6" operator="containsText" text="Submitted On-time">
      <formula>NOT(ISERROR(SEARCH("Submitted On-time",H74)))</formula>
    </cfRule>
  </conditionalFormatting>
  <conditionalFormatting sqref="I6:I68">
    <cfRule type="cellIs" dxfId="83" priority="1" operator="between">
      <formula>31</formula>
      <formula>60</formula>
    </cfRule>
    <cfRule type="cellIs" dxfId="82" priority="2" operator="between">
      <formula>0</formula>
      <formula>30</formula>
    </cfRule>
    <cfRule type="containsBlanks" dxfId="81"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D952EAB2-2F8A-4D44-89AE-DAB20F215864}">
          <x14:formula1>
            <xm:f>DATA!$B$4:$B$5</xm:f>
          </x14:formula1>
          <xm:sqref>E74:E120 D6:D68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2D63-3F88-454A-9F10-486634DA9B5B}">
  <sheetPr>
    <tabColor theme="3" tint="0.89999084444715716"/>
  </sheetPr>
  <dimension ref="A1:J120"/>
  <sheetViews>
    <sheetView showGridLines="0" zoomScale="85" zoomScaleNormal="85" workbookViewId="0">
      <pane ySplit="1" topLeftCell="A10" activePane="bottomLeft" state="frozen"/>
      <selection pane="bottomLeft" activeCell="E20" sqref="E20"/>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55.88671875" customWidth="1"/>
  </cols>
  <sheetData>
    <row r="1" spans="1:10" s="5" customFormat="1" ht="18" x14ac:dyDescent="0.35">
      <c r="A1" s="14" t="s">
        <v>153</v>
      </c>
      <c r="B1" s="15" t="s">
        <v>91</v>
      </c>
      <c r="C1" s="51">
        <f ca="1">NOW()</f>
        <v>46258.401862847226</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5.25" customHeight="1" x14ac:dyDescent="0.3">
      <c r="A6" s="61" t="s">
        <v>7</v>
      </c>
      <c r="B6" s="11" t="s">
        <v>165</v>
      </c>
      <c r="C6" s="8" t="s">
        <v>166</v>
      </c>
      <c r="D6" s="9" t="s">
        <v>167</v>
      </c>
      <c r="E6" s="56" t="s">
        <v>598</v>
      </c>
      <c r="F6" s="20">
        <v>46039</v>
      </c>
      <c r="G6" s="20">
        <v>46387</v>
      </c>
      <c r="H6" s="13" t="str">
        <f t="shared" ref="H6:H68" ca="1" si="0">IF(D6="Applicable",IF(G6="","No Permit",IF(G6&gt;NOW(),"Active","Expired")),"N/A")</f>
        <v>Active</v>
      </c>
      <c r="I6" s="52">
        <f t="shared" ref="I6:I68" ca="1" si="1">IF(H6="N/A","",IF((G6-$C$1)&gt;0,G6-$C$1,""))</f>
        <v>128.59813715277414</v>
      </c>
      <c r="J6" s="19"/>
    </row>
    <row r="7" spans="1:10" s="2" customFormat="1" ht="30" customHeight="1" x14ac:dyDescent="0.3">
      <c r="A7" s="61" t="s">
        <v>8</v>
      </c>
      <c r="B7" s="11" t="s">
        <v>165</v>
      </c>
      <c r="C7" s="8" t="s">
        <v>169</v>
      </c>
      <c r="D7" s="9" t="s">
        <v>167</v>
      </c>
      <c r="E7" s="56" t="s">
        <v>599</v>
      </c>
      <c r="F7" s="20">
        <v>46040</v>
      </c>
      <c r="G7" s="20">
        <v>46387</v>
      </c>
      <c r="H7" s="13" t="str">
        <f t="shared" ca="1" si="0"/>
        <v>Active</v>
      </c>
      <c r="I7" s="52">
        <f t="shared" ca="1" si="1"/>
        <v>128.59813715277414</v>
      </c>
      <c r="J7" s="19"/>
    </row>
    <row r="8" spans="1:10" s="2" customFormat="1" ht="30" customHeight="1" x14ac:dyDescent="0.3">
      <c r="A8" s="61" t="s">
        <v>9</v>
      </c>
      <c r="B8" s="11" t="s">
        <v>165</v>
      </c>
      <c r="C8" s="8" t="s">
        <v>171</v>
      </c>
      <c r="D8" s="9" t="s">
        <v>167</v>
      </c>
      <c r="E8" s="56"/>
      <c r="F8" s="20"/>
      <c r="G8" s="20"/>
      <c r="H8" s="13" t="str">
        <f t="shared" ca="1" si="0"/>
        <v>No Permit</v>
      </c>
      <c r="I8" s="52" t="str">
        <f t="shared" ca="1" si="1"/>
        <v/>
      </c>
      <c r="J8" s="19"/>
    </row>
    <row r="9" spans="1:10" s="2" customFormat="1" ht="30" customHeight="1" x14ac:dyDescent="0.3">
      <c r="A9" s="61"/>
      <c r="B9" s="11" t="s">
        <v>165</v>
      </c>
      <c r="C9" s="8" t="s">
        <v>172</v>
      </c>
      <c r="D9" s="9" t="s">
        <v>173</v>
      </c>
      <c r="E9" s="56"/>
      <c r="F9" s="20"/>
      <c r="G9" s="20"/>
      <c r="H9" s="13" t="str">
        <f t="shared" ca="1" si="0"/>
        <v>N/A</v>
      </c>
      <c r="I9" s="52" t="str">
        <f t="shared" ca="1" si="1"/>
        <v/>
      </c>
      <c r="J9" s="19"/>
    </row>
    <row r="10" spans="1:10" s="2" customFormat="1" ht="30" customHeight="1" x14ac:dyDescent="0.3">
      <c r="A10" s="61"/>
      <c r="B10" s="11" t="s">
        <v>165</v>
      </c>
      <c r="C10" s="8" t="s">
        <v>174</v>
      </c>
      <c r="D10" s="9" t="s">
        <v>173</v>
      </c>
      <c r="E10" s="56"/>
      <c r="F10" s="20"/>
      <c r="G10" s="20"/>
      <c r="H10" s="13" t="str">
        <f t="shared" ca="1" si="0"/>
        <v>N/A</v>
      </c>
      <c r="I10" s="52" t="str">
        <f t="shared" ca="1" si="1"/>
        <v/>
      </c>
      <c r="J10" s="19"/>
    </row>
    <row r="11" spans="1:10" s="2" customFormat="1" ht="30" customHeight="1" x14ac:dyDescent="0.3">
      <c r="A11" s="61"/>
      <c r="B11" s="11" t="s">
        <v>165</v>
      </c>
      <c r="C11" s="8" t="s">
        <v>175</v>
      </c>
      <c r="D11" s="9" t="s">
        <v>167</v>
      </c>
      <c r="E11" s="56"/>
      <c r="F11" s="20"/>
      <c r="G11" s="20"/>
      <c r="H11" s="13" t="str">
        <f t="shared" ca="1" si="0"/>
        <v>No Permit</v>
      </c>
      <c r="I11" s="52" t="str">
        <f t="shared" ca="1" si="1"/>
        <v/>
      </c>
      <c r="J11" s="19"/>
    </row>
    <row r="12" spans="1:10" s="2" customFormat="1" ht="30" customHeight="1" x14ac:dyDescent="0.3">
      <c r="A12" s="61" t="s">
        <v>13</v>
      </c>
      <c r="B12" s="11" t="s">
        <v>176</v>
      </c>
      <c r="C12" s="8" t="s">
        <v>177</v>
      </c>
      <c r="D12" s="9" t="s">
        <v>167</v>
      </c>
      <c r="E12" s="56" t="s">
        <v>600</v>
      </c>
      <c r="F12" s="20">
        <v>43502</v>
      </c>
      <c r="G12" s="20">
        <v>2958465</v>
      </c>
      <c r="H12" s="13" t="str">
        <f t="shared" ca="1" si="0"/>
        <v>Active</v>
      </c>
      <c r="I12" s="52">
        <f t="shared" ca="1" si="1"/>
        <v>2912206.5981371528</v>
      </c>
      <c r="J12" s="19"/>
    </row>
    <row r="13" spans="1:10" s="2" customFormat="1" ht="30" customHeight="1" x14ac:dyDescent="0.3">
      <c r="A13" s="61" t="s">
        <v>14</v>
      </c>
      <c r="B13" s="11" t="s">
        <v>176</v>
      </c>
      <c r="C13" s="8" t="s">
        <v>180</v>
      </c>
      <c r="D13" s="9" t="s">
        <v>173</v>
      </c>
      <c r="E13" s="56"/>
      <c r="F13" s="20"/>
      <c r="G13" s="20"/>
      <c r="H13" s="13" t="str">
        <f t="shared" ca="1" si="0"/>
        <v>N/A</v>
      </c>
      <c r="I13" s="52" t="str">
        <f t="shared" ca="1" si="1"/>
        <v/>
      </c>
      <c r="J13" s="19"/>
    </row>
    <row r="14" spans="1:10" s="2" customFormat="1" ht="30" customHeight="1" x14ac:dyDescent="0.3">
      <c r="A14" s="61" t="s">
        <v>15</v>
      </c>
      <c r="B14" s="11" t="s">
        <v>176</v>
      </c>
      <c r="C14" s="8" t="s">
        <v>363</v>
      </c>
      <c r="D14" s="9" t="s">
        <v>167</v>
      </c>
      <c r="E14" s="56" t="s">
        <v>601</v>
      </c>
      <c r="F14" s="20">
        <v>46055</v>
      </c>
      <c r="G14" s="20">
        <v>46420</v>
      </c>
      <c r="H14" s="13" t="str">
        <f t="shared" ca="1" si="0"/>
        <v>Active</v>
      </c>
      <c r="I14" s="52">
        <f t="shared" ca="1" si="1"/>
        <v>161.59813715277414</v>
      </c>
      <c r="J14" s="19"/>
    </row>
    <row r="15" spans="1:10" s="2" customFormat="1" ht="30" customHeight="1" x14ac:dyDescent="0.3">
      <c r="A15" s="61" t="s">
        <v>16</v>
      </c>
      <c r="B15" s="11" t="s">
        <v>176</v>
      </c>
      <c r="C15" s="8" t="s">
        <v>188</v>
      </c>
      <c r="D15" s="9" t="s">
        <v>167</v>
      </c>
      <c r="E15" s="56" t="s">
        <v>602</v>
      </c>
      <c r="F15" s="20">
        <v>46055</v>
      </c>
      <c r="G15" s="20">
        <v>46420</v>
      </c>
      <c r="H15" s="13" t="str">
        <f t="shared" ca="1" si="0"/>
        <v>Active</v>
      </c>
      <c r="I15" s="52">
        <f t="shared" ca="1" si="1"/>
        <v>161.59813715277414</v>
      </c>
      <c r="J15" s="19"/>
    </row>
    <row r="16" spans="1:10" s="2" customFormat="1" ht="30" customHeight="1" x14ac:dyDescent="0.3">
      <c r="A16" s="61" t="s">
        <v>17</v>
      </c>
      <c r="B16" s="11" t="s">
        <v>176</v>
      </c>
      <c r="C16" s="8" t="s">
        <v>368</v>
      </c>
      <c r="D16" s="9" t="s">
        <v>167</v>
      </c>
      <c r="E16" s="56" t="s">
        <v>603</v>
      </c>
      <c r="F16" s="20">
        <v>46055</v>
      </c>
      <c r="G16" s="20">
        <v>46420</v>
      </c>
      <c r="H16" s="13" t="str">
        <f t="shared" ca="1" si="0"/>
        <v>Active</v>
      </c>
      <c r="I16" s="52">
        <f t="shared" ca="1" si="1"/>
        <v>161.59813715277414</v>
      </c>
      <c r="J16" s="19"/>
    </row>
    <row r="17" spans="1:10" s="2" customFormat="1" ht="30" customHeight="1" x14ac:dyDescent="0.3">
      <c r="A17" s="61" t="s">
        <v>193</v>
      </c>
      <c r="B17" s="11" t="s">
        <v>176</v>
      </c>
      <c r="C17" s="8" t="s">
        <v>371</v>
      </c>
      <c r="D17" s="9" t="s">
        <v>167</v>
      </c>
      <c r="E17" s="56" t="s">
        <v>604</v>
      </c>
      <c r="F17" s="20">
        <v>46055</v>
      </c>
      <c r="G17" s="20">
        <v>46420</v>
      </c>
      <c r="H17" s="13" t="str">
        <f t="shared" ca="1" si="0"/>
        <v>Active</v>
      </c>
      <c r="I17" s="52">
        <f t="shared" ca="1" si="1"/>
        <v>161.59813715277414</v>
      </c>
      <c r="J17" s="19"/>
    </row>
    <row r="18" spans="1:10" s="2" customFormat="1" ht="30" customHeight="1" x14ac:dyDescent="0.3">
      <c r="A18" s="61" t="s">
        <v>19</v>
      </c>
      <c r="B18" s="11" t="s">
        <v>176</v>
      </c>
      <c r="C18" s="8" t="s">
        <v>372</v>
      </c>
      <c r="D18" s="9" t="s">
        <v>173</v>
      </c>
      <c r="E18" s="56"/>
      <c r="F18" s="20"/>
      <c r="G18" s="20"/>
      <c r="H18" s="13" t="str">
        <f t="shared" ca="1" si="0"/>
        <v>N/A</v>
      </c>
      <c r="I18" s="52" t="str">
        <f t="shared" ca="1" si="1"/>
        <v/>
      </c>
      <c r="J18" s="19"/>
    </row>
    <row r="19" spans="1:10" s="2" customFormat="1" ht="30" customHeight="1" x14ac:dyDescent="0.3">
      <c r="A19" s="61" t="s">
        <v>198</v>
      </c>
      <c r="B19" s="11" t="s">
        <v>176</v>
      </c>
      <c r="C19" s="8" t="s">
        <v>199</v>
      </c>
      <c r="D19" s="9" t="s">
        <v>167</v>
      </c>
      <c r="E19" s="56" t="s">
        <v>605</v>
      </c>
      <c r="F19" s="20">
        <v>46055</v>
      </c>
      <c r="G19" s="20">
        <v>46420</v>
      </c>
      <c r="H19" s="13" t="str">
        <f t="shared" ca="1" si="0"/>
        <v>Active</v>
      </c>
      <c r="I19" s="52">
        <f t="shared" ca="1" si="1"/>
        <v>161.59813715277414</v>
      </c>
      <c r="J19" s="19"/>
    </row>
    <row r="20" spans="1:10" s="2" customFormat="1" ht="30" customHeight="1" x14ac:dyDescent="0.3">
      <c r="A20" s="61" t="s">
        <v>200</v>
      </c>
      <c r="B20" s="11" t="s">
        <v>176</v>
      </c>
      <c r="C20" s="8" t="s">
        <v>201</v>
      </c>
      <c r="D20" s="9" t="s">
        <v>167</v>
      </c>
      <c r="E20" s="56" t="s">
        <v>606</v>
      </c>
      <c r="F20" s="20">
        <v>46055</v>
      </c>
      <c r="G20" s="20">
        <v>46420</v>
      </c>
      <c r="H20" s="13" t="str">
        <f t="shared" ca="1" si="0"/>
        <v>Active</v>
      </c>
      <c r="I20" s="52">
        <f t="shared" ca="1" si="1"/>
        <v>161.59813715277414</v>
      </c>
      <c r="J20" s="19"/>
    </row>
    <row r="21" spans="1:10" s="2" customFormat="1" ht="30" customHeight="1" x14ac:dyDescent="0.3">
      <c r="A21" s="61" t="s">
        <v>22</v>
      </c>
      <c r="B21" s="11" t="s">
        <v>204</v>
      </c>
      <c r="C21" s="8" t="s">
        <v>205</v>
      </c>
      <c r="D21" s="9" t="s">
        <v>167</v>
      </c>
      <c r="E21" s="56" t="s">
        <v>607</v>
      </c>
      <c r="F21" s="20">
        <v>46049</v>
      </c>
      <c r="G21" s="20">
        <v>46414</v>
      </c>
      <c r="H21" s="13" t="str">
        <f t="shared" ca="1" si="0"/>
        <v>Active</v>
      </c>
      <c r="I21" s="52">
        <f t="shared" ca="1" si="1"/>
        <v>155.59813715277414</v>
      </c>
      <c r="J21" s="19"/>
    </row>
    <row r="22" spans="1:10" s="2" customFormat="1" ht="30" customHeight="1" x14ac:dyDescent="0.3">
      <c r="A22" s="61" t="s">
        <v>23</v>
      </c>
      <c r="B22" s="11" t="s">
        <v>204</v>
      </c>
      <c r="C22" s="8" t="s">
        <v>207</v>
      </c>
      <c r="D22" s="9" t="s">
        <v>167</v>
      </c>
      <c r="E22" s="56" t="s">
        <v>608</v>
      </c>
      <c r="F22" s="20">
        <v>46085</v>
      </c>
      <c r="G22" s="20">
        <v>46450</v>
      </c>
      <c r="H22" s="13" t="str">
        <f t="shared" ca="1" si="0"/>
        <v>Active</v>
      </c>
      <c r="I22" s="52">
        <f t="shared" ca="1" si="1"/>
        <v>191.59813715277414</v>
      </c>
      <c r="J22" s="19"/>
    </row>
    <row r="23" spans="1:10" s="2" customFormat="1" ht="30" customHeight="1" x14ac:dyDescent="0.3">
      <c r="A23" s="61" t="s">
        <v>24</v>
      </c>
      <c r="B23" s="11" t="s">
        <v>209</v>
      </c>
      <c r="C23" s="8" t="s">
        <v>210</v>
      </c>
      <c r="D23" s="9" t="s">
        <v>167</v>
      </c>
      <c r="E23" s="56" t="s">
        <v>609</v>
      </c>
      <c r="F23" s="20">
        <v>45795</v>
      </c>
      <c r="G23" s="20">
        <v>2958465</v>
      </c>
      <c r="H23" s="13" t="str">
        <f t="shared" ca="1" si="0"/>
        <v>Active</v>
      </c>
      <c r="I23" s="52">
        <f t="shared" ca="1" si="1"/>
        <v>2912206.5981371528</v>
      </c>
      <c r="J23" s="19"/>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0" s="2" customFormat="1" ht="30" customHeight="1" x14ac:dyDescent="0.3">
      <c r="A25" s="61" t="s">
        <v>26</v>
      </c>
      <c r="B25" s="11" t="s">
        <v>209</v>
      </c>
      <c r="C25" s="8" t="s">
        <v>213</v>
      </c>
      <c r="D25" s="9" t="s">
        <v>167</v>
      </c>
      <c r="E25" s="56" t="s">
        <v>610</v>
      </c>
      <c r="F25" s="20">
        <v>46149</v>
      </c>
      <c r="G25" s="20">
        <v>2958465</v>
      </c>
      <c r="H25" s="13" t="str">
        <f t="shared" ca="1" si="0"/>
        <v>Active</v>
      </c>
      <c r="I25" s="52">
        <f ca="1">IF(H25="N/A","",IF((G25-$C$1)&gt;0,G25-$C$1,""))</f>
        <v>2912206.5981371528</v>
      </c>
      <c r="J25" s="19"/>
    </row>
    <row r="26" spans="1:10" s="2" customFormat="1" ht="30" customHeight="1" x14ac:dyDescent="0.3">
      <c r="A26" s="61" t="s">
        <v>215</v>
      </c>
      <c r="B26" s="11" t="s">
        <v>209</v>
      </c>
      <c r="C26" s="8" t="s">
        <v>216</v>
      </c>
      <c r="D26" s="9" t="s">
        <v>167</v>
      </c>
      <c r="E26" s="56" t="s">
        <v>611</v>
      </c>
      <c r="F26" s="20">
        <v>45665</v>
      </c>
      <c r="G26" s="20">
        <v>46760</v>
      </c>
      <c r="H26" s="13" t="str">
        <f t="shared" ca="1" si="0"/>
        <v>Active</v>
      </c>
      <c r="I26" s="52">
        <f ca="1">IF(H26="N/A","",IF((G26-$C$1)&gt;0,G26-$C$1,""))</f>
        <v>501.59813715277414</v>
      </c>
      <c r="J26" s="19"/>
    </row>
    <row r="27" spans="1:10" s="2" customFormat="1" ht="30" customHeight="1" x14ac:dyDescent="0.3">
      <c r="A27" s="61" t="s">
        <v>28</v>
      </c>
      <c r="B27" s="11" t="s">
        <v>209</v>
      </c>
      <c r="C27" s="8" t="s">
        <v>218</v>
      </c>
      <c r="D27" s="9" t="s">
        <v>173</v>
      </c>
      <c r="E27" s="56"/>
      <c r="F27" s="20"/>
      <c r="G27" s="20"/>
      <c r="H27" s="13" t="str">
        <f t="shared" ca="1" si="0"/>
        <v>N/A</v>
      </c>
      <c r="I27" s="52"/>
      <c r="J27" s="19"/>
    </row>
    <row r="28" spans="1:10" s="2" customFormat="1" ht="30" customHeight="1" x14ac:dyDescent="0.3">
      <c r="A28" s="61" t="s">
        <v>29</v>
      </c>
      <c r="B28" s="11" t="s">
        <v>209</v>
      </c>
      <c r="C28" s="8" t="s">
        <v>219</v>
      </c>
      <c r="D28" s="9" t="s">
        <v>173</v>
      </c>
      <c r="E28" s="56"/>
      <c r="F28" s="20"/>
      <c r="G28" s="20"/>
      <c r="H28" s="13" t="str">
        <f t="shared" ca="1" si="0"/>
        <v>N/A</v>
      </c>
      <c r="I28" s="52"/>
      <c r="J28" s="19"/>
    </row>
    <row r="29" spans="1:10" s="2" customFormat="1" ht="30" customHeight="1" x14ac:dyDescent="0.3">
      <c r="A29" s="61" t="s">
        <v>220</v>
      </c>
      <c r="B29" s="11" t="s">
        <v>209</v>
      </c>
      <c r="C29" s="8" t="s">
        <v>221</v>
      </c>
      <c r="D29" s="9" t="s">
        <v>167</v>
      </c>
      <c r="E29" s="56" t="s">
        <v>612</v>
      </c>
      <c r="F29" s="20">
        <v>45883</v>
      </c>
      <c r="G29" s="20">
        <v>46132</v>
      </c>
      <c r="H29" s="13" t="str">
        <f t="shared" ca="1" si="0"/>
        <v>Expired</v>
      </c>
      <c r="I29" s="52" t="str">
        <f ca="1">IF(H29="N/A","",IF((G29-$C$1)&gt;0,G29-$C$1,""))</f>
        <v/>
      </c>
      <c r="J29" s="19" t="s">
        <v>613</v>
      </c>
    </row>
    <row r="30" spans="1:10" s="2" customFormat="1" ht="30" customHeight="1" x14ac:dyDescent="0.3">
      <c r="A30" s="61" t="s">
        <v>223</v>
      </c>
      <c r="B30" s="11" t="s">
        <v>209</v>
      </c>
      <c r="C30" s="8" t="s">
        <v>224</v>
      </c>
      <c r="D30" s="9" t="s">
        <v>173</v>
      </c>
      <c r="E30" s="56"/>
      <c r="F30" s="20"/>
      <c r="G30" s="20"/>
      <c r="H30" s="13" t="str">
        <f t="shared" ca="1" si="0"/>
        <v>N/A</v>
      </c>
      <c r="I30" s="52"/>
      <c r="J30" s="19"/>
    </row>
    <row r="31" spans="1:10" s="2" customFormat="1" ht="30" customHeight="1" x14ac:dyDescent="0.3">
      <c r="A31" s="61" t="s">
        <v>225</v>
      </c>
      <c r="B31" s="11" t="s">
        <v>209</v>
      </c>
      <c r="C31" s="8" t="s">
        <v>226</v>
      </c>
      <c r="D31" s="9" t="s">
        <v>173</v>
      </c>
      <c r="E31" s="56"/>
      <c r="F31" s="20"/>
      <c r="G31" s="20"/>
      <c r="H31" s="13" t="str">
        <f t="shared" ca="1" si="0"/>
        <v>N/A</v>
      </c>
      <c r="I31" s="52"/>
      <c r="J31" s="19"/>
    </row>
    <row r="32" spans="1:10"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t="s">
        <v>614</v>
      </c>
      <c r="F33" s="20">
        <v>46028</v>
      </c>
      <c r="G33" s="20">
        <v>47124</v>
      </c>
      <c r="H33" s="13" t="str">
        <f t="shared" ca="1" si="0"/>
        <v>Active</v>
      </c>
      <c r="I33" s="52">
        <f t="shared" ca="1" si="1"/>
        <v>865.59813715277414</v>
      </c>
      <c r="J33" s="19"/>
    </row>
    <row r="34" spans="1:10" s="2" customFormat="1" ht="30" customHeight="1" x14ac:dyDescent="0.3">
      <c r="A34" s="61" t="s">
        <v>35</v>
      </c>
      <c r="B34" s="11" t="s">
        <v>209</v>
      </c>
      <c r="C34" s="8" t="s">
        <v>232</v>
      </c>
      <c r="D34" s="9" t="s">
        <v>167</v>
      </c>
      <c r="E34" s="56"/>
      <c r="F34" s="20">
        <v>43553</v>
      </c>
      <c r="G34" s="20">
        <v>2958465</v>
      </c>
      <c r="H34" s="13" t="str">
        <f t="shared" ca="1" si="0"/>
        <v>Active</v>
      </c>
      <c r="I34" s="52">
        <f t="shared" ca="1" si="1"/>
        <v>2912206.5981371528</v>
      </c>
      <c r="J34" s="19"/>
    </row>
    <row r="35" spans="1:10" s="2" customFormat="1" ht="30" customHeight="1" x14ac:dyDescent="0.3">
      <c r="A35" s="61" t="s">
        <v>36</v>
      </c>
      <c r="B35" s="11" t="s">
        <v>209</v>
      </c>
      <c r="C35" s="8" t="s">
        <v>234</v>
      </c>
      <c r="D35" s="9" t="s">
        <v>167</v>
      </c>
      <c r="E35" s="56"/>
      <c r="F35" s="20"/>
      <c r="G35" s="20"/>
      <c r="H35" s="13" t="str">
        <f t="shared" ca="1" si="0"/>
        <v>No Permit</v>
      </c>
      <c r="I35" s="52" t="str">
        <f t="shared" ca="1" si="1"/>
        <v/>
      </c>
      <c r="J35" s="19" t="s">
        <v>615</v>
      </c>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167</v>
      </c>
      <c r="E37" s="56"/>
      <c r="F37" s="20"/>
      <c r="G37" s="20"/>
      <c r="H37" s="13" t="str">
        <f t="shared" ca="1" si="0"/>
        <v>No Permit</v>
      </c>
      <c r="I37" s="52" t="str">
        <f t="shared" ca="1" si="1"/>
        <v/>
      </c>
      <c r="J37" s="19"/>
    </row>
    <row r="38" spans="1:10" s="2" customFormat="1" ht="30" customHeight="1" x14ac:dyDescent="0.3">
      <c r="A38" s="61" t="s">
        <v>39</v>
      </c>
      <c r="B38" s="11" t="s">
        <v>209</v>
      </c>
      <c r="C38" s="8" t="s">
        <v>239</v>
      </c>
      <c r="D38" s="9" t="s">
        <v>167</v>
      </c>
      <c r="E38" s="56"/>
      <c r="F38" s="20"/>
      <c r="G38" s="20"/>
      <c r="H38" s="13" t="str">
        <f t="shared" ca="1" si="0"/>
        <v>No Permit</v>
      </c>
      <c r="I38" s="52" t="str">
        <f t="shared" ca="1" si="1"/>
        <v/>
      </c>
      <c r="J38" s="19" t="s">
        <v>616</v>
      </c>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167</v>
      </c>
      <c r="E42" s="56" t="s">
        <v>617</v>
      </c>
      <c r="F42" s="20">
        <v>46016</v>
      </c>
      <c r="G42" s="20">
        <v>46381</v>
      </c>
      <c r="H42" s="13" t="str">
        <f t="shared" ca="1" si="0"/>
        <v>Active</v>
      </c>
      <c r="I42" s="52">
        <f t="shared" ca="1" si="1"/>
        <v>122.59813715277414</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167</v>
      </c>
      <c r="E46" s="56"/>
      <c r="F46" s="20"/>
      <c r="G46" s="20"/>
      <c r="H46" s="13" t="str">
        <f t="shared" ca="1" si="0"/>
        <v>No Permit</v>
      </c>
      <c r="I46" s="52" t="str">
        <f t="shared" ca="1" si="1"/>
        <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173</v>
      </c>
      <c r="E48" s="56"/>
      <c r="F48" s="20"/>
      <c r="G48" s="20"/>
      <c r="H48" s="13" t="str">
        <f t="shared" ca="1" si="0"/>
        <v>N/A</v>
      </c>
      <c r="I48" s="52" t="str">
        <f t="shared" ca="1" si="1"/>
        <v/>
      </c>
      <c r="J48" s="19"/>
    </row>
    <row r="49" spans="1:10" s="2" customFormat="1" ht="30" customHeight="1" x14ac:dyDescent="0.3">
      <c r="A49" s="61"/>
      <c r="B49" s="11" t="s">
        <v>244</v>
      </c>
      <c r="C49" s="8" t="s">
        <v>262</v>
      </c>
      <c r="D49" s="9" t="s">
        <v>173</v>
      </c>
      <c r="E49" s="56"/>
      <c r="F49" s="20"/>
      <c r="G49" s="20"/>
      <c r="H49" s="13" t="str">
        <f t="shared" ca="1" si="0"/>
        <v>N/A</v>
      </c>
      <c r="I49" s="52" t="str">
        <f t="shared" ca="1" si="1"/>
        <v/>
      </c>
      <c r="J49" s="19"/>
    </row>
    <row r="50" spans="1:10" s="2" customFormat="1" ht="30" customHeight="1" x14ac:dyDescent="0.3">
      <c r="A50" s="61"/>
      <c r="B50" s="11" t="s">
        <v>244</v>
      </c>
      <c r="C50" s="8" t="s">
        <v>263</v>
      </c>
      <c r="D50" s="9" t="s">
        <v>173</v>
      </c>
      <c r="E50" s="56"/>
      <c r="F50" s="20"/>
      <c r="G50" s="20"/>
      <c r="H50" s="13" t="str">
        <f t="shared" ca="1" si="0"/>
        <v>N/A</v>
      </c>
      <c r="I50" s="52" t="str">
        <f t="shared" ca="1" si="1"/>
        <v/>
      </c>
      <c r="J50" s="19"/>
    </row>
    <row r="51" spans="1:10" s="2" customFormat="1" ht="30" customHeight="1" x14ac:dyDescent="0.3">
      <c r="A51" s="61" t="s">
        <v>52</v>
      </c>
      <c r="B51" s="11" t="s">
        <v>264</v>
      </c>
      <c r="C51" s="8" t="s">
        <v>265</v>
      </c>
      <c r="D51" s="9" t="s">
        <v>173</v>
      </c>
      <c r="E51" s="56"/>
      <c r="F51" s="20"/>
      <c r="G51" s="20"/>
      <c r="H51" s="13" t="str">
        <f t="shared" ca="1" si="0"/>
        <v>N/A</v>
      </c>
      <c r="I51" s="52" t="str">
        <f t="shared" ca="1" si="1"/>
        <v/>
      </c>
      <c r="J51" s="19"/>
    </row>
    <row r="52" spans="1:10" s="2" customFormat="1" ht="30" customHeight="1" x14ac:dyDescent="0.3">
      <c r="A52" s="61" t="s">
        <v>53</v>
      </c>
      <c r="B52" s="11" t="s">
        <v>264</v>
      </c>
      <c r="C52" s="8" t="s">
        <v>267</v>
      </c>
      <c r="D52" s="9" t="s">
        <v>173</v>
      </c>
      <c r="E52" s="56"/>
      <c r="F52" s="20"/>
      <c r="G52" s="20"/>
      <c r="H52" s="13" t="str">
        <f t="shared" ca="1" si="0"/>
        <v>N/A</v>
      </c>
      <c r="I52" s="52" t="str">
        <f t="shared" ca="1" si="1"/>
        <v/>
      </c>
      <c r="J52" s="19"/>
    </row>
    <row r="53" spans="1:10" s="2" customFormat="1" ht="30" customHeight="1" x14ac:dyDescent="0.3">
      <c r="A53" s="61" t="s">
        <v>54</v>
      </c>
      <c r="B53" s="11" t="s">
        <v>264</v>
      </c>
      <c r="C53" s="8" t="s">
        <v>268</v>
      </c>
      <c r="D53" s="9" t="s">
        <v>173</v>
      </c>
      <c r="E53" s="56"/>
      <c r="F53" s="20"/>
      <c r="G53" s="20"/>
      <c r="H53" s="13" t="str">
        <f t="shared" ca="1" si="0"/>
        <v>N/A</v>
      </c>
      <c r="I53" s="52" t="str">
        <f t="shared" ca="1" si="1"/>
        <v/>
      </c>
      <c r="J53" s="19"/>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19"/>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19"/>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19"/>
    </row>
    <row r="57" spans="1:10" s="2" customFormat="1" ht="30" customHeight="1" x14ac:dyDescent="0.3">
      <c r="A57" s="61" t="s">
        <v>58</v>
      </c>
      <c r="B57" s="11" t="s">
        <v>272</v>
      </c>
      <c r="C57" s="8" t="s">
        <v>273</v>
      </c>
      <c r="D57" s="9" t="s">
        <v>167</v>
      </c>
      <c r="E57" s="56"/>
      <c r="F57" s="20"/>
      <c r="G57" s="20"/>
      <c r="H57" s="13" t="str">
        <f t="shared" ca="1" si="0"/>
        <v>No Permit</v>
      </c>
      <c r="I57" s="52" t="str">
        <f t="shared" ca="1" si="1"/>
        <v/>
      </c>
      <c r="J57" s="19"/>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19"/>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19"/>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19"/>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19"/>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19"/>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19"/>
    </row>
    <row r="64" spans="1:10" s="2" customFormat="1" ht="30" customHeight="1" x14ac:dyDescent="0.3">
      <c r="A64" s="61" t="s">
        <v>282</v>
      </c>
      <c r="B64" s="11" t="s">
        <v>283</v>
      </c>
      <c r="C64" s="8" t="s">
        <v>284</v>
      </c>
      <c r="D64" s="9" t="s">
        <v>173</v>
      </c>
      <c r="E64" s="56"/>
      <c r="F64" s="20"/>
      <c r="G64" s="20"/>
      <c r="H64" s="13" t="str">
        <f t="shared" ca="1" si="0"/>
        <v>N/A</v>
      </c>
      <c r="I64" s="52" t="str">
        <f t="shared" ca="1" si="1"/>
        <v/>
      </c>
      <c r="J64" s="19"/>
    </row>
    <row r="65" spans="1:10" s="2" customFormat="1" ht="30" customHeight="1" x14ac:dyDescent="0.3">
      <c r="A65" s="61" t="s">
        <v>66</v>
      </c>
      <c r="B65" s="11" t="s">
        <v>285</v>
      </c>
      <c r="C65" s="8" t="s">
        <v>286</v>
      </c>
      <c r="D65" s="9" t="s">
        <v>167</v>
      </c>
      <c r="E65" s="56"/>
      <c r="F65" s="20"/>
      <c r="G65" s="20"/>
      <c r="H65" s="13" t="str">
        <f t="shared" ca="1" si="0"/>
        <v>No Permit</v>
      </c>
      <c r="I65" s="52" t="str">
        <f t="shared" ca="1" si="1"/>
        <v/>
      </c>
      <c r="J65" s="19"/>
    </row>
    <row r="66" spans="1:10" s="2" customFormat="1" ht="30" customHeight="1" x14ac:dyDescent="0.3">
      <c r="A66" s="61" t="s">
        <v>67</v>
      </c>
      <c r="B66" s="11" t="s">
        <v>289</v>
      </c>
      <c r="C66" s="8" t="s">
        <v>290</v>
      </c>
      <c r="D66" s="9" t="s">
        <v>167</v>
      </c>
      <c r="E66" s="56" t="s">
        <v>618</v>
      </c>
      <c r="F66" s="20">
        <v>45902</v>
      </c>
      <c r="G66" s="20">
        <v>46211</v>
      </c>
      <c r="H66" s="13" t="str">
        <f t="shared" ca="1" si="0"/>
        <v>Expired</v>
      </c>
      <c r="I66" s="52" t="str">
        <f t="shared" ca="1" si="1"/>
        <v/>
      </c>
      <c r="J66" s="19" t="s">
        <v>619</v>
      </c>
    </row>
    <row r="67" spans="1:10" s="2" customFormat="1" ht="30" customHeight="1" x14ac:dyDescent="0.3">
      <c r="A67" s="61" t="s">
        <v>68</v>
      </c>
      <c r="B67" s="11" t="s">
        <v>291</v>
      </c>
      <c r="C67" s="8" t="s">
        <v>292</v>
      </c>
      <c r="D67" s="9" t="s">
        <v>167</v>
      </c>
      <c r="E67" s="56"/>
      <c r="F67" s="20"/>
      <c r="G67" s="20"/>
      <c r="H67" s="13" t="str">
        <f t="shared" ca="1" si="0"/>
        <v>No Permit</v>
      </c>
      <c r="I67" s="52" t="str">
        <f t="shared" ca="1" si="1"/>
        <v/>
      </c>
      <c r="J67" s="19"/>
    </row>
    <row r="68" spans="1:10" s="2" customFormat="1" ht="30" customHeight="1" x14ac:dyDescent="0.3">
      <c r="A68" s="61" t="s">
        <v>68</v>
      </c>
      <c r="B68" s="11" t="s">
        <v>291</v>
      </c>
      <c r="C68" s="8" t="s">
        <v>293</v>
      </c>
      <c r="D68" s="9" t="s">
        <v>167</v>
      </c>
      <c r="E68" s="56" t="s">
        <v>620</v>
      </c>
      <c r="F68" s="20">
        <v>45904</v>
      </c>
      <c r="G68" s="20">
        <v>46278</v>
      </c>
      <c r="H68" s="13" t="str">
        <f t="shared" ca="1" si="0"/>
        <v>Active</v>
      </c>
      <c r="I68" s="52">
        <f t="shared" ca="1" si="1"/>
        <v>19.598137152774143</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2"/>
        <v>Not Submitted</v>
      </c>
      <c r="I77" s="77"/>
      <c r="J77" s="78"/>
    </row>
    <row r="78" spans="1:10" s="2" customFormat="1" ht="30" customHeight="1" x14ac:dyDescent="0.3">
      <c r="A78" s="61" t="s">
        <v>307</v>
      </c>
      <c r="B78" s="18" t="s">
        <v>176</v>
      </c>
      <c r="C78" s="18" t="s">
        <v>308</v>
      </c>
      <c r="D78" s="12" t="s">
        <v>309</v>
      </c>
      <c r="E78" s="55" t="s">
        <v>167</v>
      </c>
      <c r="F78" s="20"/>
      <c r="G78" s="12">
        <v>46053</v>
      </c>
      <c r="H78" s="13" t="str">
        <f t="shared" si="2"/>
        <v>Not Submitted</v>
      </c>
      <c r="I78" s="77"/>
      <c r="J78" s="78"/>
    </row>
    <row r="79" spans="1:10" s="2" customFormat="1" ht="30" customHeight="1" x14ac:dyDescent="0.3">
      <c r="A79" s="61" t="s">
        <v>307</v>
      </c>
      <c r="B79" s="18" t="s">
        <v>176</v>
      </c>
      <c r="C79" s="18" t="s">
        <v>310</v>
      </c>
      <c r="D79" s="12" t="s">
        <v>309</v>
      </c>
      <c r="E79" s="55" t="s">
        <v>167</v>
      </c>
      <c r="F79" s="20"/>
      <c r="G79" s="12">
        <v>46081</v>
      </c>
      <c r="H79" s="13" t="str">
        <f t="shared" si="2"/>
        <v>Not Submitted</v>
      </c>
      <c r="I79" s="77"/>
      <c r="J79" s="78"/>
    </row>
    <row r="80" spans="1:10" s="2" customFormat="1" ht="30" customHeight="1" x14ac:dyDescent="0.3">
      <c r="A80" s="61" t="s">
        <v>307</v>
      </c>
      <c r="B80" s="18" t="s">
        <v>176</v>
      </c>
      <c r="C80" s="18" t="s">
        <v>311</v>
      </c>
      <c r="D80" s="12" t="s">
        <v>309</v>
      </c>
      <c r="E80" s="55" t="s">
        <v>167</v>
      </c>
      <c r="F80" s="20"/>
      <c r="G80" s="12">
        <v>46112</v>
      </c>
      <c r="H80" s="13" t="str">
        <f t="shared" si="2"/>
        <v>Not Submitted</v>
      </c>
      <c r="I80" s="77"/>
      <c r="J80" s="78"/>
    </row>
    <row r="81" spans="1:10" s="2" customFormat="1" ht="30" customHeight="1" x14ac:dyDescent="0.3">
      <c r="A81" s="61" t="s">
        <v>307</v>
      </c>
      <c r="B81" s="18" t="s">
        <v>176</v>
      </c>
      <c r="C81" s="18" t="s">
        <v>312</v>
      </c>
      <c r="D81" s="12" t="s">
        <v>309</v>
      </c>
      <c r="E81" s="55" t="s">
        <v>167</v>
      </c>
      <c r="F81" s="20"/>
      <c r="G81" s="12">
        <v>46142</v>
      </c>
      <c r="H81" s="13" t="str">
        <f t="shared" si="2"/>
        <v>Not Submitted</v>
      </c>
      <c r="I81" s="77"/>
      <c r="J81" s="78"/>
    </row>
    <row r="82" spans="1:10" s="2" customFormat="1" ht="30" customHeight="1" x14ac:dyDescent="0.3">
      <c r="A82" s="61" t="s">
        <v>307</v>
      </c>
      <c r="B82" s="18" t="s">
        <v>176</v>
      </c>
      <c r="C82" s="18" t="s">
        <v>313</v>
      </c>
      <c r="D82" s="12" t="s">
        <v>309</v>
      </c>
      <c r="E82" s="55" t="s">
        <v>167</v>
      </c>
      <c r="F82" s="20"/>
      <c r="G82" s="12">
        <v>46173</v>
      </c>
      <c r="H82" s="13" t="str">
        <f t="shared" si="2"/>
        <v>Not Submitted</v>
      </c>
      <c r="I82" s="77"/>
      <c r="J82" s="78"/>
    </row>
    <row r="83" spans="1:10" s="2" customFormat="1" ht="30" customHeight="1" x14ac:dyDescent="0.3">
      <c r="A83" s="61" t="s">
        <v>307</v>
      </c>
      <c r="B83" s="18" t="s">
        <v>176</v>
      </c>
      <c r="C83" s="18" t="s">
        <v>314</v>
      </c>
      <c r="D83" s="12" t="s">
        <v>309</v>
      </c>
      <c r="E83" s="55" t="s">
        <v>167</v>
      </c>
      <c r="F83" s="20"/>
      <c r="G83" s="12">
        <v>46203</v>
      </c>
      <c r="H83" s="13" t="str">
        <f t="shared" si="2"/>
        <v>Not Submitted</v>
      </c>
      <c r="I83" s="77"/>
      <c r="J83" s="78"/>
    </row>
    <row r="84" spans="1:10" s="2" customFormat="1" ht="30" customHeight="1" x14ac:dyDescent="0.3">
      <c r="A84" s="61" t="s">
        <v>307</v>
      </c>
      <c r="B84" s="18" t="s">
        <v>176</v>
      </c>
      <c r="C84" s="18" t="s">
        <v>315</v>
      </c>
      <c r="D84" s="12" t="s">
        <v>309</v>
      </c>
      <c r="E84" s="55" t="s">
        <v>167</v>
      </c>
      <c r="F84" s="20"/>
      <c r="G84" s="12">
        <v>46234</v>
      </c>
      <c r="H84" s="13" t="str">
        <f t="shared" si="2"/>
        <v>Not Submitted</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c r="G92" s="12">
        <v>46112</v>
      </c>
      <c r="H92" s="13" t="str">
        <f t="shared" si="2"/>
        <v>Not Submitted</v>
      </c>
      <c r="I92" s="77"/>
      <c r="J92" s="78"/>
    </row>
    <row r="93" spans="1:10" s="2" customFormat="1" ht="30" customHeight="1" x14ac:dyDescent="0.3">
      <c r="A93" s="61" t="s">
        <v>120</v>
      </c>
      <c r="B93" s="18" t="s">
        <v>209</v>
      </c>
      <c r="C93" s="18" t="s">
        <v>328</v>
      </c>
      <c r="D93" s="12" t="s">
        <v>327</v>
      </c>
      <c r="E93" s="55" t="s">
        <v>167</v>
      </c>
      <c r="F93" s="20"/>
      <c r="G93" s="12">
        <v>46203</v>
      </c>
      <c r="H93" s="13" t="str">
        <f t="shared" si="2"/>
        <v>Not Submitted</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80" priority="7" operator="containsText" text="Expired">
      <formula>NOT(ISERROR(SEARCH("Expired",H6)))</formula>
    </cfRule>
    <cfRule type="containsText" dxfId="79" priority="8" operator="containsText" text="No Permit">
      <formula>NOT(ISERROR(SEARCH("No Permit",H6)))</formula>
    </cfRule>
    <cfRule type="containsText" dxfId="78" priority="9" operator="containsText" text="Active">
      <formula>NOT(ISERROR(SEARCH("Active",H6)))</formula>
    </cfRule>
  </conditionalFormatting>
  <conditionalFormatting sqref="H74:H120">
    <cfRule type="containsText" dxfId="77" priority="4" operator="containsText" text="Not Submitted">
      <formula>NOT(ISERROR(SEARCH("Not Submitted",H74)))</formula>
    </cfRule>
    <cfRule type="containsText" dxfId="76" priority="5" operator="containsText" text="Late Submission">
      <formula>NOT(ISERROR(SEARCH("Late Submission",H74)))</formula>
    </cfRule>
    <cfRule type="containsText" dxfId="75" priority="6" operator="containsText" text="Submitted On-time">
      <formula>NOT(ISERROR(SEARCH("Submitted On-time",H74)))</formula>
    </cfRule>
  </conditionalFormatting>
  <conditionalFormatting sqref="I6:I68">
    <cfRule type="cellIs" dxfId="74" priority="1" operator="between">
      <formula>31</formula>
      <formula>60</formula>
    </cfRule>
    <cfRule type="cellIs" dxfId="73" priority="2" operator="between">
      <formula>0</formula>
      <formula>30</formula>
    </cfRule>
    <cfRule type="containsBlanks" dxfId="72"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44999-B6AC-406C-8BC1-06C08A83B64B}">
          <x14:formula1>
            <xm:f>DATA!$B$4:$B$5</xm:f>
          </x14:formula1>
          <xm:sqref>E74:E120 D6:D68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BEB0B-9A2C-4266-98B8-0AF63F00E8A7}">
  <sheetPr>
    <tabColor theme="3" tint="0.89999084444715716"/>
  </sheetPr>
  <dimension ref="A1:J120"/>
  <sheetViews>
    <sheetView showGridLines="0" zoomScale="85" zoomScaleNormal="85" workbookViewId="0">
      <pane ySplit="1" topLeftCell="A37" activePane="bottomLeft" state="frozen"/>
      <selection pane="bottomLeft" activeCell="J19" sqref="J19"/>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92</v>
      </c>
      <c r="C1" s="51">
        <f ca="1">NOW()</f>
        <v>46258.401862962965</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t="s">
        <v>621</v>
      </c>
      <c r="F6" s="20">
        <v>46042</v>
      </c>
      <c r="G6" s="20">
        <v>46407</v>
      </c>
      <c r="H6" s="13" t="str">
        <f t="shared" ref="H6:H68" ca="1" si="0">IF(D6="Applicable",IF(G6="","No Permit",IF(G6&gt;NOW(),"Active","Expired")),"N/A")</f>
        <v>Active</v>
      </c>
      <c r="I6" s="52">
        <f t="shared" ref="I6:I68" ca="1" si="1">IF(H6="N/A","",IF((G6-$C$1)&gt;0,G6-$C$1,""))</f>
        <v>148.59813703703549</v>
      </c>
      <c r="J6" s="19"/>
    </row>
    <row r="7" spans="1:10" s="2" customFormat="1" ht="30" customHeight="1" x14ac:dyDescent="0.3">
      <c r="A7" s="61" t="s">
        <v>8</v>
      </c>
      <c r="B7" s="11" t="s">
        <v>165</v>
      </c>
      <c r="C7" s="8" t="s">
        <v>169</v>
      </c>
      <c r="D7" s="9" t="s">
        <v>167</v>
      </c>
      <c r="E7" s="66" t="s">
        <v>622</v>
      </c>
      <c r="F7" s="20">
        <v>46042</v>
      </c>
      <c r="G7" s="20">
        <v>46407</v>
      </c>
      <c r="H7" s="13" t="str">
        <f t="shared" ca="1" si="0"/>
        <v>Active</v>
      </c>
      <c r="I7" s="52">
        <f t="shared" ca="1" si="1"/>
        <v>148.59813703703549</v>
      </c>
      <c r="J7" s="19"/>
    </row>
    <row r="8" spans="1:10" s="2" customFormat="1" ht="30" customHeight="1" x14ac:dyDescent="0.3">
      <c r="A8" s="61" t="s">
        <v>9</v>
      </c>
      <c r="B8" s="11" t="s">
        <v>165</v>
      </c>
      <c r="C8" s="8" t="s">
        <v>171</v>
      </c>
      <c r="D8" s="9" t="s">
        <v>167</v>
      </c>
      <c r="E8" s="56"/>
      <c r="F8" s="20"/>
      <c r="G8" s="20"/>
      <c r="H8" s="13" t="str">
        <f t="shared" ca="1" si="0"/>
        <v>No Permit</v>
      </c>
      <c r="I8" s="52" t="str">
        <f t="shared" ca="1" si="1"/>
        <v/>
      </c>
      <c r="J8" s="19"/>
    </row>
    <row r="9" spans="1:10" s="2" customFormat="1" ht="30" customHeight="1" x14ac:dyDescent="0.3">
      <c r="A9" s="61"/>
      <c r="B9" s="11" t="s">
        <v>165</v>
      </c>
      <c r="C9" s="8" t="s">
        <v>172</v>
      </c>
      <c r="D9" s="9" t="s">
        <v>173</v>
      </c>
      <c r="E9" s="56"/>
      <c r="F9" s="20"/>
      <c r="G9" s="20"/>
      <c r="H9" s="13" t="str">
        <f t="shared" ca="1" si="0"/>
        <v>N/A</v>
      </c>
      <c r="I9" s="52" t="str">
        <f t="shared" ca="1" si="1"/>
        <v/>
      </c>
      <c r="J9" s="19"/>
    </row>
    <row r="10" spans="1:10" s="2" customFormat="1" ht="30" customHeight="1" x14ac:dyDescent="0.3">
      <c r="A10" s="61"/>
      <c r="B10" s="11" t="s">
        <v>165</v>
      </c>
      <c r="C10" s="8" t="s">
        <v>174</v>
      </c>
      <c r="D10" s="9" t="s">
        <v>173</v>
      </c>
      <c r="E10" s="56"/>
      <c r="F10" s="20"/>
      <c r="G10" s="20"/>
      <c r="H10" s="13" t="str">
        <f t="shared" ca="1" si="0"/>
        <v>N/A</v>
      </c>
      <c r="I10" s="52" t="str">
        <f t="shared" ca="1" si="1"/>
        <v/>
      </c>
      <c r="J10" s="19"/>
    </row>
    <row r="11" spans="1:10" s="2" customFormat="1" ht="30" customHeight="1" x14ac:dyDescent="0.3">
      <c r="A11" s="61"/>
      <c r="B11" s="11" t="s">
        <v>165</v>
      </c>
      <c r="C11" s="8" t="s">
        <v>175</v>
      </c>
      <c r="D11" s="9" t="s">
        <v>173</v>
      </c>
      <c r="E11" s="56"/>
      <c r="F11" s="20"/>
      <c r="G11" s="20"/>
      <c r="H11" s="13" t="str">
        <f t="shared" ca="1" si="0"/>
        <v>N/A</v>
      </c>
      <c r="I11" s="52" t="str">
        <f t="shared" ca="1" si="1"/>
        <v/>
      </c>
      <c r="J11" s="19"/>
    </row>
    <row r="12" spans="1:10" s="2" customFormat="1" ht="30" customHeight="1" x14ac:dyDescent="0.3">
      <c r="A12" s="61" t="s">
        <v>13</v>
      </c>
      <c r="B12" s="11" t="s">
        <v>176</v>
      </c>
      <c r="C12" s="8" t="s">
        <v>177</v>
      </c>
      <c r="D12" s="9" t="s">
        <v>167</v>
      </c>
      <c r="E12" s="56"/>
      <c r="F12" s="20">
        <v>45082</v>
      </c>
      <c r="G12" s="20">
        <v>2958465</v>
      </c>
      <c r="H12" s="13" t="str">
        <f t="shared" ca="1" si="0"/>
        <v>Active</v>
      </c>
      <c r="I12" s="52">
        <f t="shared" ca="1" si="1"/>
        <v>2912206.5981370369</v>
      </c>
      <c r="J12" s="19"/>
    </row>
    <row r="13" spans="1:10" s="2" customFormat="1" ht="30" customHeight="1" x14ac:dyDescent="0.3">
      <c r="A13" s="61" t="s">
        <v>14</v>
      </c>
      <c r="B13" s="11" t="s">
        <v>176</v>
      </c>
      <c r="C13" s="8" t="s">
        <v>180</v>
      </c>
      <c r="D13" s="9" t="s">
        <v>167</v>
      </c>
      <c r="E13" s="56" t="s">
        <v>623</v>
      </c>
      <c r="F13" s="20">
        <v>45826</v>
      </c>
      <c r="G13" s="20">
        <v>46191</v>
      </c>
      <c r="H13" s="13" t="str">
        <f t="shared" ca="1" si="0"/>
        <v>Expired</v>
      </c>
      <c r="I13" s="52" t="str">
        <f t="shared" ca="1" si="1"/>
        <v/>
      </c>
      <c r="J13" s="19"/>
    </row>
    <row r="14" spans="1:10" s="2" customFormat="1" ht="30" customHeight="1" x14ac:dyDescent="0.3">
      <c r="A14" s="61" t="s">
        <v>15</v>
      </c>
      <c r="B14" s="11" t="s">
        <v>176</v>
      </c>
      <c r="C14" s="8" t="s">
        <v>363</v>
      </c>
      <c r="D14" s="9" t="s">
        <v>167</v>
      </c>
      <c r="E14" s="56" t="s">
        <v>624</v>
      </c>
      <c r="F14" s="20">
        <v>45826</v>
      </c>
      <c r="G14" s="20">
        <v>46191</v>
      </c>
      <c r="H14" s="13" t="str">
        <f t="shared" ca="1" si="0"/>
        <v>Expired</v>
      </c>
      <c r="I14" s="52" t="str">
        <f t="shared" ca="1" si="1"/>
        <v/>
      </c>
      <c r="J14" s="19"/>
    </row>
    <row r="15" spans="1:10" s="2" customFormat="1" ht="30" customHeight="1" x14ac:dyDescent="0.3">
      <c r="A15" s="61" t="s">
        <v>16</v>
      </c>
      <c r="B15" s="11" t="s">
        <v>176</v>
      </c>
      <c r="C15" s="8" t="s">
        <v>188</v>
      </c>
      <c r="D15" s="9" t="s">
        <v>167</v>
      </c>
      <c r="E15" s="56" t="s">
        <v>625</v>
      </c>
      <c r="F15" s="20">
        <v>45826</v>
      </c>
      <c r="G15" s="20">
        <v>46191</v>
      </c>
      <c r="H15" s="13" t="str">
        <f t="shared" ca="1" si="0"/>
        <v>Expired</v>
      </c>
      <c r="I15" s="52" t="str">
        <f t="shared" ca="1" si="1"/>
        <v/>
      </c>
      <c r="J15" s="19" t="s">
        <v>626</v>
      </c>
    </row>
    <row r="16" spans="1:10" s="2" customFormat="1" ht="30" customHeight="1" x14ac:dyDescent="0.3">
      <c r="A16" s="61" t="s">
        <v>17</v>
      </c>
      <c r="B16" s="11" t="s">
        <v>176</v>
      </c>
      <c r="C16" s="8" t="s">
        <v>368</v>
      </c>
      <c r="D16" s="9" t="s">
        <v>167</v>
      </c>
      <c r="E16" s="56" t="s">
        <v>627</v>
      </c>
      <c r="F16" s="20">
        <v>45826</v>
      </c>
      <c r="G16" s="20">
        <v>46191</v>
      </c>
      <c r="H16" s="13" t="str">
        <f t="shared" ca="1" si="0"/>
        <v>Expired</v>
      </c>
      <c r="I16" s="52" t="str">
        <f t="shared" ca="1" si="1"/>
        <v/>
      </c>
      <c r="J16" s="19"/>
    </row>
    <row r="17" spans="1:10" s="2" customFormat="1" ht="30" customHeight="1" x14ac:dyDescent="0.3">
      <c r="A17" s="61" t="s">
        <v>193</v>
      </c>
      <c r="B17" s="11" t="s">
        <v>176</v>
      </c>
      <c r="C17" s="8" t="s">
        <v>371</v>
      </c>
      <c r="D17" s="9" t="s">
        <v>173</v>
      </c>
      <c r="F17" s="20"/>
      <c r="G17" s="20"/>
      <c r="H17" s="13" t="str">
        <f t="shared" ca="1" si="0"/>
        <v>N/A</v>
      </c>
      <c r="I17" s="52" t="str">
        <f t="shared" ca="1" si="1"/>
        <v/>
      </c>
      <c r="J17" s="19"/>
    </row>
    <row r="18" spans="1:10" s="2" customFormat="1" ht="30" customHeight="1" x14ac:dyDescent="0.3">
      <c r="A18" s="61" t="s">
        <v>19</v>
      </c>
      <c r="B18" s="11" t="s">
        <v>176</v>
      </c>
      <c r="C18" s="8" t="s">
        <v>372</v>
      </c>
      <c r="D18" s="9" t="s">
        <v>167</v>
      </c>
      <c r="E18" s="56"/>
      <c r="F18" s="20">
        <v>45826</v>
      </c>
      <c r="G18" s="20">
        <v>46191</v>
      </c>
      <c r="H18" s="13" t="str">
        <f t="shared" ca="1" si="0"/>
        <v>Expired</v>
      </c>
      <c r="I18" s="52" t="str">
        <f t="shared" ca="1" si="1"/>
        <v/>
      </c>
      <c r="J18" s="19"/>
    </row>
    <row r="19" spans="1:10" s="2" customFormat="1" ht="30" customHeight="1" x14ac:dyDescent="0.3">
      <c r="A19" s="61" t="s">
        <v>198</v>
      </c>
      <c r="B19" s="11" t="s">
        <v>176</v>
      </c>
      <c r="C19" s="8" t="s">
        <v>199</v>
      </c>
      <c r="D19" s="9" t="s">
        <v>167</v>
      </c>
      <c r="E19" s="56"/>
      <c r="F19" s="20"/>
      <c r="G19" s="20"/>
      <c r="H19" s="13" t="str">
        <f t="shared" ca="1" si="0"/>
        <v>No Permit</v>
      </c>
      <c r="I19" s="52" t="str">
        <f t="shared" ca="1" si="1"/>
        <v/>
      </c>
      <c r="J19" s="19"/>
    </row>
    <row r="20" spans="1:10" s="2" customFormat="1" ht="30" customHeight="1" x14ac:dyDescent="0.3">
      <c r="A20" s="61" t="s">
        <v>200</v>
      </c>
      <c r="B20" s="11" t="s">
        <v>176</v>
      </c>
      <c r="C20" s="8" t="s">
        <v>201</v>
      </c>
      <c r="D20" s="9" t="s">
        <v>167</v>
      </c>
      <c r="E20" s="56"/>
      <c r="F20" s="20"/>
      <c r="G20" s="20"/>
      <c r="H20" s="13" t="str">
        <f t="shared" ca="1" si="0"/>
        <v>No Permit</v>
      </c>
      <c r="I20" s="52" t="str">
        <f t="shared" ca="1" si="1"/>
        <v/>
      </c>
      <c r="J20" s="19"/>
    </row>
    <row r="21" spans="1:10" s="2" customFormat="1" ht="30" customHeight="1" x14ac:dyDescent="0.3">
      <c r="A21" s="61" t="s">
        <v>22</v>
      </c>
      <c r="B21" s="11" t="s">
        <v>204</v>
      </c>
      <c r="C21" s="8" t="s">
        <v>205</v>
      </c>
      <c r="D21" s="9" t="s">
        <v>167</v>
      </c>
      <c r="E21" s="56" t="s">
        <v>628</v>
      </c>
      <c r="F21" s="20">
        <v>46057</v>
      </c>
      <c r="G21" s="20">
        <v>46422</v>
      </c>
      <c r="H21" s="13" t="str">
        <f t="shared" ca="1" si="0"/>
        <v>Active</v>
      </c>
      <c r="I21" s="52">
        <f t="shared" ca="1" si="1"/>
        <v>163.59813703703549</v>
      </c>
      <c r="J21" s="19"/>
    </row>
    <row r="22" spans="1:10" s="2" customFormat="1" ht="30" customHeight="1" x14ac:dyDescent="0.3">
      <c r="A22" s="61" t="s">
        <v>23</v>
      </c>
      <c r="B22" s="11" t="s">
        <v>204</v>
      </c>
      <c r="C22" s="8" t="s">
        <v>207</v>
      </c>
      <c r="D22" s="9" t="s">
        <v>167</v>
      </c>
      <c r="E22" s="56"/>
      <c r="F22" s="20">
        <v>46125</v>
      </c>
      <c r="G22" s="20">
        <v>46490</v>
      </c>
      <c r="H22" s="13" t="str">
        <f t="shared" ca="1" si="0"/>
        <v>Active</v>
      </c>
      <c r="I22" s="52">
        <f t="shared" ca="1" si="1"/>
        <v>231.59813703703549</v>
      </c>
      <c r="J22" s="19"/>
    </row>
    <row r="23" spans="1:10" s="2" customFormat="1" ht="30" customHeight="1" x14ac:dyDescent="0.3">
      <c r="A23" s="61" t="s">
        <v>24</v>
      </c>
      <c r="B23" s="11" t="s">
        <v>209</v>
      </c>
      <c r="C23" s="8" t="s">
        <v>210</v>
      </c>
      <c r="D23" s="9" t="s">
        <v>167</v>
      </c>
      <c r="E23" s="56" t="s">
        <v>629</v>
      </c>
      <c r="F23" s="20">
        <v>40522</v>
      </c>
      <c r="G23" s="20">
        <v>2958465</v>
      </c>
      <c r="H23" s="13" t="str">
        <f t="shared" ca="1" si="0"/>
        <v>Active</v>
      </c>
      <c r="I23" s="52">
        <f t="shared" ca="1" si="1"/>
        <v>2912206.5981370369</v>
      </c>
      <c r="J23" s="19" t="s">
        <v>630</v>
      </c>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0" s="2" customFormat="1" ht="30" customHeight="1" x14ac:dyDescent="0.3">
      <c r="A25" s="61" t="s">
        <v>26</v>
      </c>
      <c r="B25" s="11" t="s">
        <v>209</v>
      </c>
      <c r="C25" s="8" t="s">
        <v>213</v>
      </c>
      <c r="D25" s="9" t="s">
        <v>167</v>
      </c>
      <c r="E25" s="56"/>
      <c r="F25" s="20">
        <v>45692</v>
      </c>
      <c r="G25" s="20">
        <v>2958465</v>
      </c>
      <c r="H25" s="13" t="str">
        <f t="shared" ca="1" si="0"/>
        <v>Active</v>
      </c>
      <c r="I25" s="52">
        <f ca="1">IF(H25="N/A","",IF((G25-$C$1)&gt;0,G25-$C$1,""))</f>
        <v>2912206.5981370369</v>
      </c>
      <c r="J25" s="19"/>
    </row>
    <row r="26" spans="1:10" s="2" customFormat="1" ht="30" customHeight="1" x14ac:dyDescent="0.3">
      <c r="A26" s="61" t="s">
        <v>215</v>
      </c>
      <c r="B26" s="11" t="s">
        <v>209</v>
      </c>
      <c r="C26" s="8" t="s">
        <v>216</v>
      </c>
      <c r="D26" s="9" t="s">
        <v>167</v>
      </c>
      <c r="E26" s="56" t="s">
        <v>631</v>
      </c>
      <c r="F26" s="20">
        <v>44886</v>
      </c>
      <c r="G26" s="20">
        <v>46102</v>
      </c>
      <c r="H26" s="13" t="str">
        <f t="shared" ca="1" si="0"/>
        <v>Expired</v>
      </c>
      <c r="I26" s="52" t="str">
        <f ca="1">IF(H26="N/A","",IF((G26-$C$1)&gt;0,G26-$C$1,""))</f>
        <v/>
      </c>
      <c r="J26" s="19"/>
    </row>
    <row r="27" spans="1:10" s="2" customFormat="1" ht="30" customHeight="1" x14ac:dyDescent="0.3">
      <c r="A27" s="61" t="s">
        <v>28</v>
      </c>
      <c r="B27" s="11" t="s">
        <v>209</v>
      </c>
      <c r="C27" s="8" t="s">
        <v>218</v>
      </c>
      <c r="D27" s="9" t="s">
        <v>173</v>
      </c>
      <c r="E27" s="56"/>
      <c r="F27" s="20"/>
      <c r="G27" s="20"/>
      <c r="H27" s="13" t="str">
        <f t="shared" ca="1" si="0"/>
        <v>N/A</v>
      </c>
      <c r="I27" s="52"/>
      <c r="J27" s="19"/>
    </row>
    <row r="28" spans="1:10" s="2" customFormat="1" ht="30" customHeight="1" x14ac:dyDescent="0.3">
      <c r="A28" s="61" t="s">
        <v>29</v>
      </c>
      <c r="B28" s="11" t="s">
        <v>209</v>
      </c>
      <c r="C28" s="8" t="s">
        <v>219</v>
      </c>
      <c r="D28" s="9" t="s">
        <v>173</v>
      </c>
      <c r="E28" s="56"/>
      <c r="F28" s="20"/>
      <c r="G28" s="20"/>
      <c r="H28" s="13" t="str">
        <f t="shared" ca="1" si="0"/>
        <v>N/A</v>
      </c>
      <c r="I28" s="52"/>
      <c r="J28" s="19"/>
    </row>
    <row r="29" spans="1:10" s="2" customFormat="1" ht="30" customHeight="1" x14ac:dyDescent="0.3">
      <c r="A29" s="61" t="s">
        <v>220</v>
      </c>
      <c r="B29" s="11" t="s">
        <v>209</v>
      </c>
      <c r="C29" s="8" t="s">
        <v>221</v>
      </c>
      <c r="D29" s="9" t="s">
        <v>167</v>
      </c>
      <c r="E29" s="56" t="s">
        <v>632</v>
      </c>
      <c r="F29" s="20">
        <v>45989</v>
      </c>
      <c r="G29" s="20">
        <v>46446</v>
      </c>
      <c r="H29" s="13" t="str">
        <f t="shared" ca="1" si="0"/>
        <v>Active</v>
      </c>
      <c r="I29" s="52">
        <f ca="1">IF(H29="N/A","",IF((G29-$C$1)&gt;0,G29-$C$1,""))</f>
        <v>187.59813703703549</v>
      </c>
      <c r="J29" s="19"/>
    </row>
    <row r="30" spans="1:10" s="2" customFormat="1" ht="30" customHeight="1" x14ac:dyDescent="0.3">
      <c r="A30" s="61" t="s">
        <v>223</v>
      </c>
      <c r="B30" s="11" t="s">
        <v>209</v>
      </c>
      <c r="C30" s="8" t="s">
        <v>224</v>
      </c>
      <c r="D30" s="9" t="s">
        <v>173</v>
      </c>
      <c r="E30" s="56"/>
      <c r="F30" s="20"/>
      <c r="G30" s="20"/>
      <c r="H30" s="13" t="str">
        <f t="shared" ca="1" si="0"/>
        <v>N/A</v>
      </c>
      <c r="I30" s="52"/>
      <c r="J30" s="19"/>
    </row>
    <row r="31" spans="1:10" s="2" customFormat="1" ht="30" customHeight="1" x14ac:dyDescent="0.3">
      <c r="A31" s="61" t="s">
        <v>225</v>
      </c>
      <c r="B31" s="11" t="s">
        <v>209</v>
      </c>
      <c r="C31" s="8" t="s">
        <v>226</v>
      </c>
      <c r="D31" s="9" t="s">
        <v>173</v>
      </c>
      <c r="E31" s="56"/>
      <c r="F31" s="20"/>
      <c r="G31" s="20"/>
      <c r="H31" s="13" t="str">
        <f t="shared" ca="1" si="0"/>
        <v>N/A</v>
      </c>
      <c r="I31" s="52"/>
      <c r="J31" s="19"/>
    </row>
    <row r="32" spans="1:10"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c r="F33" s="20">
        <v>45553</v>
      </c>
      <c r="G33" s="20">
        <v>46648</v>
      </c>
      <c r="H33" s="13" t="str">
        <f t="shared" ca="1" si="0"/>
        <v>Active</v>
      </c>
      <c r="I33" s="52">
        <f t="shared" ca="1" si="1"/>
        <v>389.59813703703549</v>
      </c>
      <c r="J33" s="19"/>
    </row>
    <row r="34" spans="1:10" s="2" customFormat="1" ht="30" customHeight="1" x14ac:dyDescent="0.3">
      <c r="A34" s="61" t="s">
        <v>35</v>
      </c>
      <c r="B34" s="11" t="s">
        <v>209</v>
      </c>
      <c r="C34" s="8" t="s">
        <v>232</v>
      </c>
      <c r="D34" s="9" t="s">
        <v>167</v>
      </c>
      <c r="E34" s="56"/>
      <c r="F34" s="20">
        <v>43553</v>
      </c>
      <c r="G34" s="20">
        <v>2958465</v>
      </c>
      <c r="H34" s="13" t="str">
        <f t="shared" ca="1" si="0"/>
        <v>Active</v>
      </c>
      <c r="I34" s="52">
        <f t="shared" ca="1" si="1"/>
        <v>2912206.5981370369</v>
      </c>
      <c r="J34" s="19"/>
    </row>
    <row r="35" spans="1:10" s="2" customFormat="1" ht="30" customHeight="1" x14ac:dyDescent="0.3">
      <c r="A35" s="61" t="s">
        <v>36</v>
      </c>
      <c r="B35" s="11" t="s">
        <v>209</v>
      </c>
      <c r="C35" s="8" t="s">
        <v>234</v>
      </c>
      <c r="D35" s="9" t="s">
        <v>167</v>
      </c>
      <c r="E35" s="56"/>
      <c r="F35" s="20"/>
      <c r="G35" s="20"/>
      <c r="H35" s="13" t="str">
        <f t="shared" ca="1" si="0"/>
        <v>No Permit</v>
      </c>
      <c r="I35" s="52" t="str">
        <f t="shared" ca="1" si="1"/>
        <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167</v>
      </c>
      <c r="E38" s="56"/>
      <c r="F38" s="20"/>
      <c r="G38" s="20"/>
      <c r="H38" s="13" t="str">
        <f t="shared" ca="1" si="0"/>
        <v>No Permit</v>
      </c>
      <c r="I38" s="52" t="str">
        <f t="shared" ca="1" si="1"/>
        <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167</v>
      </c>
      <c r="E42" s="56"/>
      <c r="F42" s="20">
        <v>46180</v>
      </c>
      <c r="G42" s="20">
        <v>46545</v>
      </c>
      <c r="H42" s="13" t="str">
        <f t="shared" ca="1" si="0"/>
        <v>Active</v>
      </c>
      <c r="I42" s="52">
        <f t="shared" ca="1" si="1"/>
        <v>286.59813703703549</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167</v>
      </c>
      <c r="E48" s="56"/>
      <c r="F48" s="20">
        <v>45736</v>
      </c>
      <c r="G48" s="20">
        <v>46101</v>
      </c>
      <c r="H48" s="13" t="str">
        <f t="shared" ca="1" si="0"/>
        <v>Expired</v>
      </c>
      <c r="I48" s="52" t="str">
        <f t="shared" ca="1" si="1"/>
        <v/>
      </c>
      <c r="J48" s="19"/>
    </row>
    <row r="49" spans="1:10" s="2" customFormat="1" ht="30" customHeight="1" x14ac:dyDescent="0.3">
      <c r="A49" s="61"/>
      <c r="B49" s="11" t="s">
        <v>244</v>
      </c>
      <c r="C49" s="8" t="s">
        <v>262</v>
      </c>
      <c r="D49" s="9" t="s">
        <v>173</v>
      </c>
      <c r="E49" s="56"/>
      <c r="F49" s="20"/>
      <c r="G49" s="20"/>
      <c r="H49" s="13" t="str">
        <f t="shared" ca="1" si="0"/>
        <v>N/A</v>
      </c>
      <c r="I49" s="52" t="str">
        <f t="shared" ca="1" si="1"/>
        <v/>
      </c>
      <c r="J49" s="19"/>
    </row>
    <row r="50" spans="1:10" s="2" customFormat="1" ht="30" customHeight="1" x14ac:dyDescent="0.3">
      <c r="A50" s="61"/>
      <c r="B50" s="11" t="s">
        <v>244</v>
      </c>
      <c r="C50" s="8" t="s">
        <v>263</v>
      </c>
      <c r="D50" s="9" t="s">
        <v>173</v>
      </c>
      <c r="E50" s="56"/>
      <c r="F50" s="20"/>
      <c r="G50" s="20"/>
      <c r="H50" s="13" t="str">
        <f t="shared" ca="1" si="0"/>
        <v>N/A</v>
      </c>
      <c r="I50" s="52" t="str">
        <f t="shared" ca="1" si="1"/>
        <v/>
      </c>
      <c r="J50" s="19"/>
    </row>
    <row r="51" spans="1:10" s="2" customFormat="1" ht="30" customHeight="1" x14ac:dyDescent="0.3">
      <c r="A51" s="61" t="s">
        <v>52</v>
      </c>
      <c r="B51" s="11" t="s">
        <v>264</v>
      </c>
      <c r="C51" s="8" t="s">
        <v>265</v>
      </c>
      <c r="D51" s="9" t="s">
        <v>167</v>
      </c>
      <c r="E51" s="66" t="s">
        <v>633</v>
      </c>
      <c r="F51" s="20">
        <v>44573</v>
      </c>
      <c r="G51" s="20">
        <v>2958465</v>
      </c>
      <c r="H51" s="13" t="str">
        <f t="shared" ca="1" si="0"/>
        <v>Active</v>
      </c>
      <c r="I51" s="52">
        <f t="shared" ca="1" si="1"/>
        <v>2912206.5981370369</v>
      </c>
      <c r="J51" s="19"/>
    </row>
    <row r="52" spans="1:10" s="2" customFormat="1" ht="30" customHeight="1" x14ac:dyDescent="0.3">
      <c r="A52" s="61" t="s">
        <v>53</v>
      </c>
      <c r="B52" s="11" t="s">
        <v>264</v>
      </c>
      <c r="C52" s="8" t="s">
        <v>267</v>
      </c>
      <c r="D52" s="9" t="s">
        <v>167</v>
      </c>
      <c r="E52" s="66" t="s">
        <v>634</v>
      </c>
      <c r="F52" s="20">
        <v>44573</v>
      </c>
      <c r="G52" s="20">
        <v>2958465</v>
      </c>
      <c r="H52" s="13" t="str">
        <f t="shared" ca="1" si="0"/>
        <v>Active</v>
      </c>
      <c r="I52" s="52">
        <f t="shared" ca="1" si="1"/>
        <v>2912206.5981370369</v>
      </c>
      <c r="J52" s="19"/>
    </row>
    <row r="53" spans="1:10" s="2" customFormat="1" ht="30" customHeight="1" x14ac:dyDescent="0.3">
      <c r="A53" s="61" t="s">
        <v>54</v>
      </c>
      <c r="B53" s="11" t="s">
        <v>264</v>
      </c>
      <c r="C53" s="8" t="s">
        <v>268</v>
      </c>
      <c r="D53" s="9" t="s">
        <v>167</v>
      </c>
      <c r="E53" s="66" t="s">
        <v>635</v>
      </c>
      <c r="F53" s="20">
        <v>44573</v>
      </c>
      <c r="G53" s="20">
        <v>2958465</v>
      </c>
      <c r="H53" s="13" t="str">
        <f t="shared" ca="1" si="0"/>
        <v>Active</v>
      </c>
      <c r="I53" s="52">
        <f t="shared" ca="1" si="1"/>
        <v>2912206.5981370369</v>
      </c>
      <c r="J53" s="19"/>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19"/>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19"/>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19"/>
    </row>
    <row r="57" spans="1:10" s="2" customFormat="1" ht="30" customHeight="1" x14ac:dyDescent="0.3">
      <c r="A57" s="61" t="s">
        <v>58</v>
      </c>
      <c r="B57" s="11" t="s">
        <v>272</v>
      </c>
      <c r="C57" s="8" t="s">
        <v>273</v>
      </c>
      <c r="D57" s="9" t="s">
        <v>167</v>
      </c>
      <c r="E57" s="56"/>
      <c r="F57" s="20"/>
      <c r="G57" s="20"/>
      <c r="H57" s="13" t="str">
        <f t="shared" ca="1" si="0"/>
        <v>No Permit</v>
      </c>
      <c r="I57" s="52" t="str">
        <f t="shared" ca="1" si="1"/>
        <v/>
      </c>
      <c r="J57" s="19"/>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19"/>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19"/>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19"/>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19"/>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19"/>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19"/>
    </row>
    <row r="64" spans="1:10" s="2" customFormat="1" ht="30" customHeight="1" x14ac:dyDescent="0.3">
      <c r="A64" s="61" t="s">
        <v>282</v>
      </c>
      <c r="B64" s="11" t="s">
        <v>283</v>
      </c>
      <c r="C64" s="8" t="s">
        <v>284</v>
      </c>
      <c r="D64" s="9" t="s">
        <v>173</v>
      </c>
      <c r="E64" s="56"/>
      <c r="F64" s="20"/>
      <c r="G64" s="20"/>
      <c r="H64" s="13" t="str">
        <f t="shared" ca="1" si="0"/>
        <v>N/A</v>
      </c>
      <c r="I64" s="52" t="str">
        <f t="shared" ca="1" si="1"/>
        <v/>
      </c>
      <c r="J64" s="19"/>
    </row>
    <row r="65" spans="1:10" s="2" customFormat="1" ht="30" customHeight="1" x14ac:dyDescent="0.3">
      <c r="A65" s="61" t="s">
        <v>66</v>
      </c>
      <c r="B65" s="11" t="s">
        <v>285</v>
      </c>
      <c r="C65" s="8" t="s">
        <v>286</v>
      </c>
      <c r="D65" s="9" t="s">
        <v>167</v>
      </c>
      <c r="E65" s="56"/>
      <c r="F65" s="20"/>
      <c r="G65" s="20"/>
      <c r="H65" s="13" t="str">
        <f t="shared" ca="1" si="0"/>
        <v>No Permit</v>
      </c>
      <c r="I65" s="52" t="str">
        <f t="shared" ca="1" si="1"/>
        <v/>
      </c>
      <c r="J65" s="19"/>
    </row>
    <row r="66" spans="1:10" s="2" customFormat="1" ht="30" customHeight="1" x14ac:dyDescent="0.3">
      <c r="A66" s="61" t="s">
        <v>67</v>
      </c>
      <c r="B66" s="11" t="s">
        <v>289</v>
      </c>
      <c r="C66" s="8" t="s">
        <v>290</v>
      </c>
      <c r="D66" s="9" t="s">
        <v>167</v>
      </c>
      <c r="E66" s="56"/>
      <c r="F66" s="20">
        <v>46127</v>
      </c>
      <c r="G66" s="20">
        <v>46419</v>
      </c>
      <c r="H66" s="13" t="str">
        <f t="shared" ca="1" si="0"/>
        <v>Active</v>
      </c>
      <c r="I66" s="52">
        <f t="shared" ca="1" si="1"/>
        <v>160.59813703703549</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167</v>
      </c>
      <c r="E68" s="56"/>
      <c r="F68" s="20">
        <v>45761</v>
      </c>
      <c r="G68" s="20">
        <v>46131</v>
      </c>
      <c r="H68" s="13" t="str">
        <f t="shared" ca="1" si="0"/>
        <v>Expired</v>
      </c>
      <c r="I68" s="52" t="str">
        <f t="shared" ca="1" si="1"/>
        <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2"/>
        <v>Not Submitted</v>
      </c>
      <c r="I77" s="77"/>
      <c r="J77" s="78"/>
    </row>
    <row r="78" spans="1:10" s="2" customFormat="1" ht="30" customHeight="1" x14ac:dyDescent="0.3">
      <c r="A78" s="61" t="s">
        <v>307</v>
      </c>
      <c r="B78" s="18" t="s">
        <v>176</v>
      </c>
      <c r="C78" s="18" t="s">
        <v>308</v>
      </c>
      <c r="D78" s="12" t="s">
        <v>309</v>
      </c>
      <c r="E78" s="55" t="s">
        <v>167</v>
      </c>
      <c r="F78" s="20"/>
      <c r="G78" s="12">
        <v>46053</v>
      </c>
      <c r="H78" s="13" t="str">
        <f t="shared" si="2"/>
        <v>Not Submitted</v>
      </c>
      <c r="I78" s="77"/>
      <c r="J78" s="78"/>
    </row>
    <row r="79" spans="1:10" s="2" customFormat="1" ht="30" customHeight="1" x14ac:dyDescent="0.3">
      <c r="A79" s="61" t="s">
        <v>307</v>
      </c>
      <c r="B79" s="18" t="s">
        <v>176</v>
      </c>
      <c r="C79" s="18" t="s">
        <v>310</v>
      </c>
      <c r="D79" s="12" t="s">
        <v>309</v>
      </c>
      <c r="E79" s="55" t="s">
        <v>167</v>
      </c>
      <c r="F79" s="20"/>
      <c r="G79" s="12">
        <v>46081</v>
      </c>
      <c r="H79" s="13" t="str">
        <f t="shared" si="2"/>
        <v>Not Submitted</v>
      </c>
      <c r="I79" s="77"/>
      <c r="J79" s="78"/>
    </row>
    <row r="80" spans="1:10" s="2" customFormat="1" ht="30" customHeight="1" x14ac:dyDescent="0.3">
      <c r="A80" s="61" t="s">
        <v>307</v>
      </c>
      <c r="B80" s="18" t="s">
        <v>176</v>
      </c>
      <c r="C80" s="18" t="s">
        <v>311</v>
      </c>
      <c r="D80" s="12" t="s">
        <v>309</v>
      </c>
      <c r="E80" s="55" t="s">
        <v>167</v>
      </c>
      <c r="F80" s="20"/>
      <c r="G80" s="12">
        <v>46112</v>
      </c>
      <c r="H80" s="13" t="str">
        <f t="shared" si="2"/>
        <v>Not Submitted</v>
      </c>
      <c r="I80" s="77"/>
      <c r="J80" s="78"/>
    </row>
    <row r="81" spans="1:10" s="2" customFormat="1" ht="30" customHeight="1" x14ac:dyDescent="0.3">
      <c r="A81" s="61" t="s">
        <v>307</v>
      </c>
      <c r="B81" s="18" t="s">
        <v>176</v>
      </c>
      <c r="C81" s="18" t="s">
        <v>312</v>
      </c>
      <c r="D81" s="12" t="s">
        <v>309</v>
      </c>
      <c r="E81" s="55" t="s">
        <v>167</v>
      </c>
      <c r="F81" s="20"/>
      <c r="G81" s="12">
        <v>46142</v>
      </c>
      <c r="H81" s="13" t="str">
        <f t="shared" si="2"/>
        <v>Not Submitted</v>
      </c>
      <c r="I81" s="77"/>
      <c r="J81" s="78"/>
    </row>
    <row r="82" spans="1:10" s="2" customFormat="1" ht="30" customHeight="1" x14ac:dyDescent="0.3">
      <c r="A82" s="61" t="s">
        <v>307</v>
      </c>
      <c r="B82" s="18" t="s">
        <v>176</v>
      </c>
      <c r="C82" s="18" t="s">
        <v>313</v>
      </c>
      <c r="D82" s="12" t="s">
        <v>309</v>
      </c>
      <c r="E82" s="55" t="s">
        <v>167</v>
      </c>
      <c r="F82" s="20"/>
      <c r="G82" s="12">
        <v>46173</v>
      </c>
      <c r="H82" s="13" t="str">
        <f t="shared" si="2"/>
        <v>Not Submitted</v>
      </c>
      <c r="I82" s="77"/>
      <c r="J82" s="78"/>
    </row>
    <row r="83" spans="1:10" s="2" customFormat="1" ht="30" customHeight="1" x14ac:dyDescent="0.3">
      <c r="A83" s="61" t="s">
        <v>307</v>
      </c>
      <c r="B83" s="18" t="s">
        <v>176</v>
      </c>
      <c r="C83" s="18" t="s">
        <v>314</v>
      </c>
      <c r="D83" s="12" t="s">
        <v>309</v>
      </c>
      <c r="E83" s="55" t="s">
        <v>167</v>
      </c>
      <c r="F83" s="20"/>
      <c r="G83" s="12">
        <v>46203</v>
      </c>
      <c r="H83" s="13" t="str">
        <f t="shared" si="2"/>
        <v>Not Submitted</v>
      </c>
      <c r="I83" s="77"/>
      <c r="J83" s="78"/>
    </row>
    <row r="84" spans="1:10" s="2" customFormat="1" ht="30" customHeight="1" x14ac:dyDescent="0.3">
      <c r="A84" s="61" t="s">
        <v>307</v>
      </c>
      <c r="B84" s="18" t="s">
        <v>176</v>
      </c>
      <c r="C84" s="18" t="s">
        <v>315</v>
      </c>
      <c r="D84" s="12" t="s">
        <v>309</v>
      </c>
      <c r="E84" s="55" t="s">
        <v>167</v>
      </c>
      <c r="F84" s="20"/>
      <c r="G84" s="12">
        <v>46234</v>
      </c>
      <c r="H84" s="13" t="str">
        <f t="shared" si="2"/>
        <v>Not Submitted</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c r="G92" s="12">
        <v>46112</v>
      </c>
      <c r="H92" s="13" t="str">
        <f t="shared" si="2"/>
        <v>Not Submitted</v>
      </c>
      <c r="I92" s="77"/>
      <c r="J92" s="78"/>
    </row>
    <row r="93" spans="1:10" s="2" customFormat="1" ht="30" customHeight="1" x14ac:dyDescent="0.3">
      <c r="A93" s="61" t="s">
        <v>120</v>
      </c>
      <c r="B93" s="18" t="s">
        <v>209</v>
      </c>
      <c r="C93" s="18" t="s">
        <v>328</v>
      </c>
      <c r="D93" s="12" t="s">
        <v>327</v>
      </c>
      <c r="E93" s="55" t="s">
        <v>167</v>
      </c>
      <c r="F93" s="20"/>
      <c r="G93" s="12">
        <v>46203</v>
      </c>
      <c r="H93" s="13" t="str">
        <f t="shared" si="2"/>
        <v>Not Submitted</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71" priority="7" operator="containsText" text="Expired">
      <formula>NOT(ISERROR(SEARCH("Expired",H6)))</formula>
    </cfRule>
    <cfRule type="containsText" dxfId="70" priority="8" operator="containsText" text="No Permit">
      <formula>NOT(ISERROR(SEARCH("No Permit",H6)))</formula>
    </cfRule>
    <cfRule type="containsText" dxfId="69" priority="9" operator="containsText" text="Active">
      <formula>NOT(ISERROR(SEARCH("Active",H6)))</formula>
    </cfRule>
  </conditionalFormatting>
  <conditionalFormatting sqref="H74:H120">
    <cfRule type="containsText" dxfId="68" priority="4" operator="containsText" text="Not Submitted">
      <formula>NOT(ISERROR(SEARCH("Not Submitted",H74)))</formula>
    </cfRule>
    <cfRule type="containsText" dxfId="67" priority="5" operator="containsText" text="Late Submission">
      <formula>NOT(ISERROR(SEARCH("Late Submission",H74)))</formula>
    </cfRule>
    <cfRule type="containsText" dxfId="66" priority="6" operator="containsText" text="Submitted On-time">
      <formula>NOT(ISERROR(SEARCH("Submitted On-time",H74)))</formula>
    </cfRule>
  </conditionalFormatting>
  <conditionalFormatting sqref="I6:I68">
    <cfRule type="cellIs" dxfId="65" priority="1" operator="between">
      <formula>31</formula>
      <formula>60</formula>
    </cfRule>
    <cfRule type="cellIs" dxfId="64" priority="2" operator="between">
      <formula>0</formula>
      <formula>30</formula>
    </cfRule>
    <cfRule type="containsBlanks" dxfId="63"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797FE62C-A7F8-4601-AF92-3AF80489CBF1}">
          <x14:formula1>
            <xm:f>DATA!$B$4:$B$5</xm:f>
          </x14:formula1>
          <xm:sqref>E74:E120 D6:D68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AC5EC-4B98-4CCB-8A6C-B3176BEA5B76}">
  <sheetPr>
    <tabColor theme="3" tint="0.89999084444715716"/>
  </sheetPr>
  <dimension ref="A1:J120"/>
  <sheetViews>
    <sheetView showGridLines="0" zoomScale="85" zoomScaleNormal="85" workbookViewId="0">
      <pane ySplit="1" topLeftCell="A57" activePane="bottomLeft" state="frozen"/>
      <selection pane="bottomLeft" activeCell="I12" sqref="I12"/>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93</v>
      </c>
      <c r="C1" s="51">
        <f ca="1">NOW()</f>
        <v>46258.401862847226</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c r="F6" s="20">
        <v>46041</v>
      </c>
      <c r="G6" s="20">
        <v>46387</v>
      </c>
      <c r="H6" s="13" t="str">
        <f t="shared" ref="H6:H68" ca="1" si="0">IF(D6="Applicable",IF(G6="","No Permit",IF(G6&gt;NOW(),"Active","Expired")),"N/A")</f>
        <v>Active</v>
      </c>
      <c r="I6" s="52">
        <f t="shared" ref="I6:I68" ca="1" si="1">IF(H6="N/A","",IF((G6-$C$1)&gt;0,G6-$C$1,""))</f>
        <v>128.59813715277414</v>
      </c>
      <c r="J6" s="71" t="s">
        <v>636</v>
      </c>
    </row>
    <row r="7" spans="1:10" s="2" customFormat="1" ht="30" customHeight="1" x14ac:dyDescent="0.3">
      <c r="A7" s="61" t="s">
        <v>8</v>
      </c>
      <c r="B7" s="11" t="s">
        <v>165</v>
      </c>
      <c r="C7" s="8" t="s">
        <v>169</v>
      </c>
      <c r="D7" s="9" t="s">
        <v>167</v>
      </c>
      <c r="E7" s="56"/>
      <c r="F7" s="20">
        <v>46081</v>
      </c>
      <c r="G7" s="20">
        <v>46387</v>
      </c>
      <c r="H7" s="13" t="str">
        <f t="shared" ca="1" si="0"/>
        <v>Active</v>
      </c>
      <c r="I7" s="52">
        <f t="shared" ca="1" si="1"/>
        <v>128.59813715277414</v>
      </c>
      <c r="J7" s="19"/>
    </row>
    <row r="8" spans="1:10" s="2" customFormat="1" ht="30" customHeight="1" x14ac:dyDescent="0.3">
      <c r="A8" s="61" t="s">
        <v>9</v>
      </c>
      <c r="B8" s="11" t="s">
        <v>165</v>
      </c>
      <c r="C8" s="8" t="s">
        <v>171</v>
      </c>
      <c r="D8" s="9" t="s">
        <v>173</v>
      </c>
      <c r="E8" s="56"/>
      <c r="F8" s="20"/>
      <c r="G8" s="20"/>
      <c r="H8" s="13" t="str">
        <f t="shared" ca="1" si="0"/>
        <v>N/A</v>
      </c>
      <c r="I8" s="52" t="str">
        <f t="shared" ca="1" si="1"/>
        <v/>
      </c>
      <c r="J8" s="19"/>
    </row>
    <row r="9" spans="1:10" s="2" customFormat="1" ht="30" customHeight="1" x14ac:dyDescent="0.3">
      <c r="A9" s="61"/>
      <c r="B9" s="11" t="s">
        <v>165</v>
      </c>
      <c r="C9" s="8" t="s">
        <v>172</v>
      </c>
      <c r="D9" s="9" t="s">
        <v>173</v>
      </c>
      <c r="E9" s="56"/>
      <c r="F9" s="20"/>
      <c r="G9" s="20"/>
      <c r="H9" s="13" t="str">
        <f t="shared" ca="1" si="0"/>
        <v>N/A</v>
      </c>
      <c r="I9" s="52" t="str">
        <f t="shared" ca="1" si="1"/>
        <v/>
      </c>
      <c r="J9" s="19"/>
    </row>
    <row r="10" spans="1:10" s="2" customFormat="1" ht="30" customHeight="1" x14ac:dyDescent="0.3">
      <c r="A10" s="61"/>
      <c r="B10" s="11" t="s">
        <v>165</v>
      </c>
      <c r="C10" s="8" t="s">
        <v>174</v>
      </c>
      <c r="D10" s="9" t="s">
        <v>173</v>
      </c>
      <c r="E10" s="56"/>
      <c r="F10" s="20"/>
      <c r="G10" s="20"/>
      <c r="H10" s="13" t="str">
        <f t="shared" ca="1" si="0"/>
        <v>N/A</v>
      </c>
      <c r="I10" s="52" t="str">
        <f t="shared" ca="1" si="1"/>
        <v/>
      </c>
      <c r="J10" s="19"/>
    </row>
    <row r="11" spans="1:10" s="2" customFormat="1" ht="30" customHeight="1" x14ac:dyDescent="0.3">
      <c r="A11" s="61"/>
      <c r="B11" s="11" t="s">
        <v>165</v>
      </c>
      <c r="C11" s="8" t="s">
        <v>175</v>
      </c>
      <c r="D11" s="9" t="s">
        <v>173</v>
      </c>
      <c r="E11" s="56"/>
      <c r="F11" s="20"/>
      <c r="G11" s="20"/>
      <c r="H11" s="13" t="str">
        <f t="shared" ca="1" si="0"/>
        <v>N/A</v>
      </c>
      <c r="I11" s="52" t="str">
        <f t="shared" ca="1" si="1"/>
        <v/>
      </c>
      <c r="J11" s="19"/>
    </row>
    <row r="12" spans="1:10" s="2" customFormat="1" ht="30" customHeight="1" x14ac:dyDescent="0.3">
      <c r="A12" s="61" t="s">
        <v>13</v>
      </c>
      <c r="B12" s="11" t="s">
        <v>176</v>
      </c>
      <c r="C12" s="8" t="s">
        <v>177</v>
      </c>
      <c r="D12" s="9" t="s">
        <v>167</v>
      </c>
      <c r="E12" s="56"/>
      <c r="F12" s="20">
        <v>43727</v>
      </c>
      <c r="G12" s="20">
        <v>2958465</v>
      </c>
      <c r="H12" s="13" t="str">
        <f t="shared" ca="1" si="0"/>
        <v>Active</v>
      </c>
      <c r="I12" s="52">
        <f t="shared" ca="1" si="1"/>
        <v>2912206.5981371528</v>
      </c>
      <c r="J12" s="19"/>
    </row>
    <row r="13" spans="1:10" s="2" customFormat="1" ht="30" customHeight="1" x14ac:dyDescent="0.3">
      <c r="A13" s="61" t="s">
        <v>14</v>
      </c>
      <c r="B13" s="11" t="s">
        <v>176</v>
      </c>
      <c r="C13" s="8" t="s">
        <v>180</v>
      </c>
      <c r="D13" s="9" t="s">
        <v>173</v>
      </c>
      <c r="E13" s="56"/>
      <c r="F13" s="20"/>
      <c r="G13" s="20"/>
      <c r="H13" s="13" t="str">
        <f t="shared" ca="1" si="0"/>
        <v>N/A</v>
      </c>
      <c r="I13" s="52" t="str">
        <f t="shared" ca="1" si="1"/>
        <v/>
      </c>
      <c r="J13" s="19"/>
    </row>
    <row r="14" spans="1:10" s="2" customFormat="1" ht="30" customHeight="1" x14ac:dyDescent="0.3">
      <c r="A14" s="61" t="s">
        <v>15</v>
      </c>
      <c r="B14" s="11" t="s">
        <v>176</v>
      </c>
      <c r="C14" s="8" t="s">
        <v>363</v>
      </c>
      <c r="D14" s="9" t="s">
        <v>167</v>
      </c>
      <c r="E14" s="56"/>
      <c r="F14" s="20">
        <v>45846</v>
      </c>
      <c r="G14" s="20">
        <v>46211</v>
      </c>
      <c r="H14" s="13" t="str">
        <f t="shared" ca="1" si="0"/>
        <v>Expired</v>
      </c>
      <c r="I14" s="52" t="str">
        <f t="shared" ca="1" si="1"/>
        <v/>
      </c>
      <c r="J14" s="19"/>
    </row>
    <row r="15" spans="1:10" s="2" customFormat="1" ht="30" customHeight="1" x14ac:dyDescent="0.3">
      <c r="A15" s="61" t="s">
        <v>16</v>
      </c>
      <c r="B15" s="11" t="s">
        <v>176</v>
      </c>
      <c r="C15" s="8" t="s">
        <v>188</v>
      </c>
      <c r="D15" s="9" t="s">
        <v>167</v>
      </c>
      <c r="E15" s="56"/>
      <c r="F15" s="20">
        <v>45846</v>
      </c>
      <c r="G15" s="20">
        <v>46211</v>
      </c>
      <c r="H15" s="13" t="str">
        <f t="shared" ca="1" si="0"/>
        <v>Expired</v>
      </c>
      <c r="I15" s="52" t="str">
        <f t="shared" ca="1" si="1"/>
        <v/>
      </c>
      <c r="J15" s="19"/>
    </row>
    <row r="16" spans="1:10" s="2" customFormat="1" ht="30" customHeight="1" x14ac:dyDescent="0.3">
      <c r="A16" s="61" t="s">
        <v>17</v>
      </c>
      <c r="B16" s="11" t="s">
        <v>176</v>
      </c>
      <c r="C16" s="8" t="s">
        <v>368</v>
      </c>
      <c r="D16" s="9" t="s">
        <v>167</v>
      </c>
      <c r="E16" s="56"/>
      <c r="F16" s="20">
        <v>45842</v>
      </c>
      <c r="G16" s="20">
        <v>46207</v>
      </c>
      <c r="H16" s="13" t="str">
        <f t="shared" ca="1" si="0"/>
        <v>Expired</v>
      </c>
      <c r="I16" s="52" t="str">
        <f t="shared" ca="1" si="1"/>
        <v/>
      </c>
      <c r="J16" s="19"/>
    </row>
    <row r="17" spans="1:10" s="2" customFormat="1" ht="30" customHeight="1" x14ac:dyDescent="0.3">
      <c r="A17" s="61" t="s">
        <v>193</v>
      </c>
      <c r="B17" s="11" t="s">
        <v>176</v>
      </c>
      <c r="C17" s="8" t="s">
        <v>371</v>
      </c>
      <c r="D17" s="9" t="s">
        <v>167</v>
      </c>
      <c r="E17" s="56"/>
      <c r="F17" s="20">
        <v>45846</v>
      </c>
      <c r="G17" s="20">
        <v>46211</v>
      </c>
      <c r="H17" s="13" t="str">
        <f t="shared" ca="1" si="0"/>
        <v>Expired</v>
      </c>
      <c r="I17" s="52" t="str">
        <f t="shared" ca="1" si="1"/>
        <v/>
      </c>
      <c r="J17" s="19"/>
    </row>
    <row r="18" spans="1:10" s="2" customFormat="1" ht="30" customHeight="1" x14ac:dyDescent="0.3">
      <c r="A18" s="61" t="s">
        <v>19</v>
      </c>
      <c r="B18" s="11" t="s">
        <v>176</v>
      </c>
      <c r="C18" s="8" t="s">
        <v>372</v>
      </c>
      <c r="D18" s="9" t="s">
        <v>173</v>
      </c>
      <c r="E18" s="56"/>
      <c r="F18" s="20">
        <v>45846</v>
      </c>
      <c r="G18" s="20">
        <v>46211</v>
      </c>
      <c r="H18" s="13" t="str">
        <f t="shared" ca="1" si="0"/>
        <v>N/A</v>
      </c>
      <c r="I18" s="52" t="str">
        <f t="shared" ca="1" si="1"/>
        <v/>
      </c>
      <c r="J18" s="19"/>
    </row>
    <row r="19" spans="1:10" s="2" customFormat="1" ht="30" customHeight="1" x14ac:dyDescent="0.3">
      <c r="A19" s="61" t="s">
        <v>198</v>
      </c>
      <c r="B19" s="11" t="s">
        <v>176</v>
      </c>
      <c r="C19" s="8" t="s">
        <v>199</v>
      </c>
      <c r="D19" s="9" t="s">
        <v>167</v>
      </c>
      <c r="E19" s="56"/>
      <c r="F19" s="20"/>
      <c r="G19" s="20"/>
      <c r="H19" s="13" t="str">
        <f t="shared" ca="1" si="0"/>
        <v>No Permit</v>
      </c>
      <c r="I19" s="52" t="str">
        <f t="shared" ca="1" si="1"/>
        <v/>
      </c>
      <c r="J19" s="19"/>
    </row>
    <row r="20" spans="1:10" s="2" customFormat="1" ht="30" customHeight="1" x14ac:dyDescent="0.3">
      <c r="A20" s="61" t="s">
        <v>200</v>
      </c>
      <c r="B20" s="11" t="s">
        <v>176</v>
      </c>
      <c r="C20" s="8" t="s">
        <v>201</v>
      </c>
      <c r="D20" s="9" t="s">
        <v>173</v>
      </c>
      <c r="E20" s="56"/>
      <c r="F20" s="20"/>
      <c r="G20" s="20"/>
      <c r="H20" s="13" t="str">
        <f t="shared" ca="1" si="0"/>
        <v>N/A</v>
      </c>
      <c r="I20" s="52" t="str">
        <f t="shared" ca="1" si="1"/>
        <v/>
      </c>
      <c r="J20" s="19"/>
    </row>
    <row r="21" spans="1:10" s="2" customFormat="1" ht="30" customHeight="1" x14ac:dyDescent="0.3">
      <c r="A21" s="61" t="s">
        <v>22</v>
      </c>
      <c r="B21" s="11" t="s">
        <v>204</v>
      </c>
      <c r="C21" s="8" t="s">
        <v>205</v>
      </c>
      <c r="D21" s="9" t="s">
        <v>167</v>
      </c>
      <c r="E21" s="56"/>
      <c r="F21" s="20"/>
      <c r="G21" s="20"/>
      <c r="H21" s="13" t="str">
        <f t="shared" ca="1" si="0"/>
        <v>No Permit</v>
      </c>
      <c r="I21" s="52" t="str">
        <f t="shared" ca="1" si="1"/>
        <v/>
      </c>
      <c r="J21" s="19"/>
    </row>
    <row r="22" spans="1:10" s="2" customFormat="1" ht="30" customHeight="1" x14ac:dyDescent="0.3">
      <c r="A22" s="61" t="s">
        <v>23</v>
      </c>
      <c r="B22" s="11" t="s">
        <v>204</v>
      </c>
      <c r="C22" s="8" t="s">
        <v>207</v>
      </c>
      <c r="D22" s="9" t="s">
        <v>167</v>
      </c>
      <c r="E22" s="56"/>
      <c r="F22" s="20"/>
      <c r="G22" s="20"/>
      <c r="H22" s="13" t="str">
        <f t="shared" ca="1" si="0"/>
        <v>No Permit</v>
      </c>
      <c r="I22" s="52" t="str">
        <f t="shared" ca="1" si="1"/>
        <v/>
      </c>
      <c r="J22" s="19"/>
    </row>
    <row r="23" spans="1:10" s="2" customFormat="1" ht="30" customHeight="1" x14ac:dyDescent="0.3">
      <c r="A23" s="61" t="s">
        <v>24</v>
      </c>
      <c r="B23" s="11" t="s">
        <v>209</v>
      </c>
      <c r="C23" s="8" t="s">
        <v>210</v>
      </c>
      <c r="D23" s="9" t="s">
        <v>167</v>
      </c>
      <c r="E23" s="56"/>
      <c r="F23" s="20">
        <v>44474</v>
      </c>
      <c r="G23" s="20">
        <v>2958465</v>
      </c>
      <c r="H23" s="13" t="str">
        <f t="shared" ca="1" si="0"/>
        <v>Active</v>
      </c>
      <c r="I23" s="52">
        <f t="shared" ca="1" si="1"/>
        <v>2912206.5981371528</v>
      </c>
      <c r="J23" s="19"/>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0" s="2" customFormat="1" ht="30" customHeight="1" x14ac:dyDescent="0.3">
      <c r="A25" s="61" t="s">
        <v>26</v>
      </c>
      <c r="B25" s="11" t="s">
        <v>209</v>
      </c>
      <c r="C25" s="8" t="s">
        <v>213</v>
      </c>
      <c r="D25" s="9" t="s">
        <v>167</v>
      </c>
      <c r="E25" s="56"/>
      <c r="F25" s="20">
        <v>45265</v>
      </c>
      <c r="G25" s="20">
        <v>2958465</v>
      </c>
      <c r="H25" s="13" t="str">
        <f t="shared" ca="1" si="0"/>
        <v>Active</v>
      </c>
      <c r="I25" s="52">
        <f ca="1">IF(H25="N/A","",IF((G25-$C$1)&gt;0,G25-$C$1,""))</f>
        <v>2912206.5981371528</v>
      </c>
      <c r="J25" s="19"/>
    </row>
    <row r="26" spans="1:10" s="2" customFormat="1" ht="30" customHeight="1" x14ac:dyDescent="0.3">
      <c r="A26" s="61" t="s">
        <v>215</v>
      </c>
      <c r="B26" s="11" t="s">
        <v>209</v>
      </c>
      <c r="C26" s="8" t="s">
        <v>216</v>
      </c>
      <c r="D26" s="9" t="s">
        <v>167</v>
      </c>
      <c r="E26" s="56"/>
      <c r="F26" s="20">
        <v>45842</v>
      </c>
      <c r="G26" s="20">
        <v>47668</v>
      </c>
      <c r="H26" s="13" t="str">
        <f t="shared" ca="1" si="0"/>
        <v>Active</v>
      </c>
      <c r="I26" s="52">
        <f ca="1">IF(H26="N/A","",IF((G26-$C$1)&gt;0,G26-$C$1,""))</f>
        <v>1409.5981371527741</v>
      </c>
      <c r="J26" s="19"/>
    </row>
    <row r="27" spans="1:10" s="2" customFormat="1" ht="30" customHeight="1" x14ac:dyDescent="0.3">
      <c r="A27" s="61" t="s">
        <v>28</v>
      </c>
      <c r="B27" s="11" t="s">
        <v>209</v>
      </c>
      <c r="C27" s="8" t="s">
        <v>218</v>
      </c>
      <c r="D27" s="9" t="s">
        <v>173</v>
      </c>
      <c r="E27" s="56"/>
      <c r="F27" s="20"/>
      <c r="G27" s="20"/>
      <c r="H27" s="13" t="str">
        <f t="shared" ca="1" si="0"/>
        <v>N/A</v>
      </c>
      <c r="I27" s="52"/>
      <c r="J27" s="19"/>
    </row>
    <row r="28" spans="1:10" s="2" customFormat="1" ht="30" customHeight="1" x14ac:dyDescent="0.3">
      <c r="A28" s="61" t="s">
        <v>29</v>
      </c>
      <c r="B28" s="11" t="s">
        <v>209</v>
      </c>
      <c r="C28" s="8" t="s">
        <v>219</v>
      </c>
      <c r="D28" s="9" t="s">
        <v>173</v>
      </c>
      <c r="E28" s="56"/>
      <c r="F28" s="20"/>
      <c r="G28" s="20"/>
      <c r="H28" s="13" t="str">
        <f t="shared" ca="1" si="0"/>
        <v>N/A</v>
      </c>
      <c r="I28" s="52"/>
      <c r="J28" s="19"/>
    </row>
    <row r="29" spans="1:10" s="2" customFormat="1" ht="30" customHeight="1" x14ac:dyDescent="0.3">
      <c r="A29" s="61" t="s">
        <v>220</v>
      </c>
      <c r="B29" s="11" t="s">
        <v>209</v>
      </c>
      <c r="C29" s="8" t="s">
        <v>221</v>
      </c>
      <c r="D29" s="9" t="s">
        <v>167</v>
      </c>
      <c r="E29" s="56"/>
      <c r="F29" s="20">
        <v>46133</v>
      </c>
      <c r="G29" s="20">
        <v>46498</v>
      </c>
      <c r="H29" s="13" t="str">
        <f t="shared" ca="1" si="0"/>
        <v>Active</v>
      </c>
      <c r="I29" s="52">
        <f ca="1">IF(H29="N/A","",IF((G29-$C$1)&gt;0,G29-$C$1,""))</f>
        <v>239.59813715277414</v>
      </c>
      <c r="J29" s="19"/>
    </row>
    <row r="30" spans="1:10" s="2" customFormat="1" ht="30" customHeight="1" x14ac:dyDescent="0.3">
      <c r="A30" s="61" t="s">
        <v>223</v>
      </c>
      <c r="B30" s="11" t="s">
        <v>209</v>
      </c>
      <c r="C30" s="8" t="s">
        <v>224</v>
      </c>
      <c r="D30" s="9" t="s">
        <v>173</v>
      </c>
      <c r="E30" s="56"/>
      <c r="F30" s="20"/>
      <c r="G30" s="20"/>
      <c r="H30" s="13" t="str">
        <f t="shared" ca="1" si="0"/>
        <v>N/A</v>
      </c>
      <c r="I30" s="52"/>
      <c r="J30" s="19"/>
    </row>
    <row r="31" spans="1:10" s="2" customFormat="1" ht="30" customHeight="1" x14ac:dyDescent="0.3">
      <c r="A31" s="61" t="s">
        <v>225</v>
      </c>
      <c r="B31" s="11" t="s">
        <v>209</v>
      </c>
      <c r="C31" s="8" t="s">
        <v>226</v>
      </c>
      <c r="D31" s="9" t="s">
        <v>173</v>
      </c>
      <c r="E31" s="56"/>
      <c r="F31" s="20"/>
      <c r="G31" s="20"/>
      <c r="H31" s="13" t="str">
        <f t="shared" ca="1" si="0"/>
        <v>N/A</v>
      </c>
      <c r="I31" s="52"/>
      <c r="J31" s="19"/>
    </row>
    <row r="32" spans="1:10"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c r="F33" s="20"/>
      <c r="G33" s="20"/>
      <c r="H33" s="13" t="str">
        <f t="shared" ca="1" si="0"/>
        <v>No Permit</v>
      </c>
      <c r="I33" s="52" t="str">
        <f t="shared" ca="1" si="1"/>
        <v/>
      </c>
      <c r="J33" s="19"/>
    </row>
    <row r="34" spans="1:10" s="2" customFormat="1" ht="30" customHeight="1" x14ac:dyDescent="0.3">
      <c r="A34" s="61" t="s">
        <v>35</v>
      </c>
      <c r="B34" s="11" t="s">
        <v>209</v>
      </c>
      <c r="C34" s="8" t="s">
        <v>232</v>
      </c>
      <c r="D34" s="9" t="s">
        <v>167</v>
      </c>
      <c r="E34" s="56"/>
      <c r="F34" s="20"/>
      <c r="G34" s="20"/>
      <c r="H34" s="13" t="str">
        <f t="shared" ca="1" si="0"/>
        <v>No Permit</v>
      </c>
      <c r="I34" s="52" t="str">
        <f t="shared" ca="1" si="1"/>
        <v/>
      </c>
      <c r="J34" s="19"/>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19"/>
    </row>
    <row r="36" spans="1:10" s="2" customFormat="1" ht="30" customHeight="1" x14ac:dyDescent="0.3">
      <c r="A36" s="61" t="s">
        <v>37</v>
      </c>
      <c r="B36" s="11" t="s">
        <v>209</v>
      </c>
      <c r="C36" s="8" t="s">
        <v>237</v>
      </c>
      <c r="D36" s="9" t="s">
        <v>167</v>
      </c>
      <c r="E36" s="56"/>
      <c r="F36" s="20"/>
      <c r="G36" s="20"/>
      <c r="H36" s="13" t="str">
        <f t="shared" ca="1" si="0"/>
        <v>No Permit</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167</v>
      </c>
      <c r="E38" s="56"/>
      <c r="F38" s="20"/>
      <c r="G38" s="20"/>
      <c r="H38" s="13" t="str">
        <f t="shared" ca="1" si="0"/>
        <v>No Permit</v>
      </c>
      <c r="I38" s="52" t="str">
        <f t="shared" ca="1" si="1"/>
        <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167</v>
      </c>
      <c r="E42" s="56"/>
      <c r="F42" s="20">
        <v>46059</v>
      </c>
      <c r="G42" s="20">
        <v>46387</v>
      </c>
      <c r="H42" s="13" t="str">
        <f t="shared" ca="1" si="0"/>
        <v>Active</v>
      </c>
      <c r="I42" s="52">
        <f t="shared" ca="1" si="1"/>
        <v>128.59813715277414</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167</v>
      </c>
      <c r="E48" s="56"/>
      <c r="F48" s="20">
        <v>45672</v>
      </c>
      <c r="G48" s="20">
        <v>46037</v>
      </c>
      <c r="H48" s="13" t="str">
        <f t="shared" ca="1" si="0"/>
        <v>Expired</v>
      </c>
      <c r="I48" s="52" t="str">
        <f t="shared" ca="1" si="1"/>
        <v/>
      </c>
      <c r="J48" s="19"/>
    </row>
    <row r="49" spans="1:10" s="2" customFormat="1" ht="30" customHeight="1" x14ac:dyDescent="0.3">
      <c r="A49" s="61"/>
      <c r="B49" s="11" t="s">
        <v>244</v>
      </c>
      <c r="C49" s="8" t="s">
        <v>262</v>
      </c>
      <c r="D49" s="9" t="s">
        <v>173</v>
      </c>
      <c r="E49" s="56"/>
      <c r="F49" s="20"/>
      <c r="G49" s="20"/>
      <c r="H49" s="13" t="str">
        <f t="shared" ca="1" si="0"/>
        <v>N/A</v>
      </c>
      <c r="I49" s="52" t="str">
        <f t="shared" ca="1" si="1"/>
        <v/>
      </c>
      <c r="J49" s="19"/>
    </row>
    <row r="50" spans="1:10" s="2" customFormat="1" ht="30" customHeight="1" x14ac:dyDescent="0.3">
      <c r="A50" s="61"/>
      <c r="B50" s="11" t="s">
        <v>244</v>
      </c>
      <c r="C50" s="8" t="s">
        <v>263</v>
      </c>
      <c r="D50" s="9" t="s">
        <v>173</v>
      </c>
      <c r="E50" s="56"/>
      <c r="F50" s="20"/>
      <c r="G50" s="20"/>
      <c r="H50" s="13" t="str">
        <f t="shared" ca="1" si="0"/>
        <v>N/A</v>
      </c>
      <c r="I50" s="52" t="str">
        <f t="shared" ca="1" si="1"/>
        <v/>
      </c>
      <c r="J50" s="19"/>
    </row>
    <row r="51" spans="1:10" s="2" customFormat="1" ht="30" customHeight="1" x14ac:dyDescent="0.3">
      <c r="A51" s="61" t="s">
        <v>52</v>
      </c>
      <c r="B51" s="11" t="s">
        <v>264</v>
      </c>
      <c r="C51" s="8" t="s">
        <v>265</v>
      </c>
      <c r="D51" s="9" t="s">
        <v>173</v>
      </c>
      <c r="E51" s="56"/>
      <c r="F51" s="20"/>
      <c r="G51" s="20"/>
      <c r="H51" s="13" t="str">
        <f t="shared" ca="1" si="0"/>
        <v>N/A</v>
      </c>
      <c r="I51" s="52" t="str">
        <f t="shared" ca="1" si="1"/>
        <v/>
      </c>
      <c r="J51" s="19"/>
    </row>
    <row r="52" spans="1:10" s="2" customFormat="1" ht="30" customHeight="1" x14ac:dyDescent="0.3">
      <c r="A52" s="61" t="s">
        <v>53</v>
      </c>
      <c r="B52" s="11" t="s">
        <v>264</v>
      </c>
      <c r="C52" s="8" t="s">
        <v>267</v>
      </c>
      <c r="D52" s="9" t="s">
        <v>173</v>
      </c>
      <c r="E52" s="56"/>
      <c r="F52" s="20"/>
      <c r="G52" s="20"/>
      <c r="H52" s="13" t="str">
        <f t="shared" ca="1" si="0"/>
        <v>N/A</v>
      </c>
      <c r="I52" s="52" t="str">
        <f t="shared" ca="1" si="1"/>
        <v/>
      </c>
      <c r="J52" s="19"/>
    </row>
    <row r="53" spans="1:10" s="2" customFormat="1" ht="30" customHeight="1" x14ac:dyDescent="0.3">
      <c r="A53" s="61" t="s">
        <v>54</v>
      </c>
      <c r="B53" s="11" t="s">
        <v>264</v>
      </c>
      <c r="C53" s="8" t="s">
        <v>268</v>
      </c>
      <c r="D53" s="9" t="s">
        <v>173</v>
      </c>
      <c r="E53" s="56"/>
      <c r="F53" s="20"/>
      <c r="G53" s="20"/>
      <c r="H53" s="13" t="str">
        <f t="shared" ca="1" si="0"/>
        <v>N/A</v>
      </c>
      <c r="I53" s="52" t="str">
        <f t="shared" ca="1" si="1"/>
        <v/>
      </c>
      <c r="J53" s="19"/>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19"/>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19"/>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19"/>
    </row>
    <row r="57" spans="1:10" s="2" customFormat="1" ht="30" customHeight="1" x14ac:dyDescent="0.3">
      <c r="A57" s="61" t="s">
        <v>58</v>
      </c>
      <c r="B57" s="11" t="s">
        <v>272</v>
      </c>
      <c r="C57" s="8" t="s">
        <v>273</v>
      </c>
      <c r="D57" s="9" t="s">
        <v>167</v>
      </c>
      <c r="E57" s="56"/>
      <c r="F57" s="20"/>
      <c r="G57" s="20"/>
      <c r="H57" s="13" t="str">
        <f t="shared" ca="1" si="0"/>
        <v>No Permit</v>
      </c>
      <c r="I57" s="52" t="str">
        <f t="shared" ca="1" si="1"/>
        <v/>
      </c>
      <c r="J57" s="19"/>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19"/>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19"/>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19"/>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19"/>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19"/>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19"/>
    </row>
    <row r="64" spans="1:10" s="2" customFormat="1" ht="30" customHeight="1" x14ac:dyDescent="0.3">
      <c r="A64" s="61" t="s">
        <v>282</v>
      </c>
      <c r="B64" s="11" t="s">
        <v>283</v>
      </c>
      <c r="C64" s="8" t="s">
        <v>284</v>
      </c>
      <c r="D64" s="9" t="s">
        <v>173</v>
      </c>
      <c r="E64" s="56"/>
      <c r="F64" s="20"/>
      <c r="G64" s="20"/>
      <c r="H64" s="13" t="str">
        <f t="shared" ca="1" si="0"/>
        <v>N/A</v>
      </c>
      <c r="I64" s="52" t="str">
        <f t="shared" ca="1" si="1"/>
        <v/>
      </c>
      <c r="J64" s="19"/>
    </row>
    <row r="65" spans="1:10" s="2" customFormat="1" ht="30" customHeight="1" x14ac:dyDescent="0.3">
      <c r="A65" s="61" t="s">
        <v>66</v>
      </c>
      <c r="B65" s="11" t="s">
        <v>285</v>
      </c>
      <c r="C65" s="8" t="s">
        <v>286</v>
      </c>
      <c r="D65" s="9" t="s">
        <v>167</v>
      </c>
      <c r="E65" s="56"/>
      <c r="F65" s="20"/>
      <c r="G65" s="20"/>
      <c r="H65" s="13" t="str">
        <f t="shared" ca="1" si="0"/>
        <v>No Permit</v>
      </c>
      <c r="I65" s="52" t="str">
        <f t="shared" ca="1" si="1"/>
        <v/>
      </c>
      <c r="J65" s="19"/>
    </row>
    <row r="66" spans="1:10" s="2" customFormat="1" ht="30" customHeight="1" x14ac:dyDescent="0.3">
      <c r="A66" s="61" t="s">
        <v>67</v>
      </c>
      <c r="B66" s="11" t="s">
        <v>289</v>
      </c>
      <c r="C66" s="8" t="s">
        <v>290</v>
      </c>
      <c r="D66" s="9" t="s">
        <v>167</v>
      </c>
      <c r="E66" s="56"/>
      <c r="F66" s="20">
        <v>45693</v>
      </c>
      <c r="G66" s="20">
        <v>46066</v>
      </c>
      <c r="H66" s="13" t="str">
        <f t="shared" ca="1" si="0"/>
        <v>Expired</v>
      </c>
      <c r="I66" s="52" t="str">
        <f t="shared" ca="1" si="1"/>
        <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167</v>
      </c>
      <c r="E68" s="56"/>
      <c r="F68" s="20">
        <v>45939</v>
      </c>
      <c r="G68" s="20">
        <v>46258</v>
      </c>
      <c r="H68" s="13" t="str">
        <f t="shared" ca="1" si="0"/>
        <v>Expired</v>
      </c>
      <c r="I68" s="52" t="str">
        <f t="shared" ca="1" si="1"/>
        <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2"/>
        <v>Not Submitted</v>
      </c>
      <c r="I77" s="77"/>
      <c r="J77" s="78"/>
    </row>
    <row r="78" spans="1:10" s="2" customFormat="1" ht="30" customHeight="1" x14ac:dyDescent="0.3">
      <c r="A78" s="61" t="s">
        <v>307</v>
      </c>
      <c r="B78" s="18" t="s">
        <v>176</v>
      </c>
      <c r="C78" s="18" t="s">
        <v>308</v>
      </c>
      <c r="D78" s="12" t="s">
        <v>309</v>
      </c>
      <c r="E78" s="55" t="s">
        <v>167</v>
      </c>
      <c r="F78" s="20"/>
      <c r="G78" s="12">
        <v>46053</v>
      </c>
      <c r="H78" s="13" t="str">
        <f t="shared" si="2"/>
        <v>Not Submitted</v>
      </c>
      <c r="I78" s="77"/>
      <c r="J78" s="78"/>
    </row>
    <row r="79" spans="1:10" s="2" customFormat="1" ht="30" customHeight="1" x14ac:dyDescent="0.3">
      <c r="A79" s="61" t="s">
        <v>307</v>
      </c>
      <c r="B79" s="18" t="s">
        <v>176</v>
      </c>
      <c r="C79" s="18" t="s">
        <v>310</v>
      </c>
      <c r="D79" s="12" t="s">
        <v>309</v>
      </c>
      <c r="E79" s="55" t="s">
        <v>167</v>
      </c>
      <c r="F79" s="20"/>
      <c r="G79" s="12">
        <v>46081</v>
      </c>
      <c r="H79" s="13" t="str">
        <f t="shared" si="2"/>
        <v>Not Submitted</v>
      </c>
      <c r="I79" s="77"/>
      <c r="J79" s="78"/>
    </row>
    <row r="80" spans="1:10" s="2" customFormat="1" ht="30" customHeight="1" x14ac:dyDescent="0.3">
      <c r="A80" s="61" t="s">
        <v>307</v>
      </c>
      <c r="B80" s="18" t="s">
        <v>176</v>
      </c>
      <c r="C80" s="18" t="s">
        <v>311</v>
      </c>
      <c r="D80" s="12" t="s">
        <v>309</v>
      </c>
      <c r="E80" s="55" t="s">
        <v>167</v>
      </c>
      <c r="F80" s="20"/>
      <c r="G80" s="12">
        <v>46112</v>
      </c>
      <c r="H80" s="13" t="str">
        <f t="shared" si="2"/>
        <v>Not Submitted</v>
      </c>
      <c r="I80" s="77"/>
      <c r="J80" s="78"/>
    </row>
    <row r="81" spans="1:10" s="2" customFormat="1" ht="30" customHeight="1" x14ac:dyDescent="0.3">
      <c r="A81" s="61" t="s">
        <v>307</v>
      </c>
      <c r="B81" s="18" t="s">
        <v>176</v>
      </c>
      <c r="C81" s="18" t="s">
        <v>312</v>
      </c>
      <c r="D81" s="12" t="s">
        <v>309</v>
      </c>
      <c r="E81" s="55" t="s">
        <v>167</v>
      </c>
      <c r="F81" s="20"/>
      <c r="G81" s="12">
        <v>46142</v>
      </c>
      <c r="H81" s="13" t="str">
        <f t="shared" si="2"/>
        <v>Not Submitted</v>
      </c>
      <c r="I81" s="77"/>
      <c r="J81" s="78"/>
    </row>
    <row r="82" spans="1:10" s="2" customFormat="1" ht="30" customHeight="1" x14ac:dyDescent="0.3">
      <c r="A82" s="61" t="s">
        <v>307</v>
      </c>
      <c r="B82" s="18" t="s">
        <v>176</v>
      </c>
      <c r="C82" s="18" t="s">
        <v>313</v>
      </c>
      <c r="D82" s="12" t="s">
        <v>309</v>
      </c>
      <c r="E82" s="55" t="s">
        <v>167</v>
      </c>
      <c r="F82" s="20"/>
      <c r="G82" s="12">
        <v>46173</v>
      </c>
      <c r="H82" s="13" t="str">
        <f t="shared" si="2"/>
        <v>Not Submitted</v>
      </c>
      <c r="I82" s="77"/>
      <c r="J82" s="78"/>
    </row>
    <row r="83" spans="1:10" s="2" customFormat="1" ht="30" customHeight="1" x14ac:dyDescent="0.3">
      <c r="A83" s="61" t="s">
        <v>307</v>
      </c>
      <c r="B83" s="18" t="s">
        <v>176</v>
      </c>
      <c r="C83" s="18" t="s">
        <v>314</v>
      </c>
      <c r="D83" s="12" t="s">
        <v>309</v>
      </c>
      <c r="E83" s="55" t="s">
        <v>167</v>
      </c>
      <c r="F83" s="20"/>
      <c r="G83" s="12">
        <v>46203</v>
      </c>
      <c r="H83" s="13" t="str">
        <f t="shared" si="2"/>
        <v>Not Submitted</v>
      </c>
      <c r="I83" s="77"/>
      <c r="J83" s="78"/>
    </row>
    <row r="84" spans="1:10" s="2" customFormat="1" ht="30" customHeight="1" x14ac:dyDescent="0.3">
      <c r="A84" s="61" t="s">
        <v>307</v>
      </c>
      <c r="B84" s="18" t="s">
        <v>176</v>
      </c>
      <c r="C84" s="18" t="s">
        <v>315</v>
      </c>
      <c r="D84" s="12" t="s">
        <v>309</v>
      </c>
      <c r="E84" s="55" t="s">
        <v>167</v>
      </c>
      <c r="F84" s="20"/>
      <c r="G84" s="12">
        <v>46234</v>
      </c>
      <c r="H84" s="13" t="str">
        <f t="shared" si="2"/>
        <v>Not Submitted</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c r="G92" s="12">
        <v>46112</v>
      </c>
      <c r="H92" s="13" t="str">
        <f t="shared" si="2"/>
        <v>Not Submitted</v>
      </c>
      <c r="I92" s="77"/>
      <c r="J92" s="78"/>
    </row>
    <row r="93" spans="1:10" s="2" customFormat="1" ht="30" customHeight="1" x14ac:dyDescent="0.3">
      <c r="A93" s="61" t="s">
        <v>120</v>
      </c>
      <c r="B93" s="18" t="s">
        <v>209</v>
      </c>
      <c r="C93" s="18" t="s">
        <v>328</v>
      </c>
      <c r="D93" s="12" t="s">
        <v>327</v>
      </c>
      <c r="E93" s="55" t="s">
        <v>167</v>
      </c>
      <c r="F93" s="20"/>
      <c r="G93" s="12">
        <v>46203</v>
      </c>
      <c r="H93" s="13" t="str">
        <f t="shared" si="2"/>
        <v>Not Submitted</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62" priority="7" operator="containsText" text="Expired">
      <formula>NOT(ISERROR(SEARCH("Expired",H6)))</formula>
    </cfRule>
    <cfRule type="containsText" dxfId="61" priority="8" operator="containsText" text="No Permit">
      <formula>NOT(ISERROR(SEARCH("No Permit",H6)))</formula>
    </cfRule>
    <cfRule type="containsText" dxfId="60" priority="9" operator="containsText" text="Active">
      <formula>NOT(ISERROR(SEARCH("Active",H6)))</formula>
    </cfRule>
  </conditionalFormatting>
  <conditionalFormatting sqref="H74:H120">
    <cfRule type="containsText" dxfId="59" priority="4" operator="containsText" text="Not Submitted">
      <formula>NOT(ISERROR(SEARCH("Not Submitted",H74)))</formula>
    </cfRule>
    <cfRule type="containsText" dxfId="58" priority="5" operator="containsText" text="Late Submission">
      <formula>NOT(ISERROR(SEARCH("Late Submission",H74)))</formula>
    </cfRule>
    <cfRule type="containsText" dxfId="57" priority="6" operator="containsText" text="Submitted On-time">
      <formula>NOT(ISERROR(SEARCH("Submitted On-time",H74)))</formula>
    </cfRule>
  </conditionalFormatting>
  <conditionalFormatting sqref="I6:I68">
    <cfRule type="cellIs" dxfId="56" priority="1" operator="between">
      <formula>31</formula>
      <formula>60</formula>
    </cfRule>
    <cfRule type="cellIs" dxfId="55" priority="2" operator="between">
      <formula>0</formula>
      <formula>30</formula>
    </cfRule>
    <cfRule type="containsBlanks" dxfId="54"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2861712-F768-45AA-A908-3E2FD8C00999}">
          <x14:formula1>
            <xm:f>DATA!$B$4:$B$5</xm:f>
          </x14:formula1>
          <xm:sqref>E74:E120 D6:D68</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CBAD4-7E2D-4408-847D-4787CEB66BF3}">
  <sheetPr>
    <tabColor theme="5" tint="0.79998168889431442"/>
  </sheetPr>
  <dimension ref="A1:K120"/>
  <sheetViews>
    <sheetView showGridLines="0" zoomScale="80" zoomScaleNormal="80" workbookViewId="0">
      <pane ySplit="1" topLeftCell="A2" activePane="bottomLeft" state="frozen"/>
      <selection pane="bottomLeft" activeCell="J54" sqref="J54"/>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43.5546875" bestFit="1" customWidth="1"/>
  </cols>
  <sheetData>
    <row r="1" spans="1:11" s="5" customFormat="1" ht="18" x14ac:dyDescent="0.35">
      <c r="A1" s="14" t="s">
        <v>153</v>
      </c>
      <c r="B1" s="15" t="s">
        <v>94</v>
      </c>
      <c r="C1" s="51">
        <f ca="1">NOW()</f>
        <v>46258.401862847226</v>
      </c>
      <c r="D1" s="59"/>
      <c r="E1" s="60"/>
      <c r="F1" s="59"/>
      <c r="G1" s="59"/>
      <c r="H1" s="59"/>
      <c r="I1" s="59"/>
    </row>
    <row r="2" spans="1:11" ht="6.75" customHeight="1" x14ac:dyDescent="0.3">
      <c r="A2"/>
    </row>
    <row r="3" spans="1:11" s="2" customFormat="1" ht="19.5" customHeight="1" x14ac:dyDescent="0.3">
      <c r="B3" s="79" t="s">
        <v>155</v>
      </c>
      <c r="C3" s="79"/>
      <c r="D3" s="79"/>
      <c r="E3" s="79"/>
      <c r="F3" s="79"/>
      <c r="G3" s="79"/>
      <c r="H3" s="79"/>
      <c r="I3" s="79"/>
      <c r="J3" s="79"/>
    </row>
    <row r="4" spans="1:11" ht="6.75" customHeight="1" x14ac:dyDescent="0.3">
      <c r="A4"/>
    </row>
    <row r="5" spans="1:11" s="2" customFormat="1" ht="30" customHeight="1" x14ac:dyDescent="0.3">
      <c r="B5" s="6" t="s">
        <v>156</v>
      </c>
      <c r="C5" s="6" t="s">
        <v>157</v>
      </c>
      <c r="D5" s="7" t="s">
        <v>158</v>
      </c>
      <c r="E5" s="6" t="s">
        <v>159</v>
      </c>
      <c r="F5" s="7" t="s">
        <v>160</v>
      </c>
      <c r="G5" s="7" t="s">
        <v>161</v>
      </c>
      <c r="H5" s="7" t="s">
        <v>162</v>
      </c>
      <c r="I5" s="7" t="s">
        <v>163</v>
      </c>
      <c r="J5" s="7" t="s">
        <v>164</v>
      </c>
    </row>
    <row r="6" spans="1:11" s="2" customFormat="1" ht="30" customHeight="1" x14ac:dyDescent="0.3">
      <c r="A6" s="61" t="s">
        <v>7</v>
      </c>
      <c r="B6" s="11" t="s">
        <v>165</v>
      </c>
      <c r="C6" s="8" t="s">
        <v>166</v>
      </c>
      <c r="D6" s="9" t="s">
        <v>167</v>
      </c>
      <c r="E6" s="56" t="s">
        <v>637</v>
      </c>
      <c r="F6" s="20">
        <v>46038</v>
      </c>
      <c r="G6" s="20">
        <v>46387</v>
      </c>
      <c r="H6" s="13" t="str">
        <f t="shared" ref="H6:H68" ca="1" si="0">IF(D6="Applicable",IF(G6="","No Permit",IF(G6&gt;NOW(),"Active","Expired")),"N/A")</f>
        <v>Active</v>
      </c>
      <c r="I6" s="52">
        <f t="shared" ref="I6:I68" ca="1" si="1">IF(H6="N/A","",IF((G6-$C$1)&gt;0,G6-$C$1,""))</f>
        <v>128.59813715277414</v>
      </c>
      <c r="J6" s="19"/>
    </row>
    <row r="7" spans="1:11" s="2" customFormat="1" ht="30" customHeight="1" x14ac:dyDescent="0.3">
      <c r="A7" s="61" t="s">
        <v>8</v>
      </c>
      <c r="B7" s="11" t="s">
        <v>165</v>
      </c>
      <c r="C7" s="8" t="s">
        <v>169</v>
      </c>
      <c r="D7" s="9" t="s">
        <v>167</v>
      </c>
      <c r="E7" s="66" t="s">
        <v>638</v>
      </c>
      <c r="F7" s="20">
        <v>46170</v>
      </c>
      <c r="G7" s="20">
        <v>46535</v>
      </c>
      <c r="H7" s="13" t="str">
        <f t="shared" ca="1" si="0"/>
        <v>Active</v>
      </c>
      <c r="I7" s="52">
        <f t="shared" ca="1" si="1"/>
        <v>276.59813715277414</v>
      </c>
      <c r="J7" s="19"/>
    </row>
    <row r="8" spans="1:11" s="2" customFormat="1" ht="30" customHeight="1" x14ac:dyDescent="0.3">
      <c r="A8" s="61" t="s">
        <v>9</v>
      </c>
      <c r="B8" s="11" t="s">
        <v>165</v>
      </c>
      <c r="C8" s="8" t="s">
        <v>171</v>
      </c>
      <c r="D8" s="9" t="s">
        <v>167</v>
      </c>
      <c r="E8" s="56"/>
      <c r="F8" s="20">
        <v>46132</v>
      </c>
      <c r="G8" s="20">
        <v>46497</v>
      </c>
      <c r="H8" s="13" t="str">
        <f t="shared" ca="1" si="0"/>
        <v>Active</v>
      </c>
      <c r="I8" s="52">
        <f t="shared" ca="1" si="1"/>
        <v>238.59813715277414</v>
      </c>
      <c r="J8" s="19"/>
    </row>
    <row r="9" spans="1:11" s="2" customFormat="1" ht="30" customHeight="1" x14ac:dyDescent="0.3">
      <c r="A9" s="61"/>
      <c r="B9" s="11" t="s">
        <v>165</v>
      </c>
      <c r="C9" s="8" t="s">
        <v>172</v>
      </c>
      <c r="D9" s="9" t="s">
        <v>173</v>
      </c>
      <c r="E9" s="56"/>
      <c r="F9" s="20"/>
      <c r="G9" s="20"/>
      <c r="H9" s="13" t="str">
        <f t="shared" ca="1" si="0"/>
        <v>N/A</v>
      </c>
      <c r="I9" s="52" t="str">
        <f t="shared" ca="1" si="1"/>
        <v/>
      </c>
      <c r="J9" s="19"/>
    </row>
    <row r="10" spans="1:11" s="2" customFormat="1" ht="30" customHeight="1" x14ac:dyDescent="0.3">
      <c r="A10" s="61"/>
      <c r="B10" s="11" t="s">
        <v>165</v>
      </c>
      <c r="C10" s="8" t="s">
        <v>174</v>
      </c>
      <c r="D10" s="9" t="s">
        <v>173</v>
      </c>
      <c r="E10" s="56"/>
      <c r="F10" s="20"/>
      <c r="G10" s="20"/>
      <c r="H10" s="13" t="str">
        <f t="shared" ca="1" si="0"/>
        <v>N/A</v>
      </c>
      <c r="I10" s="52" t="str">
        <f t="shared" ca="1" si="1"/>
        <v/>
      </c>
      <c r="J10" s="19"/>
    </row>
    <row r="11" spans="1:11" s="2" customFormat="1" ht="30" customHeight="1" x14ac:dyDescent="0.3">
      <c r="A11" s="61"/>
      <c r="B11" s="11" t="s">
        <v>165</v>
      </c>
      <c r="C11" s="8" t="s">
        <v>175</v>
      </c>
      <c r="D11" s="9" t="s">
        <v>167</v>
      </c>
      <c r="E11" s="56"/>
      <c r="F11" s="20">
        <v>46211</v>
      </c>
      <c r="G11" s="20">
        <v>46295</v>
      </c>
      <c r="H11" s="13" t="str">
        <f t="shared" ca="1" si="0"/>
        <v>Active</v>
      </c>
      <c r="I11" s="52">
        <f t="shared" ca="1" si="1"/>
        <v>36.598137152774143</v>
      </c>
      <c r="J11" s="19"/>
    </row>
    <row r="12" spans="1:11" s="2" customFormat="1" ht="30" customHeight="1" x14ac:dyDescent="0.3">
      <c r="A12" s="61" t="s">
        <v>13</v>
      </c>
      <c r="B12" s="11" t="s">
        <v>176</v>
      </c>
      <c r="C12" s="8" t="s">
        <v>177</v>
      </c>
      <c r="D12" s="9" t="s">
        <v>167</v>
      </c>
      <c r="E12" s="56"/>
      <c r="F12" s="20">
        <v>43768</v>
      </c>
      <c r="G12" s="20">
        <v>2958465</v>
      </c>
      <c r="H12" s="13" t="str">
        <f t="shared" ca="1" si="0"/>
        <v>Active</v>
      </c>
      <c r="I12" s="52">
        <f t="shared" ca="1" si="1"/>
        <v>2912206.5981371528</v>
      </c>
      <c r="J12" s="19"/>
    </row>
    <row r="13" spans="1:11" s="2" customFormat="1" ht="30" customHeight="1" x14ac:dyDescent="0.3">
      <c r="A13" s="61" t="s">
        <v>14</v>
      </c>
      <c r="B13" s="11" t="s">
        <v>176</v>
      </c>
      <c r="C13" s="8" t="s">
        <v>180</v>
      </c>
      <c r="D13" s="9" t="s">
        <v>167</v>
      </c>
      <c r="E13" s="56">
        <v>26070127</v>
      </c>
      <c r="F13" s="20">
        <v>46233</v>
      </c>
      <c r="G13" s="20">
        <v>46598</v>
      </c>
      <c r="H13" s="13" t="str">
        <f t="shared" ca="1" si="0"/>
        <v>Active</v>
      </c>
      <c r="I13" s="52">
        <f t="shared" ca="1" si="1"/>
        <v>339.59813715277414</v>
      </c>
      <c r="J13" s="19" t="s">
        <v>639</v>
      </c>
    </row>
    <row r="14" spans="1:11" s="2" customFormat="1" ht="30" customHeight="1" x14ac:dyDescent="0.3">
      <c r="A14" s="61" t="s">
        <v>15</v>
      </c>
      <c r="B14" s="11" t="s">
        <v>176</v>
      </c>
      <c r="C14" s="8" t="s">
        <v>363</v>
      </c>
      <c r="D14" s="9" t="s">
        <v>167</v>
      </c>
      <c r="E14" s="66" t="s">
        <v>640</v>
      </c>
      <c r="F14" s="20" t="s">
        <v>641</v>
      </c>
      <c r="G14" s="20">
        <v>46597</v>
      </c>
      <c r="H14" s="13" t="str">
        <f t="shared" ca="1" si="0"/>
        <v>Active</v>
      </c>
      <c r="I14" s="52">
        <f t="shared" ca="1" si="1"/>
        <v>338.59813715277414</v>
      </c>
      <c r="J14" s="19" t="s">
        <v>642</v>
      </c>
      <c r="K14" s="2" t="s">
        <v>643</v>
      </c>
    </row>
    <row r="15" spans="1:11" s="2" customFormat="1" ht="30" customHeight="1" x14ac:dyDescent="0.3">
      <c r="A15" s="61" t="s">
        <v>16</v>
      </c>
      <c r="B15" s="11" t="s">
        <v>176</v>
      </c>
      <c r="C15" s="8" t="s">
        <v>188</v>
      </c>
      <c r="D15" s="9" t="s">
        <v>167</v>
      </c>
      <c r="E15" s="66" t="s">
        <v>644</v>
      </c>
      <c r="F15" s="20">
        <v>46239</v>
      </c>
      <c r="G15" s="20">
        <v>46597</v>
      </c>
      <c r="H15" s="13" t="str">
        <f t="shared" ca="1" si="0"/>
        <v>Active</v>
      </c>
      <c r="I15" s="52">
        <f t="shared" ca="1" si="1"/>
        <v>338.59813715277414</v>
      </c>
      <c r="J15" s="19" t="s">
        <v>645</v>
      </c>
      <c r="K15" s="2" t="s">
        <v>643</v>
      </c>
    </row>
    <row r="16" spans="1:11" s="2" customFormat="1" ht="30" customHeight="1" x14ac:dyDescent="0.3">
      <c r="A16" s="61" t="s">
        <v>17</v>
      </c>
      <c r="B16" s="11" t="s">
        <v>176</v>
      </c>
      <c r="C16" s="8" t="s">
        <v>368</v>
      </c>
      <c r="D16" s="9" t="s">
        <v>167</v>
      </c>
      <c r="E16" s="66" t="s">
        <v>646</v>
      </c>
      <c r="F16" s="20">
        <v>46232</v>
      </c>
      <c r="G16" s="20">
        <v>46597</v>
      </c>
      <c r="H16" s="13" t="str">
        <f t="shared" ca="1" si="0"/>
        <v>Active</v>
      </c>
      <c r="I16" s="52">
        <f t="shared" ca="1" si="1"/>
        <v>338.59813715277414</v>
      </c>
      <c r="J16" s="19" t="s">
        <v>645</v>
      </c>
      <c r="K16" s="2" t="s">
        <v>643</v>
      </c>
    </row>
    <row r="17" spans="1:10" s="2" customFormat="1" ht="30" customHeight="1" x14ac:dyDescent="0.3">
      <c r="A17" s="61" t="s">
        <v>193</v>
      </c>
      <c r="B17" s="11" t="s">
        <v>176</v>
      </c>
      <c r="C17" s="8" t="s">
        <v>371</v>
      </c>
      <c r="D17" s="9" t="s">
        <v>173</v>
      </c>
      <c r="E17" s="56"/>
      <c r="F17" s="20"/>
      <c r="G17" s="20"/>
      <c r="H17" s="13" t="str">
        <f t="shared" ca="1" si="0"/>
        <v>N/A</v>
      </c>
      <c r="I17" s="52" t="str">
        <f t="shared" ca="1" si="1"/>
        <v/>
      </c>
      <c r="J17" s="19"/>
    </row>
    <row r="18" spans="1:10" s="2" customFormat="1" ht="30" customHeight="1" x14ac:dyDescent="0.3">
      <c r="A18" s="61" t="s">
        <v>19</v>
      </c>
      <c r="B18" s="11" t="s">
        <v>176</v>
      </c>
      <c r="C18" s="8" t="s">
        <v>372</v>
      </c>
      <c r="D18" s="9" t="s">
        <v>173</v>
      </c>
      <c r="E18" s="56"/>
      <c r="F18" s="20"/>
      <c r="G18" s="20"/>
      <c r="H18" s="13" t="str">
        <f t="shared" ca="1" si="0"/>
        <v>N/A</v>
      </c>
      <c r="I18" s="52" t="str">
        <f t="shared" ca="1" si="1"/>
        <v/>
      </c>
      <c r="J18" s="19"/>
    </row>
    <row r="19" spans="1:10" s="2" customFormat="1" ht="30" customHeight="1" x14ac:dyDescent="0.3">
      <c r="A19" s="61" t="s">
        <v>198</v>
      </c>
      <c r="B19" s="11" t="s">
        <v>176</v>
      </c>
      <c r="C19" s="8" t="s">
        <v>199</v>
      </c>
      <c r="D19" s="9" t="s">
        <v>173</v>
      </c>
      <c r="E19" s="56"/>
      <c r="F19" s="20"/>
      <c r="G19" s="20"/>
      <c r="H19" s="13" t="str">
        <f t="shared" ca="1" si="0"/>
        <v>N/A</v>
      </c>
      <c r="I19" s="52" t="str">
        <f t="shared" ca="1" si="1"/>
        <v/>
      </c>
      <c r="J19" s="19"/>
    </row>
    <row r="20" spans="1:10" s="2" customFormat="1" ht="30" customHeight="1" x14ac:dyDescent="0.3">
      <c r="A20" s="61" t="s">
        <v>200</v>
      </c>
      <c r="B20" s="11" t="s">
        <v>176</v>
      </c>
      <c r="C20" s="8" t="s">
        <v>201</v>
      </c>
      <c r="D20" s="9" t="s">
        <v>167</v>
      </c>
      <c r="E20" s="56">
        <v>8260233</v>
      </c>
      <c r="F20" s="20">
        <v>46239</v>
      </c>
      <c r="G20" s="20">
        <v>46597</v>
      </c>
      <c r="H20" s="13" t="str">
        <f t="shared" ca="1" si="0"/>
        <v>Active</v>
      </c>
      <c r="I20" s="52">
        <f t="shared" ca="1" si="1"/>
        <v>338.59813715277414</v>
      </c>
      <c r="J20" s="19"/>
    </row>
    <row r="21" spans="1:10" s="2" customFormat="1" ht="30" customHeight="1" x14ac:dyDescent="0.3">
      <c r="A21" s="61" t="s">
        <v>22</v>
      </c>
      <c r="B21" s="11" t="s">
        <v>204</v>
      </c>
      <c r="C21" s="8" t="s">
        <v>205</v>
      </c>
      <c r="D21" s="9" t="s">
        <v>167</v>
      </c>
      <c r="E21" s="56"/>
      <c r="F21" s="20">
        <v>46003</v>
      </c>
      <c r="G21" s="20">
        <v>46368</v>
      </c>
      <c r="H21" s="13" t="str">
        <f t="shared" ca="1" si="0"/>
        <v>Active</v>
      </c>
      <c r="I21" s="52">
        <f t="shared" ca="1" si="1"/>
        <v>109.59813715277414</v>
      </c>
      <c r="J21" s="19"/>
    </row>
    <row r="22" spans="1:10" s="2" customFormat="1" ht="30" customHeight="1" x14ac:dyDescent="0.3">
      <c r="A22" s="61" t="s">
        <v>23</v>
      </c>
      <c r="B22" s="11" t="s">
        <v>204</v>
      </c>
      <c r="C22" s="8" t="s">
        <v>207</v>
      </c>
      <c r="D22" s="9" t="s">
        <v>167</v>
      </c>
      <c r="E22" s="56" t="s">
        <v>647</v>
      </c>
      <c r="F22" s="20">
        <v>46177</v>
      </c>
      <c r="G22" s="20">
        <v>46542</v>
      </c>
      <c r="H22" s="13" t="str">
        <f t="shared" ca="1" si="0"/>
        <v>Active</v>
      </c>
      <c r="I22" s="52">
        <f t="shared" ca="1" si="1"/>
        <v>283.59813715277414</v>
      </c>
      <c r="J22" s="19"/>
    </row>
    <row r="23" spans="1:10" s="2" customFormat="1" ht="30" customHeight="1" x14ac:dyDescent="0.3">
      <c r="A23" s="61" t="s">
        <v>24</v>
      </c>
      <c r="B23" s="11" t="s">
        <v>209</v>
      </c>
      <c r="C23" s="8" t="s">
        <v>210</v>
      </c>
      <c r="D23" s="9" t="s">
        <v>167</v>
      </c>
      <c r="E23" s="56" t="s">
        <v>648</v>
      </c>
      <c r="F23" s="20">
        <v>39013</v>
      </c>
      <c r="G23" s="20">
        <v>2958465</v>
      </c>
      <c r="H23" s="13" t="str">
        <f t="shared" ca="1" si="0"/>
        <v>Active</v>
      </c>
      <c r="I23" s="52">
        <f t="shared" ca="1" si="1"/>
        <v>2912206.5981371528</v>
      </c>
      <c r="J23" s="19"/>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0" s="2" customFormat="1" ht="30" customHeight="1" x14ac:dyDescent="0.3">
      <c r="A25" s="61" t="s">
        <v>26</v>
      </c>
      <c r="B25" s="11" t="s">
        <v>209</v>
      </c>
      <c r="C25" s="8" t="s">
        <v>213</v>
      </c>
      <c r="D25" s="9" t="s">
        <v>167</v>
      </c>
      <c r="E25" s="56" t="s">
        <v>649</v>
      </c>
      <c r="F25" s="20" t="s">
        <v>650</v>
      </c>
      <c r="G25" s="20">
        <v>2958465</v>
      </c>
      <c r="H25" s="13" t="str">
        <f t="shared" ca="1" si="0"/>
        <v>Active</v>
      </c>
      <c r="I25" s="52">
        <f ca="1">IF(H25="N/A","",IF((G25-$C$1)&gt;0,G25-$C$1,""))</f>
        <v>2912206.5981371528</v>
      </c>
      <c r="J25" s="19"/>
    </row>
    <row r="26" spans="1:10" s="2" customFormat="1" ht="30" customHeight="1" x14ac:dyDescent="0.3">
      <c r="A26" s="61" t="s">
        <v>215</v>
      </c>
      <c r="B26" s="11" t="s">
        <v>209</v>
      </c>
      <c r="C26" s="8" t="s">
        <v>216</v>
      </c>
      <c r="D26" s="9" t="s">
        <v>167</v>
      </c>
      <c r="E26" s="56" t="s">
        <v>651</v>
      </c>
      <c r="F26" s="20">
        <v>44718</v>
      </c>
      <c r="G26" s="20">
        <v>46544</v>
      </c>
      <c r="H26" s="13" t="str">
        <f t="shared" ca="1" si="0"/>
        <v>Active</v>
      </c>
      <c r="I26" s="52">
        <f ca="1">IF(H26="N/A","",IF((G26-$C$1)&gt;0,G26-$C$1,""))</f>
        <v>285.59813715277414</v>
      </c>
      <c r="J26" s="71" t="s">
        <v>652</v>
      </c>
    </row>
    <row r="27" spans="1:10" s="2" customFormat="1" ht="30" customHeight="1" x14ac:dyDescent="0.3">
      <c r="A27" s="61" t="s">
        <v>28</v>
      </c>
      <c r="B27" s="11" t="s">
        <v>209</v>
      </c>
      <c r="C27" s="8" t="s">
        <v>218</v>
      </c>
      <c r="D27" s="9" t="s">
        <v>167</v>
      </c>
      <c r="E27" s="56" t="s">
        <v>653</v>
      </c>
      <c r="F27" s="20">
        <v>45345</v>
      </c>
      <c r="G27" s="20">
        <v>46441</v>
      </c>
      <c r="H27" s="13" t="str">
        <f ca="1">IF(D27="Applicable",IF(G27="","No Permit",IF(G27&gt;NOW(),"Active","Expired")),"N/A")</f>
        <v>Active</v>
      </c>
      <c r="I27" s="52"/>
      <c r="J27" s="71" t="s">
        <v>654</v>
      </c>
    </row>
    <row r="28" spans="1:10" s="2" customFormat="1" ht="30" customHeight="1" x14ac:dyDescent="0.3">
      <c r="A28" s="61" t="s">
        <v>29</v>
      </c>
      <c r="B28" s="11" t="s">
        <v>209</v>
      </c>
      <c r="C28" s="8" t="s">
        <v>219</v>
      </c>
      <c r="D28" s="9" t="s">
        <v>173</v>
      </c>
      <c r="E28" s="56"/>
      <c r="F28" s="20"/>
      <c r="G28" s="20"/>
      <c r="H28" s="13" t="str">
        <f t="shared" ca="1" si="0"/>
        <v>N/A</v>
      </c>
      <c r="I28" s="52"/>
      <c r="J28" s="19"/>
    </row>
    <row r="29" spans="1:10" s="2" customFormat="1" ht="30" customHeight="1" x14ac:dyDescent="0.3">
      <c r="A29" s="61" t="s">
        <v>220</v>
      </c>
      <c r="B29" s="11" t="s">
        <v>209</v>
      </c>
      <c r="C29" s="8" t="s">
        <v>221</v>
      </c>
      <c r="D29" s="9" t="s">
        <v>167</v>
      </c>
      <c r="E29" s="56" t="s">
        <v>655</v>
      </c>
      <c r="F29" s="20" t="s">
        <v>656</v>
      </c>
      <c r="G29" s="20">
        <v>46306</v>
      </c>
      <c r="H29" s="13" t="str">
        <f ca="1">IF(D29="Applicable",IF(G29="","No Permit",IF(G29&gt;NOW(),"Active","Expired")),"N/A")</f>
        <v>Active</v>
      </c>
      <c r="I29" s="52">
        <f ca="1">IF(H29="N/A","",IF((G29-$C$1)&gt;0,G29-$C$1,""))</f>
        <v>47.598137152774143</v>
      </c>
      <c r="J29" s="19"/>
    </row>
    <row r="30" spans="1:10" s="2" customFormat="1" ht="30" customHeight="1" x14ac:dyDescent="0.3">
      <c r="A30" s="61" t="s">
        <v>223</v>
      </c>
      <c r="B30" s="11" t="s">
        <v>209</v>
      </c>
      <c r="C30" s="8" t="s">
        <v>224</v>
      </c>
      <c r="D30" s="9" t="s">
        <v>173</v>
      </c>
      <c r="E30" s="56"/>
      <c r="F30" s="20"/>
      <c r="G30" s="20"/>
      <c r="H30" s="13" t="str">
        <f t="shared" ca="1" si="0"/>
        <v>N/A</v>
      </c>
      <c r="I30" s="52"/>
      <c r="J30" s="19"/>
    </row>
    <row r="31" spans="1:10" s="2" customFormat="1" ht="30" customHeight="1" x14ac:dyDescent="0.3">
      <c r="A31" s="61" t="s">
        <v>225</v>
      </c>
      <c r="B31" s="11" t="s">
        <v>209</v>
      </c>
      <c r="C31" s="8" t="s">
        <v>226</v>
      </c>
      <c r="D31" s="9" t="s">
        <v>173</v>
      </c>
      <c r="E31" s="56"/>
      <c r="F31" s="20"/>
      <c r="G31" s="20"/>
      <c r="H31" s="13" t="str">
        <f t="shared" ca="1" si="0"/>
        <v>N/A</v>
      </c>
      <c r="I31" s="52"/>
      <c r="J31" s="19"/>
    </row>
    <row r="32" spans="1:10"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t="s">
        <v>657</v>
      </c>
      <c r="F33" s="20">
        <v>45901</v>
      </c>
      <c r="G33" s="20">
        <v>46997</v>
      </c>
      <c r="H33" s="13" t="str">
        <f t="shared" ca="1" si="0"/>
        <v>Active</v>
      </c>
      <c r="I33" s="52">
        <f t="shared" ca="1" si="1"/>
        <v>738.59813715277414</v>
      </c>
      <c r="J33" s="19" t="s">
        <v>658</v>
      </c>
    </row>
    <row r="34" spans="1:10" s="2" customFormat="1" ht="30" customHeight="1" x14ac:dyDescent="0.3">
      <c r="A34" s="61" t="s">
        <v>35</v>
      </c>
      <c r="B34" s="11" t="s">
        <v>209</v>
      </c>
      <c r="C34" s="8" t="s">
        <v>232</v>
      </c>
      <c r="D34" s="9" t="s">
        <v>167</v>
      </c>
      <c r="E34" s="56"/>
      <c r="F34" s="20">
        <v>46142</v>
      </c>
      <c r="G34" s="20">
        <v>2958465</v>
      </c>
      <c r="H34" s="13" t="str">
        <f t="shared" ca="1" si="0"/>
        <v>Active</v>
      </c>
      <c r="I34" s="52">
        <f t="shared" ca="1" si="1"/>
        <v>2912206.5981371528</v>
      </c>
      <c r="J34" s="19" t="s">
        <v>659</v>
      </c>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173</v>
      </c>
      <c r="E38" s="56"/>
      <c r="F38" s="20"/>
      <c r="G38" s="20"/>
      <c r="H38" s="13" t="str">
        <f t="shared" ca="1" si="0"/>
        <v>N/A</v>
      </c>
      <c r="I38" s="52" t="str">
        <f t="shared" ca="1" si="1"/>
        <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173</v>
      </c>
      <c r="E42" s="56"/>
      <c r="F42" s="20"/>
      <c r="G42" s="20"/>
      <c r="H42" s="13" t="str">
        <f t="shared" ca="1" si="0"/>
        <v>N/A</v>
      </c>
      <c r="I42" s="52" t="str">
        <f t="shared" ca="1" si="1"/>
        <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173</v>
      </c>
      <c r="E48" s="56"/>
      <c r="F48" s="20"/>
      <c r="G48" s="20"/>
      <c r="H48" s="13" t="str">
        <f t="shared" ca="1" si="0"/>
        <v>N/A</v>
      </c>
      <c r="I48" s="52" t="str">
        <f t="shared" ca="1" si="1"/>
        <v/>
      </c>
      <c r="J48" s="19"/>
    </row>
    <row r="49" spans="1:10" s="2" customFormat="1" ht="30" customHeight="1" x14ac:dyDescent="0.3">
      <c r="A49" s="61"/>
      <c r="B49" s="11" t="s">
        <v>244</v>
      </c>
      <c r="C49" s="8" t="s">
        <v>262</v>
      </c>
      <c r="D49" s="9" t="s">
        <v>173</v>
      </c>
      <c r="E49" s="56"/>
      <c r="F49" s="20"/>
      <c r="G49" s="20"/>
      <c r="H49" s="13" t="str">
        <f t="shared" ca="1" si="0"/>
        <v>N/A</v>
      </c>
      <c r="I49" s="52" t="str">
        <f t="shared" ca="1" si="1"/>
        <v/>
      </c>
      <c r="J49" s="19"/>
    </row>
    <row r="50" spans="1:10" s="2" customFormat="1" ht="30" customHeight="1" x14ac:dyDescent="0.3">
      <c r="A50" s="61"/>
      <c r="B50" s="11" t="s">
        <v>244</v>
      </c>
      <c r="C50" s="8" t="s">
        <v>263</v>
      </c>
      <c r="D50" s="9" t="s">
        <v>173</v>
      </c>
      <c r="E50" s="56"/>
      <c r="F50" s="20"/>
      <c r="G50" s="20"/>
      <c r="H50" s="13" t="str">
        <f t="shared" ca="1" si="0"/>
        <v>N/A</v>
      </c>
      <c r="I50" s="52" t="str">
        <f t="shared" ca="1" si="1"/>
        <v/>
      </c>
      <c r="J50" s="19"/>
    </row>
    <row r="51" spans="1:10" s="2" customFormat="1" ht="30" customHeight="1" x14ac:dyDescent="0.3">
      <c r="A51" s="61" t="s">
        <v>52</v>
      </c>
      <c r="B51" s="11" t="s">
        <v>264</v>
      </c>
      <c r="C51" s="8" t="s">
        <v>265</v>
      </c>
      <c r="D51" s="9" t="s">
        <v>167</v>
      </c>
      <c r="E51" s="56"/>
      <c r="F51" s="20">
        <v>34121</v>
      </c>
      <c r="G51" s="20">
        <v>2958465</v>
      </c>
      <c r="H51" s="13" t="str">
        <f t="shared" ca="1" si="0"/>
        <v>Active</v>
      </c>
      <c r="I51" s="52">
        <f t="shared" ca="1" si="1"/>
        <v>2912206.5981371528</v>
      </c>
      <c r="J51" s="19"/>
    </row>
    <row r="52" spans="1:10" s="2" customFormat="1" ht="30" customHeight="1" x14ac:dyDescent="0.3">
      <c r="A52" s="61" t="s">
        <v>53</v>
      </c>
      <c r="B52" s="11" t="s">
        <v>264</v>
      </c>
      <c r="C52" s="8" t="s">
        <v>267</v>
      </c>
      <c r="D52" s="9" t="s">
        <v>173</v>
      </c>
      <c r="E52" s="56"/>
      <c r="F52" s="20"/>
      <c r="G52" s="20"/>
      <c r="H52" s="13" t="str">
        <f t="shared" ca="1" si="0"/>
        <v>N/A</v>
      </c>
      <c r="I52" s="52" t="str">
        <f t="shared" ca="1" si="1"/>
        <v/>
      </c>
      <c r="J52" s="19"/>
    </row>
    <row r="53" spans="1:10" s="2" customFormat="1" ht="30" customHeight="1" x14ac:dyDescent="0.3">
      <c r="A53" s="61" t="s">
        <v>54</v>
      </c>
      <c r="B53" s="11" t="s">
        <v>264</v>
      </c>
      <c r="C53" s="8" t="s">
        <v>268</v>
      </c>
      <c r="D53" s="9" t="s">
        <v>173</v>
      </c>
      <c r="E53" s="56"/>
      <c r="F53" s="20"/>
      <c r="G53" s="20"/>
      <c r="H53" s="13" t="str">
        <f t="shared" ca="1" si="0"/>
        <v>N/A</v>
      </c>
      <c r="I53" s="52" t="str">
        <f t="shared" ca="1" si="1"/>
        <v/>
      </c>
      <c r="J53" s="19"/>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19"/>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19"/>
    </row>
    <row r="56" spans="1:10" s="2" customFormat="1" ht="30" customHeight="1" x14ac:dyDescent="0.3">
      <c r="A56" s="61" t="s">
        <v>57</v>
      </c>
      <c r="B56" s="11" t="s">
        <v>264</v>
      </c>
      <c r="C56" s="8" t="s">
        <v>271</v>
      </c>
      <c r="D56" s="9" t="s">
        <v>173</v>
      </c>
      <c r="E56" s="56"/>
      <c r="F56" s="20"/>
      <c r="G56" s="20"/>
      <c r="H56" s="13" t="str">
        <f ca="1">IF(D56="Applicable",IF(G56="","No Permit",IF(G56&gt;NOW(),"Active","Expired")),"N/A")</f>
        <v>N/A</v>
      </c>
      <c r="I56" s="52" t="str">
        <f t="shared" ca="1" si="1"/>
        <v/>
      </c>
      <c r="J56" s="19"/>
    </row>
    <row r="57" spans="1:10" s="2" customFormat="1" ht="30" customHeight="1" x14ac:dyDescent="0.3">
      <c r="A57" s="61" t="s">
        <v>58</v>
      </c>
      <c r="B57" s="11" t="s">
        <v>272</v>
      </c>
      <c r="C57" s="8" t="s">
        <v>273</v>
      </c>
      <c r="D57" s="9" t="s">
        <v>173</v>
      </c>
      <c r="E57" s="56"/>
      <c r="F57" s="20"/>
      <c r="G57" s="20"/>
      <c r="H57" s="13" t="str">
        <f t="shared" ca="1" si="0"/>
        <v>N/A</v>
      </c>
      <c r="I57" s="52" t="str">
        <f t="shared" ca="1" si="1"/>
        <v/>
      </c>
      <c r="J57" s="19"/>
    </row>
    <row r="58" spans="1:10" s="2" customFormat="1" ht="30" customHeight="1" x14ac:dyDescent="0.3">
      <c r="A58" s="61" t="s">
        <v>59</v>
      </c>
      <c r="B58" s="11" t="s">
        <v>274</v>
      </c>
      <c r="C58" s="8" t="s">
        <v>275</v>
      </c>
      <c r="D58" s="9" t="s">
        <v>167</v>
      </c>
      <c r="E58" s="56" t="s">
        <v>660</v>
      </c>
      <c r="F58" s="20">
        <v>46223</v>
      </c>
      <c r="G58" s="20">
        <v>47319</v>
      </c>
      <c r="H58" s="13" t="str">
        <f t="shared" ca="1" si="0"/>
        <v>Active</v>
      </c>
      <c r="I58" s="52">
        <f t="shared" ca="1" si="1"/>
        <v>1060.5981371527741</v>
      </c>
      <c r="J58" s="71"/>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19"/>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19"/>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19"/>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19"/>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19"/>
    </row>
    <row r="64" spans="1:10" s="2" customFormat="1" ht="30" customHeight="1" x14ac:dyDescent="0.3">
      <c r="A64" s="61" t="s">
        <v>282</v>
      </c>
      <c r="B64" s="11" t="s">
        <v>283</v>
      </c>
      <c r="C64" s="8" t="s">
        <v>284</v>
      </c>
      <c r="D64" s="9" t="s">
        <v>173</v>
      </c>
      <c r="E64" s="56"/>
      <c r="F64" s="20"/>
      <c r="G64" s="20"/>
      <c r="H64" s="13" t="str">
        <f t="shared" ca="1" si="0"/>
        <v>N/A</v>
      </c>
      <c r="I64" s="52" t="str">
        <f t="shared" ca="1" si="1"/>
        <v/>
      </c>
      <c r="J64" s="19"/>
    </row>
    <row r="65" spans="1:10" s="2" customFormat="1" ht="30" customHeight="1" x14ac:dyDescent="0.3">
      <c r="A65" s="61" t="s">
        <v>66</v>
      </c>
      <c r="B65" s="11" t="s">
        <v>285</v>
      </c>
      <c r="C65" s="8" t="s">
        <v>286</v>
      </c>
      <c r="D65" s="9" t="s">
        <v>167</v>
      </c>
      <c r="E65" s="56" t="s">
        <v>661</v>
      </c>
      <c r="F65" s="20">
        <v>45916</v>
      </c>
      <c r="G65" s="20">
        <v>2958465</v>
      </c>
      <c r="H65" s="13" t="str">
        <f t="shared" ca="1" si="0"/>
        <v>Active</v>
      </c>
      <c r="I65" s="52">
        <f t="shared" ca="1" si="1"/>
        <v>2912206.5981371528</v>
      </c>
      <c r="J65" s="19"/>
    </row>
    <row r="66" spans="1:10" s="2" customFormat="1" ht="30" customHeight="1" x14ac:dyDescent="0.3">
      <c r="A66" s="61" t="s">
        <v>67</v>
      </c>
      <c r="B66" s="11" t="s">
        <v>289</v>
      </c>
      <c r="C66" s="8" t="s">
        <v>290</v>
      </c>
      <c r="D66" s="9" t="s">
        <v>173</v>
      </c>
      <c r="E66" s="56"/>
      <c r="F66" s="20"/>
      <c r="G66" s="20"/>
      <c r="H66" s="13" t="str">
        <f t="shared" ca="1" si="0"/>
        <v>N/A</v>
      </c>
      <c r="I66" s="52" t="str">
        <f t="shared" ca="1" si="1"/>
        <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173</v>
      </c>
      <c r="E68" s="56"/>
      <c r="F68" s="20"/>
      <c r="G68" s="20"/>
      <c r="H68" s="13" t="str">
        <f t="shared" ca="1" si="0"/>
        <v>N/A</v>
      </c>
      <c r="I68" s="52" t="str">
        <f t="shared" ca="1" si="1"/>
        <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2"/>
        <v>Not Submitted</v>
      </c>
      <c r="I77" s="77"/>
      <c r="J77" s="78"/>
    </row>
    <row r="78" spans="1:10" s="2" customFormat="1" ht="30" customHeight="1" x14ac:dyDescent="0.3">
      <c r="A78" s="61" t="s">
        <v>307</v>
      </c>
      <c r="B78" s="18" t="s">
        <v>176</v>
      </c>
      <c r="C78" s="18" t="s">
        <v>308</v>
      </c>
      <c r="D78" s="12" t="s">
        <v>309</v>
      </c>
      <c r="E78" s="55" t="s">
        <v>167</v>
      </c>
      <c r="F78" s="20"/>
      <c r="G78" s="12">
        <v>46053</v>
      </c>
      <c r="H78" s="13" t="str">
        <f t="shared" si="2"/>
        <v>Not Submitted</v>
      </c>
      <c r="I78" s="77"/>
      <c r="J78" s="78"/>
    </row>
    <row r="79" spans="1:10" s="2" customFormat="1" ht="30" customHeight="1" x14ac:dyDescent="0.3">
      <c r="A79" s="61" t="s">
        <v>307</v>
      </c>
      <c r="B79" s="18" t="s">
        <v>176</v>
      </c>
      <c r="C79" s="18" t="s">
        <v>310</v>
      </c>
      <c r="D79" s="12" t="s">
        <v>309</v>
      </c>
      <c r="E79" s="55" t="s">
        <v>167</v>
      </c>
      <c r="F79" s="20"/>
      <c r="G79" s="12">
        <v>46081</v>
      </c>
      <c r="H79" s="13" t="str">
        <f t="shared" si="2"/>
        <v>Not Submitted</v>
      </c>
      <c r="I79" s="77"/>
      <c r="J79" s="78"/>
    </row>
    <row r="80" spans="1:10" s="2" customFormat="1" ht="30" customHeight="1" x14ac:dyDescent="0.3">
      <c r="A80" s="61" t="s">
        <v>307</v>
      </c>
      <c r="B80" s="18" t="s">
        <v>176</v>
      </c>
      <c r="C80" s="18" t="s">
        <v>311</v>
      </c>
      <c r="D80" s="12" t="s">
        <v>309</v>
      </c>
      <c r="E80" s="55" t="s">
        <v>167</v>
      </c>
      <c r="F80" s="20"/>
      <c r="G80" s="12">
        <v>46112</v>
      </c>
      <c r="H80" s="13" t="str">
        <f t="shared" si="2"/>
        <v>Not Submitted</v>
      </c>
      <c r="I80" s="77"/>
      <c r="J80" s="78"/>
    </row>
    <row r="81" spans="1:10" s="2" customFormat="1" ht="30" customHeight="1" x14ac:dyDescent="0.3">
      <c r="A81" s="61" t="s">
        <v>307</v>
      </c>
      <c r="B81" s="18" t="s">
        <v>176</v>
      </c>
      <c r="C81" s="18" t="s">
        <v>312</v>
      </c>
      <c r="D81" s="12" t="s">
        <v>309</v>
      </c>
      <c r="E81" s="55" t="s">
        <v>167</v>
      </c>
      <c r="F81" s="20"/>
      <c r="G81" s="12">
        <v>46142</v>
      </c>
      <c r="H81" s="13" t="str">
        <f t="shared" si="2"/>
        <v>Not Submitted</v>
      </c>
      <c r="I81" s="77"/>
      <c r="J81" s="78"/>
    </row>
    <row r="82" spans="1:10" s="2" customFormat="1" ht="30" customHeight="1" x14ac:dyDescent="0.3">
      <c r="A82" s="61" t="s">
        <v>307</v>
      </c>
      <c r="B82" s="18" t="s">
        <v>176</v>
      </c>
      <c r="C82" s="18" t="s">
        <v>313</v>
      </c>
      <c r="D82" s="12" t="s">
        <v>309</v>
      </c>
      <c r="E82" s="55" t="s">
        <v>167</v>
      </c>
      <c r="F82" s="20"/>
      <c r="G82" s="12">
        <v>46173</v>
      </c>
      <c r="H82" s="13" t="str">
        <f t="shared" si="2"/>
        <v>Not Submitted</v>
      </c>
      <c r="I82" s="77"/>
      <c r="J82" s="78"/>
    </row>
    <row r="83" spans="1:10" s="2" customFormat="1" ht="30" customHeight="1" x14ac:dyDescent="0.3">
      <c r="A83" s="61" t="s">
        <v>307</v>
      </c>
      <c r="B83" s="18" t="s">
        <v>176</v>
      </c>
      <c r="C83" s="18" t="s">
        <v>314</v>
      </c>
      <c r="D83" s="12" t="s">
        <v>309</v>
      </c>
      <c r="E83" s="55" t="s">
        <v>167</v>
      </c>
      <c r="F83" s="20"/>
      <c r="G83" s="12">
        <v>46203</v>
      </c>
      <c r="H83" s="13" t="str">
        <f t="shared" si="2"/>
        <v>Not Submitted</v>
      </c>
      <c r="I83" s="77"/>
      <c r="J83" s="78"/>
    </row>
    <row r="84" spans="1:10" s="2" customFormat="1" ht="30" customHeight="1" x14ac:dyDescent="0.3">
      <c r="A84" s="61" t="s">
        <v>307</v>
      </c>
      <c r="B84" s="18" t="s">
        <v>176</v>
      </c>
      <c r="C84" s="18" t="s">
        <v>315</v>
      </c>
      <c r="D84" s="12" t="s">
        <v>309</v>
      </c>
      <c r="E84" s="55" t="s">
        <v>167</v>
      </c>
      <c r="F84" s="20"/>
      <c r="G84" s="12">
        <v>46234</v>
      </c>
      <c r="H84" s="13" t="str">
        <f t="shared" si="2"/>
        <v>Not Submitted</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c r="G92" s="12">
        <v>46112</v>
      </c>
      <c r="H92" s="13" t="str">
        <f t="shared" si="2"/>
        <v>Not Submitted</v>
      </c>
      <c r="I92" s="77"/>
      <c r="J92" s="78"/>
    </row>
    <row r="93" spans="1:10" s="2" customFormat="1" ht="30" customHeight="1" x14ac:dyDescent="0.3">
      <c r="A93" s="61" t="s">
        <v>120</v>
      </c>
      <c r="B93" s="18" t="s">
        <v>209</v>
      </c>
      <c r="C93" s="18" t="s">
        <v>328</v>
      </c>
      <c r="D93" s="12" t="s">
        <v>327</v>
      </c>
      <c r="E93" s="55" t="s">
        <v>167</v>
      </c>
      <c r="F93" s="20"/>
      <c r="G93" s="12">
        <v>46203</v>
      </c>
      <c r="H93" s="13" t="str">
        <f t="shared" si="2"/>
        <v>Not Submitted</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173</v>
      </c>
      <c r="F98" s="20"/>
      <c r="G98" s="12">
        <v>46068</v>
      </c>
      <c r="H98" s="13" t="str">
        <f t="shared" si="2"/>
        <v>N/A</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autoFilter ref="A5:K68" xr:uid="{F46CBAD4-7E2D-4408-847D-4787CEB66BF3}"/>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53" priority="7" operator="containsText" text="Expired">
      <formula>NOT(ISERROR(SEARCH("Expired",H6)))</formula>
    </cfRule>
    <cfRule type="containsText" dxfId="52" priority="8" operator="containsText" text="No Permit">
      <formula>NOT(ISERROR(SEARCH("No Permit",H6)))</formula>
    </cfRule>
    <cfRule type="containsText" dxfId="51" priority="9" operator="containsText" text="Active">
      <formula>NOT(ISERROR(SEARCH("Active",H6)))</formula>
    </cfRule>
  </conditionalFormatting>
  <conditionalFormatting sqref="H74:H120">
    <cfRule type="containsText" dxfId="50" priority="4" operator="containsText" text="Not Submitted">
      <formula>NOT(ISERROR(SEARCH("Not Submitted",H74)))</formula>
    </cfRule>
    <cfRule type="containsText" dxfId="49" priority="5" operator="containsText" text="Late Submission">
      <formula>NOT(ISERROR(SEARCH("Late Submission",H74)))</formula>
    </cfRule>
    <cfRule type="containsText" dxfId="48" priority="6" operator="containsText" text="Submitted On-time">
      <formula>NOT(ISERROR(SEARCH("Submitted On-time",H74)))</formula>
    </cfRule>
  </conditionalFormatting>
  <conditionalFormatting sqref="I6:I68">
    <cfRule type="cellIs" dxfId="47" priority="1" operator="between">
      <formula>31</formula>
      <formula>60</formula>
    </cfRule>
    <cfRule type="cellIs" dxfId="46" priority="2" operator="between">
      <formula>0</formula>
      <formula>30</formula>
    </cfRule>
    <cfRule type="containsBlanks" dxfId="45"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553B452-E450-435B-A043-0EE6CE5DC620}">
          <x14:formula1>
            <xm:f>DATA!$B$4:$B$5</xm:f>
          </x14:formula1>
          <xm:sqref>E74:E120 D6:D68</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7700D-CC94-4420-8871-8C19F4A62D8A}">
  <sheetPr>
    <tabColor theme="5" tint="0.79998168889431442"/>
  </sheetPr>
  <dimension ref="A1:J120"/>
  <sheetViews>
    <sheetView showGridLines="0" zoomScale="85" zoomScaleNormal="85" workbookViewId="0">
      <pane ySplit="1" topLeftCell="A30" activePane="bottomLeft" state="frozen"/>
      <selection pane="bottomLeft" activeCell="D55" sqref="D55"/>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95</v>
      </c>
      <c r="C1" s="51">
        <f ca="1">NOW()</f>
        <v>46258.401862962965</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c r="F6" s="20">
        <v>46042</v>
      </c>
      <c r="G6" s="20">
        <v>46387</v>
      </c>
      <c r="H6" s="13" t="str">
        <f t="shared" ref="H6:H68" ca="1" si="0">IF(D6="Applicable",IF(G6="","No Permit",IF(G6&gt;NOW(),"Active","Expired")),"N/A")</f>
        <v>Active</v>
      </c>
      <c r="I6" s="52">
        <f t="shared" ref="I6:I68" ca="1" si="1">IF(H6="N/A","",IF((G6-$C$1)&gt;0,G6-$C$1,""))</f>
        <v>128.59813703703549</v>
      </c>
      <c r="J6" s="19"/>
    </row>
    <row r="7" spans="1:10" s="2" customFormat="1" ht="30" customHeight="1" x14ac:dyDescent="0.3">
      <c r="A7" s="61" t="s">
        <v>8</v>
      </c>
      <c r="B7" s="11" t="s">
        <v>165</v>
      </c>
      <c r="C7" s="8" t="s">
        <v>169</v>
      </c>
      <c r="D7" s="9" t="s">
        <v>167</v>
      </c>
      <c r="E7" s="56"/>
      <c r="F7" s="20">
        <v>46042</v>
      </c>
      <c r="G7" s="20">
        <v>46387</v>
      </c>
      <c r="H7" s="13" t="str">
        <f t="shared" ca="1" si="0"/>
        <v>Active</v>
      </c>
      <c r="I7" s="52">
        <f t="shared" ca="1" si="1"/>
        <v>128.59813703703549</v>
      </c>
      <c r="J7" s="19"/>
    </row>
    <row r="8" spans="1:10" s="2" customFormat="1" ht="30" customHeight="1" x14ac:dyDescent="0.3">
      <c r="A8" s="61" t="s">
        <v>9</v>
      </c>
      <c r="B8" s="11" t="s">
        <v>165</v>
      </c>
      <c r="C8" s="8" t="s">
        <v>171</v>
      </c>
      <c r="D8" s="9" t="s">
        <v>167</v>
      </c>
      <c r="E8" s="56"/>
      <c r="F8" s="20"/>
      <c r="G8" s="20"/>
      <c r="H8" s="13" t="str">
        <f t="shared" ca="1" si="0"/>
        <v>No Permit</v>
      </c>
      <c r="I8" s="52" t="str">
        <f t="shared" ca="1" si="1"/>
        <v/>
      </c>
      <c r="J8" s="19"/>
    </row>
    <row r="9" spans="1:10" s="2" customFormat="1" ht="30" customHeight="1" x14ac:dyDescent="0.3">
      <c r="A9" s="61"/>
      <c r="B9" s="11" t="s">
        <v>165</v>
      </c>
      <c r="C9" s="8" t="s">
        <v>172</v>
      </c>
      <c r="D9" s="9" t="s">
        <v>167</v>
      </c>
      <c r="E9" s="56"/>
      <c r="F9" s="20"/>
      <c r="G9" s="20"/>
      <c r="H9" s="13" t="str">
        <f t="shared" ca="1" si="0"/>
        <v>No Permit</v>
      </c>
      <c r="I9" s="52" t="str">
        <f t="shared" ca="1" si="1"/>
        <v/>
      </c>
      <c r="J9" s="19"/>
    </row>
    <row r="10" spans="1:10" s="2" customFormat="1" ht="30" customHeight="1" x14ac:dyDescent="0.3">
      <c r="A10" s="61"/>
      <c r="B10" s="11" t="s">
        <v>165</v>
      </c>
      <c r="C10" s="8" t="s">
        <v>174</v>
      </c>
      <c r="D10" s="9" t="s">
        <v>167</v>
      </c>
      <c r="E10" s="56"/>
      <c r="F10" s="20"/>
      <c r="G10" s="20"/>
      <c r="H10" s="13" t="str">
        <f t="shared" ca="1" si="0"/>
        <v>No Permit</v>
      </c>
      <c r="I10" s="52" t="str">
        <f t="shared" ca="1" si="1"/>
        <v/>
      </c>
      <c r="J10" s="19"/>
    </row>
    <row r="11" spans="1:10" s="2" customFormat="1" ht="30" customHeight="1" x14ac:dyDescent="0.3">
      <c r="A11" s="61"/>
      <c r="B11" s="11" t="s">
        <v>165</v>
      </c>
      <c r="C11" s="8" t="s">
        <v>175</v>
      </c>
      <c r="D11" s="9" t="s">
        <v>167</v>
      </c>
      <c r="E11" s="56"/>
      <c r="F11" s="20"/>
      <c r="G11" s="20"/>
      <c r="H11" s="13" t="str">
        <f ca="1">IF(D11="Applicable",IF(G11="","No Permit",IF(G11&gt;NOW(),"Active","Expired")),"N/A")</f>
        <v>No Permit</v>
      </c>
      <c r="I11" s="52" t="str">
        <f t="shared" ca="1" si="1"/>
        <v/>
      </c>
      <c r="J11" s="19"/>
    </row>
    <row r="12" spans="1:10" s="2" customFormat="1" ht="30" customHeight="1" x14ac:dyDescent="0.3">
      <c r="A12" s="61" t="s">
        <v>13</v>
      </c>
      <c r="B12" s="11" t="s">
        <v>176</v>
      </c>
      <c r="C12" s="8" t="s">
        <v>177</v>
      </c>
      <c r="D12" s="9" t="s">
        <v>167</v>
      </c>
      <c r="E12" s="56"/>
      <c r="F12" s="20">
        <v>45429</v>
      </c>
      <c r="G12" s="20">
        <v>2958465</v>
      </c>
      <c r="H12" s="13" t="str">
        <f t="shared" ca="1" si="0"/>
        <v>Active</v>
      </c>
      <c r="I12" s="52">
        <f t="shared" ca="1" si="1"/>
        <v>2912206.5981370369</v>
      </c>
      <c r="J12" s="19"/>
    </row>
    <row r="13" spans="1:10" s="2" customFormat="1" ht="30" customHeight="1" x14ac:dyDescent="0.3">
      <c r="A13" s="61" t="s">
        <v>14</v>
      </c>
      <c r="B13" s="11" t="s">
        <v>176</v>
      </c>
      <c r="C13" s="8" t="s">
        <v>180</v>
      </c>
      <c r="D13" s="9" t="s">
        <v>167</v>
      </c>
      <c r="E13" s="56"/>
      <c r="F13" s="20"/>
      <c r="G13" s="20"/>
      <c r="H13" s="13" t="str">
        <f t="shared" ca="1" si="0"/>
        <v>No Permit</v>
      </c>
      <c r="I13" s="52" t="str">
        <f t="shared" ca="1" si="1"/>
        <v/>
      </c>
      <c r="J13" s="19"/>
    </row>
    <row r="14" spans="1:10" s="2" customFormat="1" ht="30" customHeight="1" x14ac:dyDescent="0.3">
      <c r="A14" s="61" t="s">
        <v>15</v>
      </c>
      <c r="B14" s="11" t="s">
        <v>176</v>
      </c>
      <c r="C14" s="8" t="s">
        <v>363</v>
      </c>
      <c r="D14" s="9" t="s">
        <v>167</v>
      </c>
      <c r="E14" s="56"/>
      <c r="F14" s="20">
        <v>46210</v>
      </c>
      <c r="G14" s="20">
        <v>46575</v>
      </c>
      <c r="H14" s="13" t="str">
        <f t="shared" ca="1" si="0"/>
        <v>Active</v>
      </c>
      <c r="I14" s="52">
        <f t="shared" ca="1" si="1"/>
        <v>316.59813703703549</v>
      </c>
      <c r="J14" s="19"/>
    </row>
    <row r="15" spans="1:10" s="2" customFormat="1" ht="30" customHeight="1" x14ac:dyDescent="0.3">
      <c r="A15" s="61" t="s">
        <v>16</v>
      </c>
      <c r="B15" s="11" t="s">
        <v>176</v>
      </c>
      <c r="C15" s="8" t="s">
        <v>188</v>
      </c>
      <c r="D15" s="9" t="s">
        <v>167</v>
      </c>
      <c r="E15" s="56"/>
      <c r="F15" s="20">
        <v>46210</v>
      </c>
      <c r="G15" s="20">
        <v>46575</v>
      </c>
      <c r="H15" s="13" t="str">
        <f t="shared" ca="1" si="0"/>
        <v>Active</v>
      </c>
      <c r="I15" s="52">
        <f t="shared" ca="1" si="1"/>
        <v>316.59813703703549</v>
      </c>
      <c r="J15" s="19"/>
    </row>
    <row r="16" spans="1:10" s="2" customFormat="1" ht="30" customHeight="1" x14ac:dyDescent="0.3">
      <c r="A16" s="61" t="s">
        <v>17</v>
      </c>
      <c r="B16" s="11" t="s">
        <v>176</v>
      </c>
      <c r="C16" s="8" t="s">
        <v>368</v>
      </c>
      <c r="D16" s="9" t="s">
        <v>167</v>
      </c>
      <c r="E16" s="56"/>
      <c r="F16" s="20">
        <v>45846</v>
      </c>
      <c r="G16" s="20">
        <v>46211</v>
      </c>
      <c r="H16" s="13" t="str">
        <f t="shared" ca="1" si="0"/>
        <v>Expired</v>
      </c>
      <c r="I16" s="52" t="str">
        <f t="shared" ca="1" si="1"/>
        <v/>
      </c>
      <c r="J16" s="19"/>
    </row>
    <row r="17" spans="1:10" s="2" customFormat="1" ht="30" customHeight="1" x14ac:dyDescent="0.3">
      <c r="A17" s="61" t="s">
        <v>193</v>
      </c>
      <c r="B17" s="11" t="s">
        <v>176</v>
      </c>
      <c r="C17" s="8" t="s">
        <v>371</v>
      </c>
      <c r="D17" s="9" t="s">
        <v>167</v>
      </c>
      <c r="E17" s="56"/>
      <c r="F17" s="20">
        <v>46099</v>
      </c>
      <c r="G17" s="20">
        <v>46464</v>
      </c>
      <c r="H17" s="13" t="str">
        <f t="shared" ca="1" si="0"/>
        <v>Active</v>
      </c>
      <c r="I17" s="52">
        <f t="shared" ca="1" si="1"/>
        <v>205.59813703703549</v>
      </c>
      <c r="J17" s="19"/>
    </row>
    <row r="18" spans="1:10" s="2" customFormat="1" ht="30" customHeight="1" x14ac:dyDescent="0.3">
      <c r="A18" s="61" t="s">
        <v>19</v>
      </c>
      <c r="B18" s="11" t="s">
        <v>176</v>
      </c>
      <c r="C18" s="8" t="s">
        <v>372</v>
      </c>
      <c r="D18" s="9" t="s">
        <v>173</v>
      </c>
      <c r="E18" s="56"/>
      <c r="F18" s="20"/>
      <c r="G18" s="20"/>
      <c r="H18" s="13" t="str">
        <f t="shared" ca="1" si="0"/>
        <v>N/A</v>
      </c>
      <c r="I18" s="52" t="str">
        <f t="shared" ca="1" si="1"/>
        <v/>
      </c>
      <c r="J18" s="19"/>
    </row>
    <row r="19" spans="1:10" s="2" customFormat="1" ht="30" customHeight="1" x14ac:dyDescent="0.3">
      <c r="A19" s="61" t="s">
        <v>198</v>
      </c>
      <c r="B19" s="11" t="s">
        <v>176</v>
      </c>
      <c r="C19" s="8" t="s">
        <v>199</v>
      </c>
      <c r="D19" s="9" t="s">
        <v>167</v>
      </c>
      <c r="E19" s="56"/>
      <c r="F19" s="20">
        <v>46210</v>
      </c>
      <c r="G19" s="20">
        <v>46575</v>
      </c>
      <c r="H19" s="13" t="str">
        <f t="shared" ca="1" si="0"/>
        <v>Active</v>
      </c>
      <c r="I19" s="52">
        <f t="shared" ca="1" si="1"/>
        <v>316.59813703703549</v>
      </c>
      <c r="J19" s="19"/>
    </row>
    <row r="20" spans="1:10" s="2" customFormat="1" ht="30" customHeight="1" x14ac:dyDescent="0.3">
      <c r="A20" s="61" t="s">
        <v>200</v>
      </c>
      <c r="B20" s="11" t="s">
        <v>176</v>
      </c>
      <c r="C20" s="8" t="s">
        <v>201</v>
      </c>
      <c r="D20" s="9" t="s">
        <v>167</v>
      </c>
      <c r="E20" s="56"/>
      <c r="F20" s="20">
        <v>46210</v>
      </c>
      <c r="G20" s="20">
        <v>46575</v>
      </c>
      <c r="H20" s="13" t="str">
        <f t="shared" ca="1" si="0"/>
        <v>Active</v>
      </c>
      <c r="I20" s="52">
        <f t="shared" ca="1" si="1"/>
        <v>316.59813703703549</v>
      </c>
      <c r="J20" s="19"/>
    </row>
    <row r="21" spans="1:10" s="2" customFormat="1" ht="30" customHeight="1" x14ac:dyDescent="0.3">
      <c r="A21" s="61" t="s">
        <v>22</v>
      </c>
      <c r="B21" s="11" t="s">
        <v>204</v>
      </c>
      <c r="C21" s="8" t="s">
        <v>205</v>
      </c>
      <c r="D21" s="9" t="s">
        <v>167</v>
      </c>
      <c r="E21" s="56"/>
      <c r="F21" s="20">
        <v>46083</v>
      </c>
      <c r="G21" s="20">
        <v>46448</v>
      </c>
      <c r="H21" s="13" t="str">
        <f t="shared" ca="1" si="0"/>
        <v>Active</v>
      </c>
      <c r="I21" s="52">
        <f t="shared" ca="1" si="1"/>
        <v>189.59813703703549</v>
      </c>
      <c r="J21" s="19"/>
    </row>
    <row r="22" spans="1:10" s="2" customFormat="1" ht="30" customHeight="1" x14ac:dyDescent="0.3">
      <c r="A22" s="61" t="s">
        <v>23</v>
      </c>
      <c r="B22" s="11" t="s">
        <v>204</v>
      </c>
      <c r="C22" s="8" t="s">
        <v>207</v>
      </c>
      <c r="D22" s="9" t="s">
        <v>167</v>
      </c>
      <c r="E22" s="56"/>
      <c r="F22" s="20"/>
      <c r="G22" s="20"/>
      <c r="H22" s="13" t="str">
        <f t="shared" ca="1" si="0"/>
        <v>No Permit</v>
      </c>
      <c r="I22" s="52" t="str">
        <f t="shared" ca="1" si="1"/>
        <v/>
      </c>
      <c r="J22" s="19"/>
    </row>
    <row r="23" spans="1:10" s="2" customFormat="1" ht="30" customHeight="1" x14ac:dyDescent="0.3">
      <c r="A23" s="61" t="s">
        <v>24</v>
      </c>
      <c r="B23" s="11" t="s">
        <v>209</v>
      </c>
      <c r="C23" s="8" t="s">
        <v>210</v>
      </c>
      <c r="D23" s="9" t="s">
        <v>167</v>
      </c>
      <c r="E23" s="56"/>
      <c r="F23" s="20">
        <v>45916</v>
      </c>
      <c r="G23" s="20">
        <v>2958465</v>
      </c>
      <c r="H23" s="13" t="str">
        <f t="shared" ca="1" si="0"/>
        <v>Active</v>
      </c>
      <c r="I23" s="52">
        <f t="shared" ca="1" si="1"/>
        <v>2912206.5981370369</v>
      </c>
      <c r="J23" s="19"/>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0" s="2" customFormat="1" ht="30" customHeight="1" x14ac:dyDescent="0.3">
      <c r="A25" s="61" t="s">
        <v>26</v>
      </c>
      <c r="B25" s="11" t="s">
        <v>209</v>
      </c>
      <c r="C25" s="8" t="s">
        <v>213</v>
      </c>
      <c r="D25" s="9" t="s">
        <v>167</v>
      </c>
      <c r="E25" s="56"/>
      <c r="F25" s="20">
        <v>45418</v>
      </c>
      <c r="G25" s="20">
        <v>2958465</v>
      </c>
      <c r="H25" s="13" t="str">
        <f t="shared" ca="1" si="0"/>
        <v>Active</v>
      </c>
      <c r="I25" s="52">
        <f ca="1">IF(H25="N/A","",IF((G25-$C$1)&gt;0,G25-$C$1,""))</f>
        <v>2912206.5981370369</v>
      </c>
      <c r="J25" s="19"/>
    </row>
    <row r="26" spans="1:10" s="2" customFormat="1" ht="30" customHeight="1" x14ac:dyDescent="0.3">
      <c r="A26" s="61" t="s">
        <v>215</v>
      </c>
      <c r="B26" s="11" t="s">
        <v>209</v>
      </c>
      <c r="C26" s="8" t="s">
        <v>216</v>
      </c>
      <c r="D26" s="9" t="s">
        <v>167</v>
      </c>
      <c r="E26" s="56"/>
      <c r="F26" s="20">
        <v>45505</v>
      </c>
      <c r="G26" s="20">
        <v>46600</v>
      </c>
      <c r="H26" s="13" t="str">
        <f t="shared" ca="1" si="0"/>
        <v>Active</v>
      </c>
      <c r="I26" s="52">
        <f ca="1">IF(H26="N/A","",IF((G26-$C$1)&gt;0,G26-$C$1,""))</f>
        <v>341.59813703703549</v>
      </c>
      <c r="J26" s="19"/>
    </row>
    <row r="27" spans="1:10" s="2" customFormat="1" ht="30" customHeight="1" x14ac:dyDescent="0.3">
      <c r="A27" s="61" t="s">
        <v>28</v>
      </c>
      <c r="B27" s="11" t="s">
        <v>209</v>
      </c>
      <c r="C27" s="8" t="s">
        <v>218</v>
      </c>
      <c r="D27" s="9" t="s">
        <v>173</v>
      </c>
      <c r="E27" s="56"/>
      <c r="F27" s="20"/>
      <c r="G27" s="20"/>
      <c r="H27" s="13" t="str">
        <f t="shared" ca="1" si="0"/>
        <v>N/A</v>
      </c>
      <c r="I27" s="52"/>
      <c r="J27" s="19"/>
    </row>
    <row r="28" spans="1:10" s="2" customFormat="1" ht="30" customHeight="1" x14ac:dyDescent="0.3">
      <c r="A28" s="61" t="s">
        <v>29</v>
      </c>
      <c r="B28" s="11" t="s">
        <v>209</v>
      </c>
      <c r="C28" s="8" t="s">
        <v>219</v>
      </c>
      <c r="D28" s="9" t="s">
        <v>173</v>
      </c>
      <c r="E28" s="56"/>
      <c r="F28" s="20"/>
      <c r="G28" s="20"/>
      <c r="H28" s="13" t="str">
        <f t="shared" ca="1" si="0"/>
        <v>N/A</v>
      </c>
      <c r="I28" s="52"/>
      <c r="J28" s="19"/>
    </row>
    <row r="29" spans="1:10" s="2" customFormat="1" ht="30" customHeight="1" x14ac:dyDescent="0.3">
      <c r="A29" s="61" t="s">
        <v>220</v>
      </c>
      <c r="B29" s="11" t="s">
        <v>209</v>
      </c>
      <c r="C29" s="8" t="s">
        <v>221</v>
      </c>
      <c r="D29" s="9" t="s">
        <v>167</v>
      </c>
      <c r="E29" s="56"/>
      <c r="F29" s="20">
        <v>45441</v>
      </c>
      <c r="G29" s="20">
        <v>45806</v>
      </c>
      <c r="H29" s="13" t="str">
        <f t="shared" ca="1" si="0"/>
        <v>Expired</v>
      </c>
      <c r="I29" s="52" t="str">
        <f ca="1">IF(H29="N/A","",IF((G29-$C$1)&gt;0,G29-$C$1,""))</f>
        <v/>
      </c>
      <c r="J29" s="19"/>
    </row>
    <row r="30" spans="1:10" s="2" customFormat="1" ht="30" customHeight="1" x14ac:dyDescent="0.3">
      <c r="A30" s="61" t="s">
        <v>223</v>
      </c>
      <c r="B30" s="11" t="s">
        <v>209</v>
      </c>
      <c r="C30" s="8" t="s">
        <v>224</v>
      </c>
      <c r="D30" s="9" t="s">
        <v>173</v>
      </c>
      <c r="E30" s="56"/>
      <c r="F30" s="20"/>
      <c r="G30" s="20"/>
      <c r="H30" s="13" t="str">
        <f t="shared" ca="1" si="0"/>
        <v>N/A</v>
      </c>
      <c r="I30" s="52"/>
      <c r="J30" s="19"/>
    </row>
    <row r="31" spans="1:10" s="2" customFormat="1" ht="30" customHeight="1" x14ac:dyDescent="0.3">
      <c r="A31" s="61" t="s">
        <v>225</v>
      </c>
      <c r="B31" s="11" t="s">
        <v>209</v>
      </c>
      <c r="C31" s="8" t="s">
        <v>226</v>
      </c>
      <c r="D31" s="9" t="s">
        <v>173</v>
      </c>
      <c r="E31" s="56"/>
      <c r="F31" s="20"/>
      <c r="G31" s="20"/>
      <c r="H31" s="13" t="str">
        <f t="shared" ca="1" si="0"/>
        <v>N/A</v>
      </c>
      <c r="I31" s="52"/>
      <c r="J31" s="19"/>
    </row>
    <row r="32" spans="1:10" s="2" customFormat="1" ht="30" customHeight="1" x14ac:dyDescent="0.3">
      <c r="A32" s="61" t="s">
        <v>227</v>
      </c>
      <c r="B32" s="11" t="s">
        <v>209</v>
      </c>
      <c r="C32" s="8" t="s">
        <v>228</v>
      </c>
      <c r="D32" s="9" t="s">
        <v>167</v>
      </c>
      <c r="E32" s="56"/>
      <c r="F32" s="20"/>
      <c r="G32" s="20"/>
      <c r="H32" s="13" t="str">
        <f t="shared" ca="1" si="0"/>
        <v>No Permit</v>
      </c>
      <c r="I32" s="52"/>
      <c r="J32" s="19"/>
    </row>
    <row r="33" spans="1:10" s="2" customFormat="1" ht="30" customHeight="1" x14ac:dyDescent="0.3">
      <c r="A33" s="61" t="s">
        <v>34</v>
      </c>
      <c r="B33" s="11" t="s">
        <v>209</v>
      </c>
      <c r="C33" s="8" t="s">
        <v>229</v>
      </c>
      <c r="D33" s="9" t="s">
        <v>167</v>
      </c>
      <c r="E33" s="56"/>
      <c r="F33" s="20">
        <v>45387</v>
      </c>
      <c r="G33" s="20">
        <v>46482</v>
      </c>
      <c r="H33" s="13" t="str">
        <f t="shared" ca="1" si="0"/>
        <v>Active</v>
      </c>
      <c r="I33" s="52">
        <f t="shared" ca="1" si="1"/>
        <v>223.59813703703549</v>
      </c>
      <c r="J33" s="19"/>
    </row>
    <row r="34" spans="1:10" s="2" customFormat="1" ht="30" customHeight="1" x14ac:dyDescent="0.3">
      <c r="A34" s="61" t="s">
        <v>35</v>
      </c>
      <c r="B34" s="11" t="s">
        <v>209</v>
      </c>
      <c r="C34" s="8" t="s">
        <v>232</v>
      </c>
      <c r="D34" s="9" t="s">
        <v>167</v>
      </c>
      <c r="E34" s="56"/>
      <c r="F34" s="20">
        <v>45357</v>
      </c>
      <c r="G34" s="20">
        <v>2958465</v>
      </c>
      <c r="H34" s="13" t="str">
        <f t="shared" ca="1" si="0"/>
        <v>Active</v>
      </c>
      <c r="I34" s="52">
        <f t="shared" ca="1" si="1"/>
        <v>2912206.5981370369</v>
      </c>
      <c r="J34" s="19"/>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173</v>
      </c>
      <c r="E38" s="56"/>
      <c r="F38" s="20"/>
      <c r="G38" s="20"/>
      <c r="H38" s="13" t="str">
        <f t="shared" ca="1" si="0"/>
        <v>N/A</v>
      </c>
      <c r="I38" s="52" t="str">
        <f t="shared" ca="1" si="1"/>
        <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173</v>
      </c>
      <c r="E42" s="56"/>
      <c r="F42" s="20"/>
      <c r="G42" s="20"/>
      <c r="H42" s="13" t="str">
        <f t="shared" ca="1" si="0"/>
        <v>N/A</v>
      </c>
      <c r="I42" s="52" t="str">
        <f t="shared" ca="1" si="1"/>
        <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173</v>
      </c>
      <c r="E48" s="56"/>
      <c r="F48" s="20"/>
      <c r="G48" s="20"/>
      <c r="H48" s="13" t="str">
        <f t="shared" ca="1" si="0"/>
        <v>N/A</v>
      </c>
      <c r="I48" s="52" t="str">
        <f t="shared" ca="1" si="1"/>
        <v/>
      </c>
      <c r="J48" s="19"/>
    </row>
    <row r="49" spans="1:10" s="2" customFormat="1" ht="30" customHeight="1" x14ac:dyDescent="0.3">
      <c r="A49" s="61"/>
      <c r="B49" s="11" t="s">
        <v>244</v>
      </c>
      <c r="C49" s="8" t="s">
        <v>262</v>
      </c>
      <c r="D49" s="9" t="s">
        <v>173</v>
      </c>
      <c r="E49" s="56"/>
      <c r="F49" s="20"/>
      <c r="G49" s="20"/>
      <c r="H49" s="13" t="str">
        <f t="shared" ca="1" si="0"/>
        <v>N/A</v>
      </c>
      <c r="I49" s="52" t="str">
        <f t="shared" ca="1" si="1"/>
        <v/>
      </c>
      <c r="J49" s="19"/>
    </row>
    <row r="50" spans="1:10" s="2" customFormat="1" ht="30" customHeight="1" x14ac:dyDescent="0.3">
      <c r="A50" s="61"/>
      <c r="B50" s="11" t="s">
        <v>244</v>
      </c>
      <c r="C50" s="8" t="s">
        <v>263</v>
      </c>
      <c r="D50" s="9" t="s">
        <v>167</v>
      </c>
      <c r="E50" s="56"/>
      <c r="F50" s="20"/>
      <c r="G50" s="20"/>
      <c r="H50" s="13" t="str">
        <f t="shared" ca="1" si="0"/>
        <v>No Permit</v>
      </c>
      <c r="I50" s="52" t="str">
        <f t="shared" ca="1" si="1"/>
        <v/>
      </c>
      <c r="J50" s="19"/>
    </row>
    <row r="51" spans="1:10" s="2" customFormat="1" ht="30" customHeight="1" x14ac:dyDescent="0.3">
      <c r="A51" s="61" t="s">
        <v>52</v>
      </c>
      <c r="B51" s="11" t="s">
        <v>264</v>
      </c>
      <c r="C51" s="8" t="s">
        <v>265</v>
      </c>
      <c r="D51" s="9" t="s">
        <v>167</v>
      </c>
      <c r="E51" s="56"/>
      <c r="F51" s="20"/>
      <c r="G51" s="20"/>
      <c r="H51" s="13" t="str">
        <f t="shared" ca="1" si="0"/>
        <v>No Permit</v>
      </c>
      <c r="I51" s="52" t="str">
        <f t="shared" ca="1" si="1"/>
        <v/>
      </c>
      <c r="J51" s="19"/>
    </row>
    <row r="52" spans="1:10" s="2" customFormat="1" ht="30" customHeight="1" x14ac:dyDescent="0.3">
      <c r="A52" s="61" t="s">
        <v>53</v>
      </c>
      <c r="B52" s="11" t="s">
        <v>264</v>
      </c>
      <c r="C52" s="8" t="s">
        <v>267</v>
      </c>
      <c r="D52" s="9" t="s">
        <v>167</v>
      </c>
      <c r="E52" s="56"/>
      <c r="F52" s="20"/>
      <c r="G52" s="20"/>
      <c r="H52" s="13" t="str">
        <f t="shared" ca="1" si="0"/>
        <v>No Permit</v>
      </c>
      <c r="I52" s="52" t="str">
        <f t="shared" ca="1" si="1"/>
        <v/>
      </c>
      <c r="J52" s="19"/>
    </row>
    <row r="53" spans="1:10" s="2" customFormat="1" ht="30" customHeight="1" x14ac:dyDescent="0.3">
      <c r="A53" s="61" t="s">
        <v>54</v>
      </c>
      <c r="B53" s="11" t="s">
        <v>264</v>
      </c>
      <c r="C53" s="8" t="s">
        <v>268</v>
      </c>
      <c r="D53" s="9" t="s">
        <v>167</v>
      </c>
      <c r="E53" s="56"/>
      <c r="F53" s="20"/>
      <c r="G53" s="20"/>
      <c r="H53" s="13" t="str">
        <f t="shared" ca="1" si="0"/>
        <v>No Permit</v>
      </c>
      <c r="I53" s="52" t="str">
        <f t="shared" ca="1" si="1"/>
        <v/>
      </c>
      <c r="J53" s="19"/>
    </row>
    <row r="54" spans="1:10" s="2" customFormat="1" ht="30" customHeight="1" x14ac:dyDescent="0.3">
      <c r="A54" s="61" t="s">
        <v>55</v>
      </c>
      <c r="B54" s="11" t="s">
        <v>264</v>
      </c>
      <c r="C54" s="8" t="s">
        <v>269</v>
      </c>
      <c r="D54" s="9" t="s">
        <v>167</v>
      </c>
      <c r="E54" s="56"/>
      <c r="F54" s="20"/>
      <c r="G54" s="20"/>
      <c r="H54" s="13" t="str">
        <f t="shared" ca="1" si="0"/>
        <v>No Permit</v>
      </c>
      <c r="I54" s="52" t="str">
        <f t="shared" ca="1" si="1"/>
        <v/>
      </c>
      <c r="J54" s="19"/>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19"/>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19"/>
    </row>
    <row r="57" spans="1:10" s="2" customFormat="1" ht="30" customHeight="1" x14ac:dyDescent="0.3">
      <c r="A57" s="61" t="s">
        <v>58</v>
      </c>
      <c r="B57" s="11" t="s">
        <v>272</v>
      </c>
      <c r="C57" s="8" t="s">
        <v>273</v>
      </c>
      <c r="D57" s="9" t="s">
        <v>167</v>
      </c>
      <c r="E57" s="56"/>
      <c r="F57" s="20">
        <v>46072</v>
      </c>
      <c r="G57" s="20">
        <v>48200</v>
      </c>
      <c r="H57" s="13" t="str">
        <f t="shared" ca="1" si="0"/>
        <v>Active</v>
      </c>
      <c r="I57" s="52">
        <f t="shared" ca="1" si="1"/>
        <v>1941.5981370370355</v>
      </c>
      <c r="J57" s="19"/>
    </row>
    <row r="58" spans="1:10" s="2" customFormat="1" ht="30" customHeight="1" x14ac:dyDescent="0.3">
      <c r="A58" s="61" t="s">
        <v>59</v>
      </c>
      <c r="B58" s="11" t="s">
        <v>274</v>
      </c>
      <c r="C58" s="8" t="s">
        <v>275</v>
      </c>
      <c r="D58" s="9" t="s">
        <v>167</v>
      </c>
      <c r="E58" s="56"/>
      <c r="F58" s="20">
        <v>46017</v>
      </c>
      <c r="G58" s="20">
        <v>46010</v>
      </c>
      <c r="H58" s="13" t="str">
        <f t="shared" ca="1" si="0"/>
        <v>Expired</v>
      </c>
      <c r="I58" s="52" t="str">
        <f t="shared" ca="1" si="1"/>
        <v/>
      </c>
      <c r="J58" s="19"/>
    </row>
    <row r="59" spans="1:10" s="2" customFormat="1" ht="30" customHeight="1" x14ac:dyDescent="0.3">
      <c r="A59" s="61" t="s">
        <v>60</v>
      </c>
      <c r="B59" s="11" t="s">
        <v>274</v>
      </c>
      <c r="C59" s="8" t="s">
        <v>276</v>
      </c>
      <c r="D59" s="9" t="s">
        <v>167</v>
      </c>
      <c r="E59" s="56"/>
      <c r="F59" s="20"/>
      <c r="G59" s="20"/>
      <c r="H59" s="13" t="str">
        <f t="shared" ca="1" si="0"/>
        <v>No Permit</v>
      </c>
      <c r="I59" s="52" t="str">
        <f t="shared" ca="1" si="1"/>
        <v/>
      </c>
      <c r="J59" s="19"/>
    </row>
    <row r="60" spans="1:10" s="2" customFormat="1" ht="30" customHeight="1" x14ac:dyDescent="0.3">
      <c r="A60" s="61" t="s">
        <v>61</v>
      </c>
      <c r="B60" s="11" t="s">
        <v>277</v>
      </c>
      <c r="C60" s="8" t="s">
        <v>278</v>
      </c>
      <c r="D60" s="9" t="s">
        <v>167</v>
      </c>
      <c r="E60" s="56"/>
      <c r="F60" s="20"/>
      <c r="G60" s="20"/>
      <c r="H60" s="13" t="str">
        <f t="shared" ca="1" si="0"/>
        <v>No Permit</v>
      </c>
      <c r="I60" s="52" t="str">
        <f t="shared" ca="1" si="1"/>
        <v/>
      </c>
      <c r="J60" s="19"/>
    </row>
    <row r="61" spans="1:10" s="2" customFormat="1" ht="30" customHeight="1" x14ac:dyDescent="0.3">
      <c r="A61" s="61" t="s">
        <v>62</v>
      </c>
      <c r="B61" s="11" t="s">
        <v>277</v>
      </c>
      <c r="C61" s="8" t="s">
        <v>279</v>
      </c>
      <c r="D61" s="9" t="s">
        <v>167</v>
      </c>
      <c r="E61" s="56"/>
      <c r="F61" s="20"/>
      <c r="G61" s="20"/>
      <c r="H61" s="13" t="str">
        <f t="shared" ca="1" si="0"/>
        <v>No Permit</v>
      </c>
      <c r="I61" s="52" t="str">
        <f t="shared" ca="1" si="1"/>
        <v/>
      </c>
      <c r="J61" s="19"/>
    </row>
    <row r="62" spans="1:10" s="2" customFormat="1" ht="30" customHeight="1" x14ac:dyDescent="0.3">
      <c r="A62" s="61" t="s">
        <v>63</v>
      </c>
      <c r="B62" s="11" t="s">
        <v>277</v>
      </c>
      <c r="C62" s="8" t="s">
        <v>280</v>
      </c>
      <c r="D62" s="9" t="s">
        <v>167</v>
      </c>
      <c r="E62" s="56"/>
      <c r="F62" s="20"/>
      <c r="G62" s="20"/>
      <c r="H62" s="13" t="str">
        <f t="shared" ca="1" si="0"/>
        <v>No Permit</v>
      </c>
      <c r="I62" s="52" t="str">
        <f t="shared" ca="1" si="1"/>
        <v/>
      </c>
      <c r="J62" s="19"/>
    </row>
    <row r="63" spans="1:10" s="2" customFormat="1" ht="30" customHeight="1" x14ac:dyDescent="0.3">
      <c r="A63" s="61" t="s">
        <v>64</v>
      </c>
      <c r="B63" s="11" t="s">
        <v>277</v>
      </c>
      <c r="C63" s="8" t="s">
        <v>281</v>
      </c>
      <c r="D63" s="9" t="s">
        <v>167</v>
      </c>
      <c r="E63" s="56"/>
      <c r="F63" s="20"/>
      <c r="G63" s="20"/>
      <c r="H63" s="13" t="str">
        <f t="shared" ca="1" si="0"/>
        <v>No Permit</v>
      </c>
      <c r="I63" s="52" t="str">
        <f t="shared" ca="1" si="1"/>
        <v/>
      </c>
      <c r="J63" s="19"/>
    </row>
    <row r="64" spans="1:10" s="2" customFormat="1" ht="30" customHeight="1" x14ac:dyDescent="0.3">
      <c r="A64" s="61" t="s">
        <v>282</v>
      </c>
      <c r="B64" s="11" t="s">
        <v>283</v>
      </c>
      <c r="C64" s="8" t="s">
        <v>284</v>
      </c>
      <c r="D64" s="9" t="s">
        <v>173</v>
      </c>
      <c r="E64" s="56"/>
      <c r="F64" s="20"/>
      <c r="G64" s="20"/>
      <c r="H64" s="13" t="str">
        <f t="shared" ca="1" si="0"/>
        <v>N/A</v>
      </c>
      <c r="I64" s="52" t="str">
        <f t="shared" ca="1" si="1"/>
        <v/>
      </c>
      <c r="J64" s="19"/>
    </row>
    <row r="65" spans="1:10" s="2" customFormat="1" ht="30" customHeight="1" x14ac:dyDescent="0.3">
      <c r="A65" s="61" t="s">
        <v>66</v>
      </c>
      <c r="B65" s="11" t="s">
        <v>285</v>
      </c>
      <c r="C65" s="8" t="s">
        <v>286</v>
      </c>
      <c r="D65" s="9" t="s">
        <v>167</v>
      </c>
      <c r="E65" s="56"/>
      <c r="F65" s="20"/>
      <c r="G65" s="20"/>
      <c r="H65" s="13" t="str">
        <f t="shared" ca="1" si="0"/>
        <v>No Permit</v>
      </c>
      <c r="I65" s="52" t="str">
        <f t="shared" ca="1" si="1"/>
        <v/>
      </c>
      <c r="J65" s="19"/>
    </row>
    <row r="66" spans="1:10" s="2" customFormat="1" ht="30" customHeight="1" x14ac:dyDescent="0.3">
      <c r="A66" s="61" t="s">
        <v>67</v>
      </c>
      <c r="B66" s="11" t="s">
        <v>289</v>
      </c>
      <c r="C66" s="8" t="s">
        <v>290</v>
      </c>
      <c r="D66" s="9" t="s">
        <v>167</v>
      </c>
      <c r="E66" s="56"/>
      <c r="F66" s="20"/>
      <c r="G66" s="20"/>
      <c r="H66" s="13" t="str">
        <f t="shared" ca="1" si="0"/>
        <v>No Permit</v>
      </c>
      <c r="I66" s="52" t="str">
        <f t="shared" ca="1" si="1"/>
        <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173</v>
      </c>
      <c r="E68" s="56"/>
      <c r="F68" s="20"/>
      <c r="G68" s="20"/>
      <c r="H68" s="13" t="str">
        <f t="shared" ca="1" si="0"/>
        <v>N/A</v>
      </c>
      <c r="I68" s="52" t="str">
        <f t="shared" ca="1" si="1"/>
        <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2"/>
        <v>Not Submitted</v>
      </c>
      <c r="I77" s="77"/>
      <c r="J77" s="78"/>
    </row>
    <row r="78" spans="1:10" s="2" customFormat="1" ht="30" customHeight="1" x14ac:dyDescent="0.3">
      <c r="A78" s="61" t="s">
        <v>307</v>
      </c>
      <c r="B78" s="18" t="s">
        <v>176</v>
      </c>
      <c r="C78" s="18" t="s">
        <v>308</v>
      </c>
      <c r="D78" s="12" t="s">
        <v>309</v>
      </c>
      <c r="E78" s="55" t="s">
        <v>167</v>
      </c>
      <c r="F78" s="20"/>
      <c r="G78" s="12">
        <v>46053</v>
      </c>
      <c r="H78" s="13" t="str">
        <f t="shared" si="2"/>
        <v>Not Submitted</v>
      </c>
      <c r="I78" s="77"/>
      <c r="J78" s="78"/>
    </row>
    <row r="79" spans="1:10" s="2" customFormat="1" ht="30" customHeight="1" x14ac:dyDescent="0.3">
      <c r="A79" s="61" t="s">
        <v>307</v>
      </c>
      <c r="B79" s="18" t="s">
        <v>176</v>
      </c>
      <c r="C79" s="18" t="s">
        <v>310</v>
      </c>
      <c r="D79" s="12" t="s">
        <v>309</v>
      </c>
      <c r="E79" s="55" t="s">
        <v>167</v>
      </c>
      <c r="F79" s="20"/>
      <c r="G79" s="12">
        <v>46081</v>
      </c>
      <c r="H79" s="13" t="str">
        <f t="shared" si="2"/>
        <v>Not Submitted</v>
      </c>
      <c r="I79" s="77"/>
      <c r="J79" s="78"/>
    </row>
    <row r="80" spans="1:10" s="2" customFormat="1" ht="30" customHeight="1" x14ac:dyDescent="0.3">
      <c r="A80" s="61" t="s">
        <v>307</v>
      </c>
      <c r="B80" s="18" t="s">
        <v>176</v>
      </c>
      <c r="C80" s="18" t="s">
        <v>311</v>
      </c>
      <c r="D80" s="12" t="s">
        <v>309</v>
      </c>
      <c r="E80" s="55" t="s">
        <v>167</v>
      </c>
      <c r="F80" s="20"/>
      <c r="G80" s="12">
        <v>46112</v>
      </c>
      <c r="H80" s="13" t="str">
        <f t="shared" si="2"/>
        <v>Not Submitted</v>
      </c>
      <c r="I80" s="77"/>
      <c r="J80" s="78"/>
    </row>
    <row r="81" spans="1:10" s="2" customFormat="1" ht="30" customHeight="1" x14ac:dyDescent="0.3">
      <c r="A81" s="61" t="s">
        <v>307</v>
      </c>
      <c r="B81" s="18" t="s">
        <v>176</v>
      </c>
      <c r="C81" s="18" t="s">
        <v>312</v>
      </c>
      <c r="D81" s="12" t="s">
        <v>309</v>
      </c>
      <c r="E81" s="55" t="s">
        <v>167</v>
      </c>
      <c r="F81" s="20"/>
      <c r="G81" s="12">
        <v>46142</v>
      </c>
      <c r="H81" s="13" t="str">
        <f t="shared" si="2"/>
        <v>Not Submitted</v>
      </c>
      <c r="I81" s="77"/>
      <c r="J81" s="78"/>
    </row>
    <row r="82" spans="1:10" s="2" customFormat="1" ht="30" customHeight="1" x14ac:dyDescent="0.3">
      <c r="A82" s="61" t="s">
        <v>307</v>
      </c>
      <c r="B82" s="18" t="s">
        <v>176</v>
      </c>
      <c r="C82" s="18" t="s">
        <v>313</v>
      </c>
      <c r="D82" s="12" t="s">
        <v>309</v>
      </c>
      <c r="E82" s="55" t="s">
        <v>167</v>
      </c>
      <c r="F82" s="20"/>
      <c r="G82" s="12">
        <v>46173</v>
      </c>
      <c r="H82" s="13" t="str">
        <f t="shared" si="2"/>
        <v>Not Submitted</v>
      </c>
      <c r="I82" s="77"/>
      <c r="J82" s="78"/>
    </row>
    <row r="83" spans="1:10" s="2" customFormat="1" ht="30" customHeight="1" x14ac:dyDescent="0.3">
      <c r="A83" s="61" t="s">
        <v>307</v>
      </c>
      <c r="B83" s="18" t="s">
        <v>176</v>
      </c>
      <c r="C83" s="18" t="s">
        <v>314</v>
      </c>
      <c r="D83" s="12" t="s">
        <v>309</v>
      </c>
      <c r="E83" s="55" t="s">
        <v>167</v>
      </c>
      <c r="F83" s="20"/>
      <c r="G83" s="12">
        <v>46203</v>
      </c>
      <c r="H83" s="13" t="str">
        <f t="shared" si="2"/>
        <v>Not Submitted</v>
      </c>
      <c r="I83" s="77"/>
      <c r="J83" s="78"/>
    </row>
    <row r="84" spans="1:10" s="2" customFormat="1" ht="30" customHeight="1" x14ac:dyDescent="0.3">
      <c r="A84" s="61" t="s">
        <v>307</v>
      </c>
      <c r="B84" s="18" t="s">
        <v>176</v>
      </c>
      <c r="C84" s="18" t="s">
        <v>315</v>
      </c>
      <c r="D84" s="12" t="s">
        <v>309</v>
      </c>
      <c r="E84" s="55" t="s">
        <v>167</v>
      </c>
      <c r="F84" s="20"/>
      <c r="G84" s="12">
        <v>46234</v>
      </c>
      <c r="H84" s="13" t="str">
        <f t="shared" si="2"/>
        <v>Not Submitted</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c r="G92" s="12">
        <v>46112</v>
      </c>
      <c r="H92" s="13" t="str">
        <f t="shared" si="2"/>
        <v>Not Submitted</v>
      </c>
      <c r="I92" s="77"/>
      <c r="J92" s="78"/>
    </row>
    <row r="93" spans="1:10" s="2" customFormat="1" ht="30" customHeight="1" x14ac:dyDescent="0.3">
      <c r="A93" s="61" t="s">
        <v>120</v>
      </c>
      <c r="B93" s="18" t="s">
        <v>209</v>
      </c>
      <c r="C93" s="18" t="s">
        <v>328</v>
      </c>
      <c r="D93" s="12" t="s">
        <v>327</v>
      </c>
      <c r="E93" s="55" t="s">
        <v>167</v>
      </c>
      <c r="F93" s="20"/>
      <c r="G93" s="12">
        <v>46203</v>
      </c>
      <c r="H93" s="13" t="str">
        <f t="shared" si="2"/>
        <v>Not Submitted</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44" priority="7" operator="containsText" text="Expired">
      <formula>NOT(ISERROR(SEARCH("Expired",H6)))</formula>
    </cfRule>
    <cfRule type="containsText" dxfId="43" priority="8" operator="containsText" text="No Permit">
      <formula>NOT(ISERROR(SEARCH("No Permit",H6)))</formula>
    </cfRule>
    <cfRule type="containsText" dxfId="42" priority="9" operator="containsText" text="Active">
      <formula>NOT(ISERROR(SEARCH("Active",H6)))</formula>
    </cfRule>
  </conditionalFormatting>
  <conditionalFormatting sqref="H74:H120">
    <cfRule type="containsText" dxfId="41" priority="4" operator="containsText" text="Not Submitted">
      <formula>NOT(ISERROR(SEARCH("Not Submitted",H74)))</formula>
    </cfRule>
    <cfRule type="containsText" dxfId="40" priority="5" operator="containsText" text="Late Submission">
      <formula>NOT(ISERROR(SEARCH("Late Submission",H74)))</formula>
    </cfRule>
    <cfRule type="containsText" dxfId="39" priority="6" operator="containsText" text="Submitted On-time">
      <formula>NOT(ISERROR(SEARCH("Submitted On-time",H74)))</formula>
    </cfRule>
  </conditionalFormatting>
  <conditionalFormatting sqref="I6:I68">
    <cfRule type="cellIs" dxfId="38" priority="1" operator="between">
      <formula>31</formula>
      <formula>60</formula>
    </cfRule>
    <cfRule type="cellIs" dxfId="37" priority="2" operator="between">
      <formula>0</formula>
      <formula>30</formula>
    </cfRule>
    <cfRule type="containsBlanks" dxfId="36"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6CEA279-D192-4647-99C7-2BBE9C4A7BCF}">
          <x14:formula1>
            <xm:f>DATA!$B$4:$B$5</xm:f>
          </x14:formula1>
          <xm:sqref>E74:E120 D6:D68</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7E00C-0747-4706-81B9-AC5320EC4DB6}">
  <sheetPr>
    <tabColor theme="3" tint="0.89999084444715716"/>
  </sheetPr>
  <dimension ref="A1:J120"/>
  <sheetViews>
    <sheetView showGridLines="0" zoomScale="85" zoomScaleNormal="85" workbookViewId="0">
      <pane ySplit="1" topLeftCell="A2" activePane="bottomLeft" state="frozen"/>
      <selection pane="bottomLeft" activeCell="F112" sqref="F112"/>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97</v>
      </c>
      <c r="C1" s="51">
        <f ca="1">NOW()</f>
        <v>46258.401862962965</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c r="F6" s="20">
        <v>46056</v>
      </c>
      <c r="G6" s="20">
        <v>46387</v>
      </c>
      <c r="H6" s="13" t="str">
        <f t="shared" ref="H6:H68" ca="1" si="0">IF(D6="Applicable",IF(G6="","No Permit",IF(G6&gt;NOW(),"Active","Expired")),"N/A")</f>
        <v>Active</v>
      </c>
      <c r="I6" s="52">
        <f t="shared" ref="I6:I68" ca="1" si="1">IF(H6="N/A","",IF((G6-$C$1)&gt;0,G6-$C$1,""))</f>
        <v>128.59813703703549</v>
      </c>
      <c r="J6" s="19"/>
    </row>
    <row r="7" spans="1:10" s="2" customFormat="1" ht="30" customHeight="1" x14ac:dyDescent="0.3">
      <c r="A7" s="61" t="s">
        <v>8</v>
      </c>
      <c r="B7" s="11" t="s">
        <v>165</v>
      </c>
      <c r="C7" s="8" t="s">
        <v>169</v>
      </c>
      <c r="D7" s="9" t="s">
        <v>167</v>
      </c>
      <c r="E7" s="56"/>
      <c r="F7" s="20">
        <v>46043</v>
      </c>
      <c r="G7" s="20">
        <v>46387</v>
      </c>
      <c r="H7" s="13" t="str">
        <f t="shared" ca="1" si="0"/>
        <v>Active</v>
      </c>
      <c r="I7" s="52">
        <f t="shared" ca="1" si="1"/>
        <v>128.59813703703549</v>
      </c>
      <c r="J7" s="19"/>
    </row>
    <row r="8" spans="1:10" s="2" customFormat="1" ht="30" customHeight="1" x14ac:dyDescent="0.3">
      <c r="A8" s="61" t="s">
        <v>9</v>
      </c>
      <c r="B8" s="11" t="s">
        <v>165</v>
      </c>
      <c r="C8" s="8" t="s">
        <v>171</v>
      </c>
      <c r="D8" s="9" t="s">
        <v>167</v>
      </c>
      <c r="E8" s="56"/>
      <c r="F8" s="20">
        <v>46043</v>
      </c>
      <c r="G8" s="20">
        <v>46387</v>
      </c>
      <c r="H8" s="13" t="str">
        <f t="shared" ca="1" si="0"/>
        <v>Active</v>
      </c>
      <c r="I8" s="52">
        <f t="shared" ca="1" si="1"/>
        <v>128.59813703703549</v>
      </c>
      <c r="J8" s="19"/>
    </row>
    <row r="9" spans="1:10" s="2" customFormat="1" ht="30" customHeight="1" x14ac:dyDescent="0.3">
      <c r="A9" s="61"/>
      <c r="B9" s="11" t="s">
        <v>165</v>
      </c>
      <c r="C9" s="8" t="s">
        <v>172</v>
      </c>
      <c r="D9" s="9" t="s">
        <v>173</v>
      </c>
      <c r="E9" s="56"/>
      <c r="F9" s="20"/>
      <c r="G9" s="20"/>
      <c r="H9" s="13" t="str">
        <f t="shared" ca="1" si="0"/>
        <v>N/A</v>
      </c>
      <c r="I9" s="52" t="str">
        <f t="shared" ca="1" si="1"/>
        <v/>
      </c>
      <c r="J9" s="19"/>
    </row>
    <row r="10" spans="1:10" s="2" customFormat="1" ht="30" customHeight="1" x14ac:dyDescent="0.3">
      <c r="A10" s="61"/>
      <c r="B10" s="11" t="s">
        <v>165</v>
      </c>
      <c r="C10" s="8" t="s">
        <v>174</v>
      </c>
      <c r="D10" s="9" t="s">
        <v>173</v>
      </c>
      <c r="E10" s="56"/>
      <c r="F10" s="20"/>
      <c r="G10" s="20"/>
      <c r="H10" s="13" t="str">
        <f t="shared" ca="1" si="0"/>
        <v>N/A</v>
      </c>
      <c r="I10" s="52" t="str">
        <f t="shared" ca="1" si="1"/>
        <v/>
      </c>
      <c r="J10" s="19"/>
    </row>
    <row r="11" spans="1:10" s="2" customFormat="1" ht="30" customHeight="1" x14ac:dyDescent="0.3">
      <c r="A11" s="61"/>
      <c r="B11" s="11" t="s">
        <v>165</v>
      </c>
      <c r="C11" s="8" t="s">
        <v>175</v>
      </c>
      <c r="D11" s="9" t="s">
        <v>167</v>
      </c>
      <c r="E11" s="56"/>
      <c r="F11" s="20"/>
      <c r="G11" s="20"/>
      <c r="H11" s="13" t="str">
        <f t="shared" ca="1" si="0"/>
        <v>No Permit</v>
      </c>
      <c r="I11" s="52" t="str">
        <f t="shared" ca="1" si="1"/>
        <v/>
      </c>
      <c r="J11" s="19"/>
    </row>
    <row r="12" spans="1:10" s="2" customFormat="1" ht="30" customHeight="1" x14ac:dyDescent="0.3">
      <c r="A12" s="61" t="s">
        <v>13</v>
      </c>
      <c r="B12" s="11" t="s">
        <v>176</v>
      </c>
      <c r="C12" s="8" t="s">
        <v>177</v>
      </c>
      <c r="D12" s="9" t="s">
        <v>167</v>
      </c>
      <c r="E12" s="56"/>
      <c r="F12" s="20">
        <v>43889</v>
      </c>
      <c r="G12" s="20">
        <v>2958465</v>
      </c>
      <c r="H12" s="13" t="str">
        <f t="shared" ca="1" si="0"/>
        <v>Active</v>
      </c>
      <c r="I12" s="52">
        <f t="shared" ca="1" si="1"/>
        <v>2912206.5981370369</v>
      </c>
      <c r="J12" s="19"/>
    </row>
    <row r="13" spans="1:10" s="2" customFormat="1" ht="30" customHeight="1" x14ac:dyDescent="0.3">
      <c r="A13" s="61" t="s">
        <v>14</v>
      </c>
      <c r="B13" s="11" t="s">
        <v>176</v>
      </c>
      <c r="C13" s="8" t="s">
        <v>180</v>
      </c>
      <c r="D13" s="9" t="s">
        <v>167</v>
      </c>
      <c r="E13" s="56"/>
      <c r="F13" s="20">
        <v>46191</v>
      </c>
      <c r="G13" s="20">
        <v>46556</v>
      </c>
      <c r="H13" s="13" t="str">
        <f t="shared" ca="1" si="0"/>
        <v>Active</v>
      </c>
      <c r="I13" s="52">
        <f t="shared" ca="1" si="1"/>
        <v>297.59813703703549</v>
      </c>
      <c r="J13" s="19"/>
    </row>
    <row r="14" spans="1:10" s="2" customFormat="1" ht="30" customHeight="1" x14ac:dyDescent="0.3">
      <c r="A14" s="61" t="s">
        <v>15</v>
      </c>
      <c r="B14" s="11" t="s">
        <v>176</v>
      </c>
      <c r="C14" s="8" t="s">
        <v>363</v>
      </c>
      <c r="D14" s="9" t="s">
        <v>167</v>
      </c>
      <c r="E14" s="56"/>
      <c r="F14" s="20">
        <v>46183</v>
      </c>
      <c r="G14" s="20">
        <v>46548</v>
      </c>
      <c r="H14" s="13" t="str">
        <f t="shared" ca="1" si="0"/>
        <v>Active</v>
      </c>
      <c r="I14" s="52">
        <f t="shared" ca="1" si="1"/>
        <v>289.59813703703549</v>
      </c>
      <c r="J14" s="19"/>
    </row>
    <row r="15" spans="1:10" s="2" customFormat="1" ht="30" customHeight="1" x14ac:dyDescent="0.3">
      <c r="A15" s="61" t="s">
        <v>16</v>
      </c>
      <c r="B15" s="11" t="s">
        <v>176</v>
      </c>
      <c r="C15" s="8" t="s">
        <v>188</v>
      </c>
      <c r="D15" s="9" t="s">
        <v>167</v>
      </c>
      <c r="E15" s="56"/>
      <c r="F15" s="20">
        <v>46183</v>
      </c>
      <c r="G15" s="20">
        <v>46548</v>
      </c>
      <c r="H15" s="13" t="str">
        <f t="shared" ca="1" si="0"/>
        <v>Active</v>
      </c>
      <c r="I15" s="52">
        <f t="shared" ca="1" si="1"/>
        <v>289.59813703703549</v>
      </c>
      <c r="J15" s="19"/>
    </row>
    <row r="16" spans="1:10" s="2" customFormat="1" ht="30" customHeight="1" x14ac:dyDescent="0.3">
      <c r="A16" s="61" t="s">
        <v>17</v>
      </c>
      <c r="B16" s="11" t="s">
        <v>176</v>
      </c>
      <c r="C16" s="8" t="s">
        <v>368</v>
      </c>
      <c r="D16" s="9" t="s">
        <v>167</v>
      </c>
      <c r="E16" s="56"/>
      <c r="F16" s="20">
        <v>46183</v>
      </c>
      <c r="G16" s="20">
        <v>46548</v>
      </c>
      <c r="H16" s="13" t="str">
        <f t="shared" ca="1" si="0"/>
        <v>Active</v>
      </c>
      <c r="I16" s="52">
        <f t="shared" ca="1" si="1"/>
        <v>289.59813703703549</v>
      </c>
      <c r="J16" s="19"/>
    </row>
    <row r="17" spans="1:10" s="2" customFormat="1" ht="30" customHeight="1" x14ac:dyDescent="0.3">
      <c r="A17" s="61" t="s">
        <v>193</v>
      </c>
      <c r="B17" s="11" t="s">
        <v>176</v>
      </c>
      <c r="C17" s="8" t="s">
        <v>371</v>
      </c>
      <c r="D17" s="9" t="s">
        <v>173</v>
      </c>
      <c r="E17" s="56"/>
      <c r="F17" s="20"/>
      <c r="G17" s="20"/>
      <c r="H17" s="13" t="str">
        <f t="shared" ca="1" si="0"/>
        <v>N/A</v>
      </c>
      <c r="I17" s="52" t="str">
        <f t="shared" ca="1" si="1"/>
        <v/>
      </c>
      <c r="J17" s="19"/>
    </row>
    <row r="18" spans="1:10" s="2" customFormat="1" ht="30" customHeight="1" x14ac:dyDescent="0.3">
      <c r="A18" s="61" t="s">
        <v>19</v>
      </c>
      <c r="B18" s="11" t="s">
        <v>176</v>
      </c>
      <c r="C18" s="8" t="s">
        <v>372</v>
      </c>
      <c r="D18" s="9" t="s">
        <v>167</v>
      </c>
      <c r="E18" s="56"/>
      <c r="F18" s="20">
        <v>46183</v>
      </c>
      <c r="G18" s="20">
        <v>46548</v>
      </c>
      <c r="H18" s="13" t="str">
        <f t="shared" ca="1" si="0"/>
        <v>Active</v>
      </c>
      <c r="I18" s="52">
        <f t="shared" ca="1" si="1"/>
        <v>289.59813703703549</v>
      </c>
      <c r="J18" s="19"/>
    </row>
    <row r="19" spans="1:10" s="2" customFormat="1" ht="30" customHeight="1" x14ac:dyDescent="0.3">
      <c r="A19" s="61" t="s">
        <v>198</v>
      </c>
      <c r="B19" s="11" t="s">
        <v>176</v>
      </c>
      <c r="C19" s="8" t="s">
        <v>199</v>
      </c>
      <c r="D19" s="9" t="s">
        <v>167</v>
      </c>
      <c r="E19" s="56"/>
      <c r="F19" s="20">
        <v>46183</v>
      </c>
      <c r="G19" s="20">
        <v>46548</v>
      </c>
      <c r="H19" s="13" t="str">
        <f t="shared" ca="1" si="0"/>
        <v>Active</v>
      </c>
      <c r="I19" s="52">
        <f t="shared" ca="1" si="1"/>
        <v>289.59813703703549</v>
      </c>
      <c r="J19" s="19"/>
    </row>
    <row r="20" spans="1:10" s="2" customFormat="1" ht="30" customHeight="1" x14ac:dyDescent="0.3">
      <c r="A20" s="61" t="s">
        <v>200</v>
      </c>
      <c r="B20" s="11" t="s">
        <v>176</v>
      </c>
      <c r="C20" s="8" t="s">
        <v>201</v>
      </c>
      <c r="D20" s="9" t="s">
        <v>167</v>
      </c>
      <c r="E20" s="56"/>
      <c r="F20" s="20">
        <v>46183</v>
      </c>
      <c r="G20" s="20">
        <v>46548</v>
      </c>
      <c r="H20" s="13" t="str">
        <f t="shared" ca="1" si="0"/>
        <v>Active</v>
      </c>
      <c r="I20" s="52">
        <f t="shared" ca="1" si="1"/>
        <v>289.59813703703549</v>
      </c>
      <c r="J20" s="19"/>
    </row>
    <row r="21" spans="1:10" s="2" customFormat="1" ht="30" customHeight="1" x14ac:dyDescent="0.3">
      <c r="A21" s="61" t="s">
        <v>22</v>
      </c>
      <c r="B21" s="11" t="s">
        <v>204</v>
      </c>
      <c r="C21" s="8" t="s">
        <v>205</v>
      </c>
      <c r="D21" s="9" t="s">
        <v>167</v>
      </c>
      <c r="E21" s="56"/>
      <c r="F21" s="20">
        <v>46134</v>
      </c>
      <c r="G21" s="20">
        <v>46499</v>
      </c>
      <c r="H21" s="13" t="str">
        <f t="shared" ca="1" si="0"/>
        <v>Active</v>
      </c>
      <c r="I21" s="52">
        <f t="shared" ca="1" si="1"/>
        <v>240.59813703703549</v>
      </c>
      <c r="J21" s="19"/>
    </row>
    <row r="22" spans="1:10" s="2" customFormat="1" ht="30" customHeight="1" x14ac:dyDescent="0.3">
      <c r="A22" s="61" t="s">
        <v>23</v>
      </c>
      <c r="B22" s="11" t="s">
        <v>204</v>
      </c>
      <c r="C22" s="8" t="s">
        <v>207</v>
      </c>
      <c r="D22" s="9" t="s">
        <v>167</v>
      </c>
      <c r="E22" s="56"/>
      <c r="F22" s="20">
        <v>45959</v>
      </c>
      <c r="G22" s="20">
        <v>46324</v>
      </c>
      <c r="H22" s="13" t="str">
        <f t="shared" ca="1" si="0"/>
        <v>Active</v>
      </c>
      <c r="I22" s="52">
        <f t="shared" ca="1" si="1"/>
        <v>65.598137037035485</v>
      </c>
      <c r="J22" s="19"/>
    </row>
    <row r="23" spans="1:10" s="2" customFormat="1" ht="30" customHeight="1" x14ac:dyDescent="0.3">
      <c r="A23" s="61" t="s">
        <v>24</v>
      </c>
      <c r="B23" s="11" t="s">
        <v>209</v>
      </c>
      <c r="C23" s="8" t="s">
        <v>210</v>
      </c>
      <c r="D23" s="9" t="s">
        <v>167</v>
      </c>
      <c r="E23" s="56"/>
      <c r="F23" s="20">
        <v>43815</v>
      </c>
      <c r="G23" s="20">
        <v>2958465</v>
      </c>
      <c r="H23" s="13" t="str">
        <f t="shared" ca="1" si="0"/>
        <v>Active</v>
      </c>
      <c r="I23" s="52">
        <f t="shared" ca="1" si="1"/>
        <v>2912206.5981370369</v>
      </c>
      <c r="J23" s="19"/>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0" s="2" customFormat="1" ht="30" customHeight="1" x14ac:dyDescent="0.3">
      <c r="A25" s="61" t="s">
        <v>26</v>
      </c>
      <c r="B25" s="11" t="s">
        <v>209</v>
      </c>
      <c r="C25" s="8" t="s">
        <v>213</v>
      </c>
      <c r="D25" s="9" t="s">
        <v>167</v>
      </c>
      <c r="E25" s="56"/>
      <c r="F25" s="20">
        <v>44291</v>
      </c>
      <c r="G25" s="20">
        <v>2958465</v>
      </c>
      <c r="H25" s="13" t="str">
        <f t="shared" ca="1" si="0"/>
        <v>Active</v>
      </c>
      <c r="I25" s="52">
        <f ca="1">IF(H25="N/A","",IF((G25-$C$1)&gt;0,G25-$C$1,""))</f>
        <v>2912206.5981370369</v>
      </c>
      <c r="J25" s="19"/>
    </row>
    <row r="26" spans="1:10" s="2" customFormat="1" ht="30" customHeight="1" x14ac:dyDescent="0.3">
      <c r="A26" s="61" t="s">
        <v>215</v>
      </c>
      <c r="B26" s="11" t="s">
        <v>209</v>
      </c>
      <c r="C26" s="8" t="s">
        <v>216</v>
      </c>
      <c r="D26" s="9" t="s">
        <v>167</v>
      </c>
      <c r="E26" s="56"/>
      <c r="F26" s="20">
        <v>45798</v>
      </c>
      <c r="G26" s="20">
        <v>47624</v>
      </c>
      <c r="H26" s="13" t="str">
        <f t="shared" ca="1" si="0"/>
        <v>Active</v>
      </c>
      <c r="I26" s="52">
        <f ca="1">IF(H26="N/A","",IF((G26-$C$1)&gt;0,G26-$C$1,""))</f>
        <v>1365.5981370370355</v>
      </c>
      <c r="J26" s="19"/>
    </row>
    <row r="27" spans="1:10" s="2" customFormat="1" ht="30" customHeight="1" x14ac:dyDescent="0.3">
      <c r="A27" s="61" t="s">
        <v>28</v>
      </c>
      <c r="B27" s="11" t="s">
        <v>209</v>
      </c>
      <c r="C27" s="8" t="s">
        <v>218</v>
      </c>
      <c r="D27" s="9" t="s">
        <v>173</v>
      </c>
      <c r="E27" s="56"/>
      <c r="F27" s="20"/>
      <c r="G27" s="20"/>
      <c r="H27" s="13" t="str">
        <f t="shared" ca="1" si="0"/>
        <v>N/A</v>
      </c>
      <c r="I27" s="52"/>
      <c r="J27" s="19"/>
    </row>
    <row r="28" spans="1:10" s="2" customFormat="1" ht="30" customHeight="1" x14ac:dyDescent="0.3">
      <c r="A28" s="61" t="s">
        <v>29</v>
      </c>
      <c r="B28" s="11" t="s">
        <v>209</v>
      </c>
      <c r="C28" s="8" t="s">
        <v>219</v>
      </c>
      <c r="D28" s="9" t="s">
        <v>173</v>
      </c>
      <c r="E28" s="56"/>
      <c r="F28" s="20"/>
      <c r="G28" s="20"/>
      <c r="H28" s="13" t="str">
        <f t="shared" ca="1" si="0"/>
        <v>N/A</v>
      </c>
      <c r="I28" s="52"/>
      <c r="J28" s="19"/>
    </row>
    <row r="29" spans="1:10" s="2" customFormat="1" ht="30" customHeight="1" x14ac:dyDescent="0.3">
      <c r="A29" s="61" t="s">
        <v>220</v>
      </c>
      <c r="B29" s="11" t="s">
        <v>209</v>
      </c>
      <c r="C29" s="8" t="s">
        <v>221</v>
      </c>
      <c r="D29" s="9" t="s">
        <v>167</v>
      </c>
      <c r="E29" s="56"/>
      <c r="F29" s="20">
        <v>45929</v>
      </c>
      <c r="G29" s="20">
        <v>47755</v>
      </c>
      <c r="H29" s="13" t="str">
        <f t="shared" ca="1" si="0"/>
        <v>Active</v>
      </c>
      <c r="I29" s="52">
        <f ca="1">IF(H29="N/A","",IF((G29-$C$1)&gt;0,G29-$C$1,""))</f>
        <v>1496.5981370370355</v>
      </c>
      <c r="J29" s="19"/>
    </row>
    <row r="30" spans="1:10" s="2" customFormat="1" ht="30" customHeight="1" x14ac:dyDescent="0.3">
      <c r="A30" s="61" t="s">
        <v>223</v>
      </c>
      <c r="B30" s="11" t="s">
        <v>209</v>
      </c>
      <c r="C30" s="8" t="s">
        <v>224</v>
      </c>
      <c r="D30" s="9" t="s">
        <v>173</v>
      </c>
      <c r="E30" s="56"/>
      <c r="F30" s="20"/>
      <c r="G30" s="20"/>
      <c r="H30" s="13" t="str">
        <f t="shared" ca="1" si="0"/>
        <v>N/A</v>
      </c>
      <c r="I30" s="52"/>
      <c r="J30" s="19"/>
    </row>
    <row r="31" spans="1:10" s="2" customFormat="1" ht="30" customHeight="1" x14ac:dyDescent="0.3">
      <c r="A31" s="61" t="s">
        <v>225</v>
      </c>
      <c r="B31" s="11" t="s">
        <v>209</v>
      </c>
      <c r="C31" s="8" t="s">
        <v>226</v>
      </c>
      <c r="D31" s="9" t="s">
        <v>173</v>
      </c>
      <c r="E31" s="56"/>
      <c r="F31" s="20"/>
      <c r="G31" s="20"/>
      <c r="H31" s="13" t="str">
        <f t="shared" ca="1" si="0"/>
        <v>N/A</v>
      </c>
      <c r="I31" s="52"/>
      <c r="J31" s="19"/>
    </row>
    <row r="32" spans="1:10"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c r="F33" s="20">
        <v>45100</v>
      </c>
      <c r="G33" s="20">
        <v>46196</v>
      </c>
      <c r="H33" s="13" t="str">
        <f t="shared" ca="1" si="0"/>
        <v>Expired</v>
      </c>
      <c r="I33" s="52" t="str">
        <f t="shared" ca="1" si="1"/>
        <v/>
      </c>
      <c r="J33" s="71" t="s">
        <v>662</v>
      </c>
    </row>
    <row r="34" spans="1:10" s="2" customFormat="1" ht="30" customHeight="1" x14ac:dyDescent="0.3">
      <c r="A34" s="61" t="s">
        <v>35</v>
      </c>
      <c r="B34" s="11" t="s">
        <v>209</v>
      </c>
      <c r="C34" s="8" t="s">
        <v>232</v>
      </c>
      <c r="D34" s="9" t="s">
        <v>167</v>
      </c>
      <c r="E34" s="56"/>
      <c r="F34" s="20">
        <v>45238</v>
      </c>
      <c r="G34" s="20">
        <v>2958465</v>
      </c>
      <c r="H34" s="13" t="str">
        <f t="shared" ca="1" si="0"/>
        <v>Active</v>
      </c>
      <c r="I34" s="52">
        <f t="shared" ca="1" si="1"/>
        <v>2912206.5981370369</v>
      </c>
      <c r="J34" s="19"/>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173</v>
      </c>
      <c r="E38" s="56"/>
      <c r="F38" s="20"/>
      <c r="G38" s="20"/>
      <c r="H38" s="13" t="str">
        <f t="shared" ca="1" si="0"/>
        <v>N/A</v>
      </c>
      <c r="I38" s="52" t="str">
        <f t="shared" ca="1" si="1"/>
        <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167</v>
      </c>
      <c r="E42" s="56"/>
      <c r="F42" s="20">
        <v>45970</v>
      </c>
      <c r="G42" s="20">
        <v>46387</v>
      </c>
      <c r="H42" s="13" t="str">
        <f t="shared" ca="1" si="0"/>
        <v>Active</v>
      </c>
      <c r="I42" s="52">
        <f t="shared" ca="1" si="1"/>
        <v>128.59813703703549</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167</v>
      </c>
      <c r="E46" s="56"/>
      <c r="F46" s="20">
        <v>45970</v>
      </c>
      <c r="G46" s="20">
        <v>46387</v>
      </c>
      <c r="H46" s="13" t="str">
        <f t="shared" ca="1" si="0"/>
        <v>Active</v>
      </c>
      <c r="I46" s="52">
        <f t="shared" ca="1" si="1"/>
        <v>128.59813703703549</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167</v>
      </c>
      <c r="E48" s="56"/>
      <c r="F48" s="20" t="s">
        <v>663</v>
      </c>
      <c r="G48" s="20">
        <v>46445</v>
      </c>
      <c r="H48" s="13" t="str">
        <f t="shared" ca="1" si="0"/>
        <v>Active</v>
      </c>
      <c r="I48" s="52">
        <f t="shared" ca="1" si="1"/>
        <v>186.59813703703549</v>
      </c>
      <c r="J48" s="19"/>
    </row>
    <row r="49" spans="1:10" s="2" customFormat="1" ht="30" customHeight="1" x14ac:dyDescent="0.3">
      <c r="A49" s="61"/>
      <c r="B49" s="11" t="s">
        <v>244</v>
      </c>
      <c r="C49" s="8" t="s">
        <v>262</v>
      </c>
      <c r="D49" s="9" t="s">
        <v>173</v>
      </c>
      <c r="E49" s="56"/>
      <c r="F49" s="20"/>
      <c r="G49" s="20"/>
      <c r="H49" s="13" t="str">
        <f t="shared" ca="1" si="0"/>
        <v>N/A</v>
      </c>
      <c r="I49" s="52" t="str">
        <f t="shared" ca="1" si="1"/>
        <v/>
      </c>
      <c r="J49" s="19"/>
    </row>
    <row r="50" spans="1:10" s="2" customFormat="1" ht="30" customHeight="1" x14ac:dyDescent="0.3">
      <c r="A50" s="61"/>
      <c r="B50" s="11" t="s">
        <v>244</v>
      </c>
      <c r="C50" s="8" t="s">
        <v>263</v>
      </c>
      <c r="D50" s="9" t="s">
        <v>173</v>
      </c>
      <c r="E50" s="56"/>
      <c r="F50" s="20"/>
      <c r="G50" s="20"/>
      <c r="H50" s="13" t="str">
        <f t="shared" ca="1" si="0"/>
        <v>N/A</v>
      </c>
      <c r="I50" s="52" t="str">
        <f t="shared" ca="1" si="1"/>
        <v/>
      </c>
      <c r="J50" s="19"/>
    </row>
    <row r="51" spans="1:10" s="2" customFormat="1" ht="30" customHeight="1" x14ac:dyDescent="0.3">
      <c r="A51" s="61" t="s">
        <v>52</v>
      </c>
      <c r="B51" s="11" t="s">
        <v>264</v>
      </c>
      <c r="C51" s="8" t="s">
        <v>265</v>
      </c>
      <c r="D51" s="9" t="s">
        <v>167</v>
      </c>
      <c r="E51" s="56"/>
      <c r="F51" s="20">
        <v>45196</v>
      </c>
      <c r="G51" s="20">
        <v>2958465</v>
      </c>
      <c r="H51" s="13" t="str">
        <f t="shared" ca="1" si="0"/>
        <v>Active</v>
      </c>
      <c r="I51" s="52">
        <f t="shared" ca="1" si="1"/>
        <v>2912206.5981370369</v>
      </c>
      <c r="J51" s="19"/>
    </row>
    <row r="52" spans="1:10" s="2" customFormat="1" ht="30" customHeight="1" x14ac:dyDescent="0.3">
      <c r="A52" s="61" t="s">
        <v>53</v>
      </c>
      <c r="B52" s="11" t="s">
        <v>264</v>
      </c>
      <c r="C52" s="8" t="s">
        <v>267</v>
      </c>
      <c r="D52" s="9" t="s">
        <v>173</v>
      </c>
      <c r="E52" s="56"/>
      <c r="F52" s="20"/>
      <c r="G52" s="20"/>
      <c r="H52" s="13" t="str">
        <f t="shared" ca="1" si="0"/>
        <v>N/A</v>
      </c>
      <c r="I52" s="52" t="str">
        <f t="shared" ca="1" si="1"/>
        <v/>
      </c>
      <c r="J52" s="19"/>
    </row>
    <row r="53" spans="1:10" s="2" customFormat="1" ht="30" customHeight="1" x14ac:dyDescent="0.3">
      <c r="A53" s="61" t="s">
        <v>54</v>
      </c>
      <c r="B53" s="11" t="s">
        <v>264</v>
      </c>
      <c r="C53" s="8" t="s">
        <v>268</v>
      </c>
      <c r="D53" s="9" t="s">
        <v>173</v>
      </c>
      <c r="E53" s="56"/>
      <c r="F53" s="20"/>
      <c r="G53" s="20"/>
      <c r="H53" s="13" t="str">
        <f t="shared" ca="1" si="0"/>
        <v>N/A</v>
      </c>
      <c r="I53" s="52" t="str">
        <f t="shared" ca="1" si="1"/>
        <v/>
      </c>
      <c r="J53" s="19"/>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19"/>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19"/>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19"/>
    </row>
    <row r="57" spans="1:10" s="2" customFormat="1" ht="30" customHeight="1" x14ac:dyDescent="0.3">
      <c r="A57" s="61" t="s">
        <v>58</v>
      </c>
      <c r="B57" s="11" t="s">
        <v>272</v>
      </c>
      <c r="C57" s="8" t="s">
        <v>273</v>
      </c>
      <c r="D57" s="9" t="s">
        <v>167</v>
      </c>
      <c r="E57" s="56"/>
      <c r="F57" s="20">
        <v>45433</v>
      </c>
      <c r="G57" s="20">
        <v>46604</v>
      </c>
      <c r="H57" s="13" t="str">
        <f t="shared" ca="1" si="0"/>
        <v>Active</v>
      </c>
      <c r="I57" s="52">
        <f t="shared" ca="1" si="1"/>
        <v>345.59813703703549</v>
      </c>
      <c r="J57" s="19"/>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19"/>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19"/>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19"/>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19"/>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19"/>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19"/>
    </row>
    <row r="64" spans="1:10" s="2" customFormat="1" ht="30" customHeight="1" x14ac:dyDescent="0.3">
      <c r="A64" s="61" t="s">
        <v>282</v>
      </c>
      <c r="B64" s="11" t="s">
        <v>283</v>
      </c>
      <c r="C64" s="8" t="s">
        <v>284</v>
      </c>
      <c r="D64" s="9" t="s">
        <v>167</v>
      </c>
      <c r="E64" s="56"/>
      <c r="F64" s="20">
        <v>44551</v>
      </c>
      <c r="G64" s="20">
        <v>48203</v>
      </c>
      <c r="H64" s="13" t="str">
        <f t="shared" ca="1" si="0"/>
        <v>Active</v>
      </c>
      <c r="I64" s="52">
        <f t="shared" ca="1" si="1"/>
        <v>1944.5981370370355</v>
      </c>
      <c r="J64" s="19"/>
    </row>
    <row r="65" spans="1:10" s="2" customFormat="1" ht="30" customHeight="1" x14ac:dyDescent="0.3">
      <c r="A65" s="61" t="s">
        <v>66</v>
      </c>
      <c r="B65" s="11" t="s">
        <v>285</v>
      </c>
      <c r="C65" s="8" t="s">
        <v>286</v>
      </c>
      <c r="D65" s="9" t="s">
        <v>167</v>
      </c>
      <c r="E65" s="56"/>
      <c r="F65" s="20"/>
      <c r="G65" s="20"/>
      <c r="H65" s="13" t="str">
        <f t="shared" ca="1" si="0"/>
        <v>No Permit</v>
      </c>
      <c r="I65" s="52" t="str">
        <f t="shared" ca="1" si="1"/>
        <v/>
      </c>
      <c r="J65" s="19"/>
    </row>
    <row r="66" spans="1:10" s="2" customFormat="1" ht="30" customHeight="1" x14ac:dyDescent="0.3">
      <c r="A66" s="61" t="s">
        <v>67</v>
      </c>
      <c r="B66" s="11" t="s">
        <v>289</v>
      </c>
      <c r="C66" s="8" t="s">
        <v>290</v>
      </c>
      <c r="D66" s="9" t="s">
        <v>167</v>
      </c>
      <c r="E66" s="56"/>
      <c r="F66" s="20">
        <v>46127</v>
      </c>
      <c r="G66" s="20">
        <v>46346</v>
      </c>
      <c r="H66" s="13" t="str">
        <f t="shared" ca="1" si="0"/>
        <v>Active</v>
      </c>
      <c r="I66" s="52">
        <f t="shared" ca="1" si="1"/>
        <v>87.598137037035485</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167</v>
      </c>
      <c r="E68" s="56"/>
      <c r="F68" s="20">
        <v>46057</v>
      </c>
      <c r="G68" s="20">
        <v>46296</v>
      </c>
      <c r="H68" s="13" t="str">
        <f t="shared" ca="1" si="0"/>
        <v>Active</v>
      </c>
      <c r="I68" s="52">
        <f t="shared" ca="1" si="1"/>
        <v>37.598137037035485</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v>46042</v>
      </c>
      <c r="G75" s="12">
        <v>46053</v>
      </c>
      <c r="H75" s="13" t="str">
        <f t="shared" ref="H75:H120" si="2">IF(E75="Applicable",IF(F75="","Not Submitted",IF(F75&lt;G75,"Submitted On-time","Late Submission")),"N/A")</f>
        <v>Submitted On-time</v>
      </c>
      <c r="I75" s="77"/>
      <c r="J75" s="78"/>
    </row>
    <row r="76" spans="1:10" s="2" customFormat="1" ht="30" customHeight="1" x14ac:dyDescent="0.3">
      <c r="A76" s="61" t="s">
        <v>303</v>
      </c>
      <c r="B76" s="18" t="s">
        <v>176</v>
      </c>
      <c r="C76" s="18" t="s">
        <v>304</v>
      </c>
      <c r="D76" s="9" t="s">
        <v>300</v>
      </c>
      <c r="E76" s="55" t="s">
        <v>167</v>
      </c>
      <c r="F76" s="20">
        <v>46042</v>
      </c>
      <c r="G76" s="12">
        <v>46053</v>
      </c>
      <c r="H76" s="13" t="str">
        <f t="shared" si="2"/>
        <v>Submitted On-time</v>
      </c>
      <c r="I76" s="77"/>
      <c r="J76" s="78"/>
    </row>
    <row r="77" spans="1:10" s="2" customFormat="1" ht="30" customHeight="1" x14ac:dyDescent="0.3">
      <c r="A77" s="61" t="s">
        <v>305</v>
      </c>
      <c r="B77" s="18" t="s">
        <v>176</v>
      </c>
      <c r="C77" s="18" t="s">
        <v>306</v>
      </c>
      <c r="D77" s="9" t="s">
        <v>300</v>
      </c>
      <c r="E77" s="55" t="s">
        <v>167</v>
      </c>
      <c r="F77" s="20">
        <v>46105</v>
      </c>
      <c r="G77" s="12">
        <v>46053</v>
      </c>
      <c r="H77" s="13" t="str">
        <f t="shared" si="2"/>
        <v>Late Submission</v>
      </c>
      <c r="I77" s="77"/>
      <c r="J77" s="78"/>
    </row>
    <row r="78" spans="1:10" s="2" customFormat="1" ht="30" customHeight="1" x14ac:dyDescent="0.3">
      <c r="A78" s="61" t="s">
        <v>307</v>
      </c>
      <c r="B78" s="18" t="s">
        <v>176</v>
      </c>
      <c r="C78" s="18" t="s">
        <v>308</v>
      </c>
      <c r="D78" s="12" t="s">
        <v>309</v>
      </c>
      <c r="E78" s="55" t="s">
        <v>167</v>
      </c>
      <c r="F78" s="20">
        <v>46043</v>
      </c>
      <c r="G78" s="12">
        <v>46053</v>
      </c>
      <c r="H78" s="13" t="str">
        <f t="shared" si="2"/>
        <v>Submitted On-time</v>
      </c>
      <c r="I78" s="77"/>
      <c r="J78" s="78"/>
    </row>
    <row r="79" spans="1:10" s="2" customFormat="1" ht="30" customHeight="1" x14ac:dyDescent="0.3">
      <c r="A79" s="61" t="s">
        <v>307</v>
      </c>
      <c r="B79" s="18" t="s">
        <v>176</v>
      </c>
      <c r="C79" s="18" t="s">
        <v>310</v>
      </c>
      <c r="D79" s="12" t="s">
        <v>309</v>
      </c>
      <c r="E79" s="55" t="s">
        <v>167</v>
      </c>
      <c r="F79" s="20">
        <v>46079</v>
      </c>
      <c r="G79" s="12">
        <v>46081</v>
      </c>
      <c r="H79" s="13" t="str">
        <f t="shared" si="2"/>
        <v>Submitted On-time</v>
      </c>
      <c r="I79" s="77"/>
      <c r="J79" s="78"/>
    </row>
    <row r="80" spans="1:10" s="2" customFormat="1" ht="30" customHeight="1" x14ac:dyDescent="0.3">
      <c r="A80" s="61" t="s">
        <v>307</v>
      </c>
      <c r="B80" s="18" t="s">
        <v>176</v>
      </c>
      <c r="C80" s="18" t="s">
        <v>311</v>
      </c>
      <c r="D80" s="12" t="s">
        <v>309</v>
      </c>
      <c r="E80" s="55" t="s">
        <v>167</v>
      </c>
      <c r="F80" s="20">
        <v>46105</v>
      </c>
      <c r="G80" s="12">
        <v>46112</v>
      </c>
      <c r="H80" s="13" t="str">
        <f t="shared" si="2"/>
        <v>Submitted On-time</v>
      </c>
      <c r="I80" s="77"/>
      <c r="J80" s="78"/>
    </row>
    <row r="81" spans="1:10" s="2" customFormat="1" ht="30" customHeight="1" x14ac:dyDescent="0.3">
      <c r="A81" s="61" t="s">
        <v>307</v>
      </c>
      <c r="B81" s="18" t="s">
        <v>176</v>
      </c>
      <c r="C81" s="18" t="s">
        <v>312</v>
      </c>
      <c r="D81" s="12" t="s">
        <v>309</v>
      </c>
      <c r="E81" s="55" t="s">
        <v>167</v>
      </c>
      <c r="F81" s="20">
        <v>46132</v>
      </c>
      <c r="G81" s="12">
        <v>46142</v>
      </c>
      <c r="H81" s="13" t="str">
        <f t="shared" si="2"/>
        <v>Submitted On-time</v>
      </c>
      <c r="I81" s="77"/>
      <c r="J81" s="78"/>
    </row>
    <row r="82" spans="1:10" s="2" customFormat="1" ht="30" customHeight="1" x14ac:dyDescent="0.3">
      <c r="A82" s="61" t="s">
        <v>307</v>
      </c>
      <c r="B82" s="18" t="s">
        <v>176</v>
      </c>
      <c r="C82" s="18" t="s">
        <v>313</v>
      </c>
      <c r="D82" s="12" t="s">
        <v>309</v>
      </c>
      <c r="E82" s="55" t="s">
        <v>167</v>
      </c>
      <c r="F82" s="20">
        <v>46163</v>
      </c>
      <c r="G82" s="12">
        <v>46173</v>
      </c>
      <c r="H82" s="13" t="str">
        <f t="shared" si="2"/>
        <v>Submitted On-time</v>
      </c>
      <c r="I82" s="77"/>
      <c r="J82" s="78"/>
    </row>
    <row r="83" spans="1:10" s="2" customFormat="1" ht="30" customHeight="1" x14ac:dyDescent="0.3">
      <c r="A83" s="61" t="s">
        <v>307</v>
      </c>
      <c r="B83" s="18" t="s">
        <v>176</v>
      </c>
      <c r="C83" s="18" t="s">
        <v>314</v>
      </c>
      <c r="D83" s="12" t="s">
        <v>309</v>
      </c>
      <c r="E83" s="55" t="s">
        <v>167</v>
      </c>
      <c r="F83" s="20">
        <v>46202</v>
      </c>
      <c r="G83" s="12">
        <v>46203</v>
      </c>
      <c r="H83" s="13" t="str">
        <f t="shared" si="2"/>
        <v>Submitted On-time</v>
      </c>
      <c r="I83" s="77"/>
      <c r="J83" s="78"/>
    </row>
    <row r="84" spans="1:10" s="2" customFormat="1" ht="30" customHeight="1" x14ac:dyDescent="0.3">
      <c r="A84" s="61" t="s">
        <v>307</v>
      </c>
      <c r="B84" s="18" t="s">
        <v>176</v>
      </c>
      <c r="C84" s="18" t="s">
        <v>315</v>
      </c>
      <c r="D84" s="12" t="s">
        <v>309</v>
      </c>
      <c r="E84" s="55" t="s">
        <v>167</v>
      </c>
      <c r="F84" s="20">
        <v>46233</v>
      </c>
      <c r="G84" s="12">
        <v>46234</v>
      </c>
      <c r="H84" s="13" t="str">
        <f t="shared" si="2"/>
        <v>Submitted On-time</v>
      </c>
      <c r="I84" s="77"/>
      <c r="J84" s="78"/>
    </row>
    <row r="85" spans="1:10" s="2" customFormat="1" ht="30" customHeight="1" x14ac:dyDescent="0.3">
      <c r="A85" s="61" t="s">
        <v>307</v>
      </c>
      <c r="B85" s="18" t="s">
        <v>176</v>
      </c>
      <c r="C85" s="18" t="s">
        <v>316</v>
      </c>
      <c r="D85" s="12" t="s">
        <v>309</v>
      </c>
      <c r="E85" s="55" t="s">
        <v>167</v>
      </c>
      <c r="F85" s="20" t="s">
        <v>70</v>
      </c>
      <c r="G85" s="12">
        <v>46265</v>
      </c>
      <c r="H85" s="13" t="str">
        <f t="shared" si="2"/>
        <v>Late Submission</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v>46127</v>
      </c>
      <c r="G92" s="12">
        <v>46112</v>
      </c>
      <c r="H92" s="13" t="str">
        <f t="shared" si="2"/>
        <v>Late Submission</v>
      </c>
      <c r="I92" s="77"/>
      <c r="J92" s="78"/>
    </row>
    <row r="93" spans="1:10" s="2" customFormat="1" ht="30" customHeight="1" x14ac:dyDescent="0.3">
      <c r="A93" s="61" t="s">
        <v>120</v>
      </c>
      <c r="B93" s="18" t="s">
        <v>209</v>
      </c>
      <c r="C93" s="18" t="s">
        <v>328</v>
      </c>
      <c r="D93" s="12" t="s">
        <v>327</v>
      </c>
      <c r="E93" s="55" t="s">
        <v>167</v>
      </c>
      <c r="F93" s="20">
        <v>46218</v>
      </c>
      <c r="G93" s="12">
        <v>46203</v>
      </c>
      <c r="H93" s="13" t="str">
        <f t="shared" si="2"/>
        <v>Late Submission</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v>46154</v>
      </c>
      <c r="G101" s="12">
        <v>46157</v>
      </c>
      <c r="H101" s="13" t="str">
        <f t="shared" si="2"/>
        <v>Submitted On-time</v>
      </c>
      <c r="I101" s="57"/>
      <c r="J101" s="58"/>
    </row>
    <row r="102" spans="1:10" s="2" customFormat="1" ht="30" customHeight="1" x14ac:dyDescent="0.3">
      <c r="A102" s="61"/>
      <c r="B102" s="18" t="s">
        <v>334</v>
      </c>
      <c r="C102" s="18" t="s">
        <v>339</v>
      </c>
      <c r="D102" s="12" t="s">
        <v>309</v>
      </c>
      <c r="E102" s="55" t="s">
        <v>167</v>
      </c>
      <c r="F102" s="20">
        <v>46182</v>
      </c>
      <c r="G102" s="12">
        <v>46188</v>
      </c>
      <c r="H102" s="13" t="str">
        <f t="shared" si="2"/>
        <v>Submitted On-time</v>
      </c>
      <c r="I102" s="57"/>
      <c r="J102" s="58"/>
    </row>
    <row r="103" spans="1:10" s="2" customFormat="1" ht="30" customHeight="1" x14ac:dyDescent="0.3">
      <c r="A103" s="61"/>
      <c r="B103" s="18" t="s">
        <v>334</v>
      </c>
      <c r="C103" s="18" t="s">
        <v>340</v>
      </c>
      <c r="D103" s="12" t="s">
        <v>309</v>
      </c>
      <c r="E103" s="55" t="s">
        <v>167</v>
      </c>
      <c r="F103" s="20">
        <v>46211</v>
      </c>
      <c r="G103" s="12">
        <v>46218</v>
      </c>
      <c r="H103" s="13" t="str">
        <f t="shared" si="2"/>
        <v>Submitted On-time</v>
      </c>
      <c r="I103" s="57"/>
      <c r="J103" s="58"/>
    </row>
    <row r="104" spans="1:10" s="2" customFormat="1" ht="30" customHeight="1" x14ac:dyDescent="0.3">
      <c r="A104" s="61"/>
      <c r="B104" s="18" t="s">
        <v>334</v>
      </c>
      <c r="C104" s="18" t="s">
        <v>341</v>
      </c>
      <c r="D104" s="12" t="s">
        <v>309</v>
      </c>
      <c r="E104" s="55" t="s">
        <v>167</v>
      </c>
      <c r="F104" s="20">
        <v>46244</v>
      </c>
      <c r="G104" s="12">
        <v>46249</v>
      </c>
      <c r="H104" s="13" t="str">
        <f t="shared" si="2"/>
        <v>Submitted On-time</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v>46164</v>
      </c>
      <c r="G110" s="12">
        <v>46112</v>
      </c>
      <c r="H110" s="13" t="str">
        <f t="shared" si="2"/>
        <v>Late Submission</v>
      </c>
      <c r="I110" s="77"/>
      <c r="J110" s="78"/>
    </row>
    <row r="111" spans="1:10" s="2" customFormat="1" ht="30" customHeight="1" x14ac:dyDescent="0.3">
      <c r="A111" s="61" t="s">
        <v>138</v>
      </c>
      <c r="B111" s="18" t="s">
        <v>264</v>
      </c>
      <c r="C111" s="18" t="s">
        <v>348</v>
      </c>
      <c r="D111" s="12" t="s">
        <v>327</v>
      </c>
      <c r="E111" s="55" t="s">
        <v>167</v>
      </c>
      <c r="F111" s="20">
        <v>46241</v>
      </c>
      <c r="G111" s="12">
        <v>46203</v>
      </c>
      <c r="H111" s="13" t="str">
        <f t="shared" si="2"/>
        <v>Late Submission</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35" priority="7" operator="containsText" text="Expired">
      <formula>NOT(ISERROR(SEARCH("Expired",H6)))</formula>
    </cfRule>
    <cfRule type="containsText" dxfId="34" priority="8" operator="containsText" text="No Permit">
      <formula>NOT(ISERROR(SEARCH("No Permit",H6)))</formula>
    </cfRule>
    <cfRule type="containsText" dxfId="33" priority="9" operator="containsText" text="Active">
      <formula>NOT(ISERROR(SEARCH("Active",H6)))</formula>
    </cfRule>
  </conditionalFormatting>
  <conditionalFormatting sqref="H74:H120">
    <cfRule type="containsText" dxfId="32" priority="4" operator="containsText" text="Not Submitted">
      <formula>NOT(ISERROR(SEARCH("Not Submitted",H74)))</formula>
    </cfRule>
    <cfRule type="containsText" dxfId="31" priority="5" operator="containsText" text="Late Submission">
      <formula>NOT(ISERROR(SEARCH("Late Submission",H74)))</formula>
    </cfRule>
    <cfRule type="containsText" dxfId="30" priority="6" operator="containsText" text="Submitted On-time">
      <formula>NOT(ISERROR(SEARCH("Submitted On-time",H74)))</formula>
    </cfRule>
  </conditionalFormatting>
  <conditionalFormatting sqref="I6:I68">
    <cfRule type="cellIs" dxfId="29" priority="1" operator="between">
      <formula>31</formula>
      <formula>60</formula>
    </cfRule>
    <cfRule type="cellIs" dxfId="28" priority="2" operator="between">
      <formula>0</formula>
      <formula>30</formula>
    </cfRule>
    <cfRule type="containsBlanks" dxfId="27"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D2BCB664-768C-42ED-A710-2CB1BC0CB2EE}">
          <x14:formula1>
            <xm:f>DATA!$B$4:$B$5</xm:f>
          </x14:formula1>
          <xm:sqref>E74:E120 D6:D68</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2FE26-EAD5-467B-920A-0A398340F5C4}">
  <sheetPr>
    <tabColor theme="3" tint="0.89999084444715716"/>
  </sheetPr>
  <dimension ref="A1:J120"/>
  <sheetViews>
    <sheetView showGridLines="0" zoomScale="85" zoomScaleNormal="85" workbookViewId="0">
      <pane ySplit="1" topLeftCell="A79" activePane="bottomLeft" state="frozen"/>
      <selection pane="bottomLeft" activeCell="G84" sqref="G84"/>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98</v>
      </c>
      <c r="C1" s="51">
        <f ca="1">NOW()</f>
        <v>46258.401862847226</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c r="F6" s="20">
        <v>46048</v>
      </c>
      <c r="G6" s="20">
        <v>46387</v>
      </c>
      <c r="H6" s="13" t="str">
        <f t="shared" ref="H6:H68" ca="1" si="0">IF(D6="Applicable",IF(G6="","No Permit",IF(G6&gt;NOW(),"Active","Expired")),"N/A")</f>
        <v>Active</v>
      </c>
      <c r="I6" s="52">
        <f t="shared" ref="I6:I68" ca="1" si="1">IF(H6="N/A","",IF((G6-$C$1)&gt;0,G6-$C$1,""))</f>
        <v>128.59813715277414</v>
      </c>
      <c r="J6" s="19"/>
    </row>
    <row r="7" spans="1:10" s="2" customFormat="1" ht="30" customHeight="1" x14ac:dyDescent="0.3">
      <c r="A7" s="61" t="s">
        <v>8</v>
      </c>
      <c r="B7" s="11" t="s">
        <v>165</v>
      </c>
      <c r="C7" s="8" t="s">
        <v>169</v>
      </c>
      <c r="D7" s="9" t="s">
        <v>167</v>
      </c>
      <c r="E7" s="56"/>
      <c r="F7" s="20">
        <v>46041</v>
      </c>
      <c r="G7" s="20">
        <v>46387</v>
      </c>
      <c r="H7" s="13" t="str">
        <f t="shared" ca="1" si="0"/>
        <v>Active</v>
      </c>
      <c r="I7" s="52">
        <f t="shared" ca="1" si="1"/>
        <v>128.59813715277414</v>
      </c>
      <c r="J7" s="19"/>
    </row>
    <row r="8" spans="1:10" s="2" customFormat="1" ht="30" customHeight="1" x14ac:dyDescent="0.3">
      <c r="A8" s="61" t="s">
        <v>9</v>
      </c>
      <c r="B8" s="11" t="s">
        <v>165</v>
      </c>
      <c r="C8" s="8" t="s">
        <v>171</v>
      </c>
      <c r="D8" s="9" t="s">
        <v>167</v>
      </c>
      <c r="E8" s="56"/>
      <c r="F8" s="20">
        <v>46041</v>
      </c>
      <c r="G8" s="20">
        <v>46387</v>
      </c>
      <c r="H8" s="13" t="str">
        <f t="shared" ca="1" si="0"/>
        <v>Active</v>
      </c>
      <c r="I8" s="52">
        <f t="shared" ca="1" si="1"/>
        <v>128.59813715277414</v>
      </c>
      <c r="J8" s="19"/>
    </row>
    <row r="9" spans="1:10" s="2" customFormat="1" ht="30" customHeight="1" x14ac:dyDescent="0.3">
      <c r="A9" s="61"/>
      <c r="B9" s="11" t="s">
        <v>165</v>
      </c>
      <c r="C9" s="8" t="s">
        <v>172</v>
      </c>
      <c r="D9" s="9" t="s">
        <v>173</v>
      </c>
      <c r="E9" s="56"/>
      <c r="F9" s="20"/>
      <c r="G9" s="20"/>
      <c r="H9" s="13" t="str">
        <f t="shared" ca="1" si="0"/>
        <v>N/A</v>
      </c>
      <c r="I9" s="52" t="str">
        <f t="shared" ca="1" si="1"/>
        <v/>
      </c>
      <c r="J9" s="19"/>
    </row>
    <row r="10" spans="1:10" s="2" customFormat="1" ht="30" customHeight="1" x14ac:dyDescent="0.3">
      <c r="A10" s="61"/>
      <c r="B10" s="11" t="s">
        <v>165</v>
      </c>
      <c r="C10" s="8" t="s">
        <v>174</v>
      </c>
      <c r="D10" s="9" t="s">
        <v>173</v>
      </c>
      <c r="E10" s="56"/>
      <c r="F10" s="20"/>
      <c r="G10" s="20"/>
      <c r="H10" s="13" t="str">
        <f t="shared" ca="1" si="0"/>
        <v>N/A</v>
      </c>
      <c r="I10" s="52" t="str">
        <f t="shared" ca="1" si="1"/>
        <v/>
      </c>
      <c r="J10" s="19"/>
    </row>
    <row r="11" spans="1:10" s="2" customFormat="1" ht="30" customHeight="1" x14ac:dyDescent="0.3">
      <c r="A11" s="61"/>
      <c r="B11" s="11" t="s">
        <v>165</v>
      </c>
      <c r="C11" s="8" t="s">
        <v>175</v>
      </c>
      <c r="D11" s="9" t="s">
        <v>173</v>
      </c>
      <c r="E11" s="56"/>
      <c r="F11" s="20"/>
      <c r="G11" s="20"/>
      <c r="H11" s="13" t="str">
        <f t="shared" ca="1" si="0"/>
        <v>N/A</v>
      </c>
      <c r="I11" s="52" t="str">
        <f t="shared" ca="1" si="1"/>
        <v/>
      </c>
      <c r="J11" s="19"/>
    </row>
    <row r="12" spans="1:10" s="2" customFormat="1" ht="30" customHeight="1" x14ac:dyDescent="0.3">
      <c r="A12" s="61" t="s">
        <v>13</v>
      </c>
      <c r="B12" s="11" t="s">
        <v>176</v>
      </c>
      <c r="C12" s="8" t="s">
        <v>177</v>
      </c>
      <c r="D12" s="9" t="s">
        <v>167</v>
      </c>
      <c r="E12" s="56"/>
      <c r="F12" s="20">
        <v>43642</v>
      </c>
      <c r="G12" s="20">
        <v>2958465</v>
      </c>
      <c r="H12" s="13" t="str">
        <f t="shared" ca="1" si="0"/>
        <v>Active</v>
      </c>
      <c r="I12" s="52">
        <f t="shared" ca="1" si="1"/>
        <v>2912206.5981371528</v>
      </c>
      <c r="J12" s="19"/>
    </row>
    <row r="13" spans="1:10" s="2" customFormat="1" ht="30" customHeight="1" x14ac:dyDescent="0.3">
      <c r="A13" s="61" t="s">
        <v>14</v>
      </c>
      <c r="B13" s="11" t="s">
        <v>176</v>
      </c>
      <c r="C13" s="8" t="s">
        <v>180</v>
      </c>
      <c r="D13" s="9" t="s">
        <v>173</v>
      </c>
      <c r="E13" s="56"/>
      <c r="F13" s="20">
        <v>45793</v>
      </c>
      <c r="G13" s="20">
        <v>46158</v>
      </c>
      <c r="H13" s="13" t="str">
        <f t="shared" ca="1" si="0"/>
        <v>N/A</v>
      </c>
      <c r="I13" s="52" t="str">
        <f t="shared" ca="1" si="1"/>
        <v/>
      </c>
      <c r="J13" s="19"/>
    </row>
    <row r="14" spans="1:10" s="2" customFormat="1" ht="30" customHeight="1" x14ac:dyDescent="0.3">
      <c r="A14" s="61" t="s">
        <v>15</v>
      </c>
      <c r="B14" s="11" t="s">
        <v>176</v>
      </c>
      <c r="C14" s="8" t="s">
        <v>363</v>
      </c>
      <c r="D14" s="9" t="s">
        <v>167</v>
      </c>
      <c r="E14" s="56"/>
      <c r="F14" s="20">
        <v>46135</v>
      </c>
      <c r="G14" s="20">
        <v>46500</v>
      </c>
      <c r="H14" s="13" t="str">
        <f t="shared" ca="1" si="0"/>
        <v>Active</v>
      </c>
      <c r="I14" s="52">
        <f t="shared" ca="1" si="1"/>
        <v>241.59813715277414</v>
      </c>
      <c r="J14" s="19"/>
    </row>
    <row r="15" spans="1:10" s="2" customFormat="1" ht="30" customHeight="1" x14ac:dyDescent="0.3">
      <c r="A15" s="61" t="s">
        <v>16</v>
      </c>
      <c r="B15" s="11" t="s">
        <v>176</v>
      </c>
      <c r="C15" s="8" t="s">
        <v>188</v>
      </c>
      <c r="D15" s="9" t="s">
        <v>167</v>
      </c>
      <c r="E15" s="56"/>
      <c r="F15" s="20">
        <v>46135</v>
      </c>
      <c r="G15" s="20">
        <v>46500</v>
      </c>
      <c r="H15" s="13" t="str">
        <f t="shared" ca="1" si="0"/>
        <v>Active</v>
      </c>
      <c r="I15" s="52">
        <f t="shared" ca="1" si="1"/>
        <v>241.59813715277414</v>
      </c>
      <c r="J15" s="19"/>
    </row>
    <row r="16" spans="1:10" s="2" customFormat="1" ht="30" customHeight="1" x14ac:dyDescent="0.3">
      <c r="A16" s="61" t="s">
        <v>17</v>
      </c>
      <c r="B16" s="11" t="s">
        <v>176</v>
      </c>
      <c r="C16" s="8" t="s">
        <v>368</v>
      </c>
      <c r="D16" s="9" t="s">
        <v>167</v>
      </c>
      <c r="E16" s="56"/>
      <c r="F16" s="20">
        <v>46135</v>
      </c>
      <c r="G16" s="20">
        <v>46500</v>
      </c>
      <c r="H16" s="13" t="str">
        <f t="shared" ca="1" si="0"/>
        <v>Active</v>
      </c>
      <c r="I16" s="52">
        <f t="shared" ca="1" si="1"/>
        <v>241.59813715277414</v>
      </c>
      <c r="J16" s="19"/>
    </row>
    <row r="17" spans="1:10" s="2" customFormat="1" ht="30" customHeight="1" x14ac:dyDescent="0.3">
      <c r="A17" s="61" t="s">
        <v>193</v>
      </c>
      <c r="B17" s="11" t="s">
        <v>176</v>
      </c>
      <c r="C17" s="8" t="s">
        <v>371</v>
      </c>
      <c r="D17" s="9" t="s">
        <v>167</v>
      </c>
      <c r="E17" s="56"/>
      <c r="F17" s="20">
        <v>46158</v>
      </c>
      <c r="G17" s="20">
        <v>46523</v>
      </c>
      <c r="H17" s="13" t="str">
        <f t="shared" ca="1" si="0"/>
        <v>Active</v>
      </c>
      <c r="I17" s="52">
        <f t="shared" ca="1" si="1"/>
        <v>264.59813715277414</v>
      </c>
      <c r="J17" s="19"/>
    </row>
    <row r="18" spans="1:10" s="2" customFormat="1" ht="30" customHeight="1" x14ac:dyDescent="0.3">
      <c r="A18" s="61" t="s">
        <v>19</v>
      </c>
      <c r="B18" s="11" t="s">
        <v>176</v>
      </c>
      <c r="C18" s="8" t="s">
        <v>372</v>
      </c>
      <c r="D18" s="9" t="s">
        <v>167</v>
      </c>
      <c r="E18" s="56"/>
      <c r="F18" s="20">
        <v>46135</v>
      </c>
      <c r="G18" s="20">
        <v>46500</v>
      </c>
      <c r="H18" s="13" t="str">
        <f t="shared" ca="1" si="0"/>
        <v>Active</v>
      </c>
      <c r="I18" s="52">
        <f t="shared" ca="1" si="1"/>
        <v>241.59813715277414</v>
      </c>
      <c r="J18" s="19"/>
    </row>
    <row r="19" spans="1:10" s="2" customFormat="1" ht="30" customHeight="1" x14ac:dyDescent="0.3">
      <c r="A19" s="61" t="s">
        <v>198</v>
      </c>
      <c r="B19" s="11" t="s">
        <v>176</v>
      </c>
      <c r="C19" s="8" t="s">
        <v>199</v>
      </c>
      <c r="D19" s="9" t="s">
        <v>167</v>
      </c>
      <c r="E19" s="56"/>
      <c r="F19" s="20"/>
      <c r="G19" s="20"/>
      <c r="H19" s="13" t="str">
        <f t="shared" ca="1" si="0"/>
        <v>No Permit</v>
      </c>
      <c r="I19" s="52" t="str">
        <f t="shared" ca="1" si="1"/>
        <v/>
      </c>
      <c r="J19" s="71" t="s">
        <v>664</v>
      </c>
    </row>
    <row r="20" spans="1:10" s="2" customFormat="1" ht="30" customHeight="1" x14ac:dyDescent="0.3">
      <c r="A20" s="61" t="s">
        <v>200</v>
      </c>
      <c r="B20" s="11" t="s">
        <v>176</v>
      </c>
      <c r="C20" s="8" t="s">
        <v>201</v>
      </c>
      <c r="D20" s="9" t="s">
        <v>167</v>
      </c>
      <c r="E20" s="56"/>
      <c r="F20" s="20">
        <v>46135</v>
      </c>
      <c r="G20" s="20">
        <v>46500</v>
      </c>
      <c r="H20" s="13" t="str">
        <f t="shared" ca="1" si="0"/>
        <v>Active</v>
      </c>
      <c r="I20" s="52">
        <f t="shared" ca="1" si="1"/>
        <v>241.59813715277414</v>
      </c>
      <c r="J20" s="19"/>
    </row>
    <row r="21" spans="1:10" s="2" customFormat="1" ht="30" customHeight="1" x14ac:dyDescent="0.3">
      <c r="A21" s="61" t="s">
        <v>22</v>
      </c>
      <c r="B21" s="11" t="s">
        <v>204</v>
      </c>
      <c r="C21" s="8" t="s">
        <v>205</v>
      </c>
      <c r="D21" s="9" t="s">
        <v>167</v>
      </c>
      <c r="E21" s="56"/>
      <c r="F21" s="20">
        <v>45453</v>
      </c>
      <c r="G21" s="20">
        <v>45817</v>
      </c>
      <c r="H21" s="13" t="str">
        <f ca="1">IF(D21="Applicable",IF(G21="","No Permit",IF(G21&gt;NOW(),"Active","Expired")),"N/A")</f>
        <v>Expired</v>
      </c>
      <c r="I21" s="52" t="str">
        <f t="shared" ca="1" si="1"/>
        <v/>
      </c>
      <c r="J21" s="71" t="s">
        <v>665</v>
      </c>
    </row>
    <row r="22" spans="1:10" s="2" customFormat="1" ht="30" customHeight="1" x14ac:dyDescent="0.3">
      <c r="A22" s="61" t="s">
        <v>23</v>
      </c>
      <c r="B22" s="11" t="s">
        <v>204</v>
      </c>
      <c r="C22" s="8" t="s">
        <v>207</v>
      </c>
      <c r="D22" s="9" t="s">
        <v>167</v>
      </c>
      <c r="E22" s="56"/>
      <c r="F22" s="20">
        <v>46196</v>
      </c>
      <c r="G22" s="20">
        <v>46561</v>
      </c>
      <c r="H22" s="13" t="str">
        <f t="shared" ca="1" si="0"/>
        <v>Active</v>
      </c>
      <c r="I22" s="52">
        <f t="shared" ca="1" si="1"/>
        <v>302.59813715277414</v>
      </c>
      <c r="J22" s="19"/>
    </row>
    <row r="23" spans="1:10" s="2" customFormat="1" ht="30" customHeight="1" x14ac:dyDescent="0.3">
      <c r="A23" s="61" t="s">
        <v>24</v>
      </c>
      <c r="B23" s="11" t="s">
        <v>209</v>
      </c>
      <c r="C23" s="8" t="s">
        <v>210</v>
      </c>
      <c r="D23" s="9" t="s">
        <v>167</v>
      </c>
      <c r="E23" s="56"/>
      <c r="F23" s="20">
        <v>45676</v>
      </c>
      <c r="G23" s="20">
        <v>2958465</v>
      </c>
      <c r="H23" s="13" t="str">
        <f t="shared" ca="1" si="0"/>
        <v>Active</v>
      </c>
      <c r="I23" s="52">
        <f t="shared" ca="1" si="1"/>
        <v>2912206.5981371528</v>
      </c>
      <c r="J23" s="19"/>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0" s="2" customFormat="1" ht="30" customHeight="1" x14ac:dyDescent="0.3">
      <c r="A25" s="61" t="s">
        <v>26</v>
      </c>
      <c r="B25" s="11" t="s">
        <v>209</v>
      </c>
      <c r="C25" s="8" t="s">
        <v>213</v>
      </c>
      <c r="D25" s="9" t="s">
        <v>167</v>
      </c>
      <c r="E25" s="56"/>
      <c r="F25" s="20">
        <v>44315</v>
      </c>
      <c r="G25" s="20">
        <v>2958465</v>
      </c>
      <c r="H25" s="13" t="str">
        <f t="shared" ca="1" si="0"/>
        <v>Active</v>
      </c>
      <c r="I25" s="52">
        <f ca="1">IF(H25="N/A","",IF((G25-$C$1)&gt;0,G25-$C$1,""))</f>
        <v>2912206.5981371528</v>
      </c>
      <c r="J25" s="19"/>
    </row>
    <row r="26" spans="1:10" s="2" customFormat="1" ht="30" customHeight="1" x14ac:dyDescent="0.3">
      <c r="A26" s="61" t="s">
        <v>215</v>
      </c>
      <c r="B26" s="11" t="s">
        <v>209</v>
      </c>
      <c r="C26" s="8" t="s">
        <v>216</v>
      </c>
      <c r="D26" s="9" t="s">
        <v>167</v>
      </c>
      <c r="E26" s="56"/>
      <c r="F26" s="20">
        <v>45776</v>
      </c>
      <c r="G26" s="20">
        <v>46141</v>
      </c>
      <c r="H26" s="13" t="str">
        <f t="shared" ca="1" si="0"/>
        <v>Expired</v>
      </c>
      <c r="I26" s="52" t="str">
        <f ca="1">IF(H26="N/A","",IF((G26-$C$1)&gt;0,G26-$C$1,""))</f>
        <v/>
      </c>
      <c r="J26" s="71" t="s">
        <v>666</v>
      </c>
    </row>
    <row r="27" spans="1:10" s="2" customFormat="1" ht="30" customHeight="1" x14ac:dyDescent="0.3">
      <c r="A27" s="61" t="s">
        <v>28</v>
      </c>
      <c r="B27" s="11" t="s">
        <v>209</v>
      </c>
      <c r="C27" s="8" t="s">
        <v>218</v>
      </c>
      <c r="D27" s="9" t="s">
        <v>167</v>
      </c>
      <c r="E27" s="56"/>
      <c r="F27" s="20">
        <v>45917</v>
      </c>
      <c r="G27" s="20">
        <v>47743</v>
      </c>
      <c r="H27" s="13" t="str">
        <f t="shared" ca="1" si="0"/>
        <v>Active</v>
      </c>
      <c r="I27" s="52"/>
      <c r="J27" s="19"/>
    </row>
    <row r="28" spans="1:10" s="2" customFormat="1" ht="30" customHeight="1" x14ac:dyDescent="0.3">
      <c r="A28" s="61" t="s">
        <v>29</v>
      </c>
      <c r="B28" s="11" t="s">
        <v>209</v>
      </c>
      <c r="C28" s="8" t="s">
        <v>219</v>
      </c>
      <c r="D28" s="9" t="s">
        <v>173</v>
      </c>
      <c r="E28" s="56"/>
      <c r="F28" s="20"/>
      <c r="G28" s="20"/>
      <c r="H28" s="13" t="str">
        <f t="shared" ca="1" si="0"/>
        <v>N/A</v>
      </c>
      <c r="I28" s="52"/>
      <c r="J28" s="19"/>
    </row>
    <row r="29" spans="1:10" s="2" customFormat="1" ht="30" customHeight="1" x14ac:dyDescent="0.3">
      <c r="A29" s="61" t="s">
        <v>220</v>
      </c>
      <c r="B29" s="11" t="s">
        <v>209</v>
      </c>
      <c r="C29" s="8" t="s">
        <v>221</v>
      </c>
      <c r="D29" s="9" t="s">
        <v>167</v>
      </c>
      <c r="E29" s="56"/>
      <c r="F29" s="20">
        <v>46001</v>
      </c>
      <c r="G29" s="20">
        <v>47827</v>
      </c>
      <c r="H29" s="13" t="str">
        <f t="shared" ca="1" si="0"/>
        <v>Active</v>
      </c>
      <c r="I29" s="52">
        <f ca="1">IF(H29="N/A","",IF((G29-$C$1)&gt;0,G29-$C$1,""))</f>
        <v>1568.5981371527741</v>
      </c>
      <c r="J29" s="19"/>
    </row>
    <row r="30" spans="1:10" s="2" customFormat="1" ht="30" customHeight="1" x14ac:dyDescent="0.3">
      <c r="A30" s="61" t="s">
        <v>223</v>
      </c>
      <c r="B30" s="11" t="s">
        <v>209</v>
      </c>
      <c r="C30" s="8" t="s">
        <v>224</v>
      </c>
      <c r="D30" s="9" t="s">
        <v>173</v>
      </c>
      <c r="E30" s="56"/>
      <c r="F30" s="20"/>
      <c r="G30" s="20"/>
      <c r="H30" s="13" t="str">
        <f t="shared" ca="1" si="0"/>
        <v>N/A</v>
      </c>
      <c r="I30" s="52"/>
      <c r="J30" s="19"/>
    </row>
    <row r="31" spans="1:10" s="2" customFormat="1" ht="30" customHeight="1" x14ac:dyDescent="0.3">
      <c r="A31" s="61" t="s">
        <v>225</v>
      </c>
      <c r="B31" s="11" t="s">
        <v>209</v>
      </c>
      <c r="C31" s="8" t="s">
        <v>226</v>
      </c>
      <c r="D31" s="9" t="s">
        <v>173</v>
      </c>
      <c r="E31" s="56"/>
      <c r="F31" s="20"/>
      <c r="G31" s="20"/>
      <c r="H31" s="13" t="str">
        <f t="shared" ca="1" si="0"/>
        <v>N/A</v>
      </c>
      <c r="I31" s="52"/>
      <c r="J31" s="19"/>
    </row>
    <row r="32" spans="1:10"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c r="F33" s="20">
        <v>45779</v>
      </c>
      <c r="G33" s="20">
        <v>46875</v>
      </c>
      <c r="H33" s="13" t="str">
        <f t="shared" ca="1" si="0"/>
        <v>Active</v>
      </c>
      <c r="I33" s="52">
        <f ca="1">IF(H33="N/A","",IF((G34-$C$1)&gt;0,G34-$C$1,""))</f>
        <v>2912206.5981371528</v>
      </c>
      <c r="J33" s="19"/>
    </row>
    <row r="34" spans="1:10" s="2" customFormat="1" ht="30" customHeight="1" x14ac:dyDescent="0.3">
      <c r="A34" s="61" t="s">
        <v>35</v>
      </c>
      <c r="B34" s="11" t="s">
        <v>209</v>
      </c>
      <c r="C34" s="8" t="s">
        <v>232</v>
      </c>
      <c r="D34" s="9" t="s">
        <v>167</v>
      </c>
      <c r="E34" s="56"/>
      <c r="F34" s="20">
        <v>46171</v>
      </c>
      <c r="G34" s="20">
        <v>2958465</v>
      </c>
      <c r="H34" s="13" t="str">
        <f t="shared" ca="1" si="0"/>
        <v>Active</v>
      </c>
      <c r="I34" s="52">
        <f ca="1">IF(H34="N/A","",IF((G35-$C$1)&gt;0,G35-$C$1,""))</f>
        <v>1546.5981371527741</v>
      </c>
      <c r="J34" s="19"/>
    </row>
    <row r="35" spans="1:10" s="2" customFormat="1" ht="30" customHeight="1" x14ac:dyDescent="0.3">
      <c r="A35" s="61" t="s">
        <v>36</v>
      </c>
      <c r="B35" s="11" t="s">
        <v>209</v>
      </c>
      <c r="C35" s="8" t="s">
        <v>234</v>
      </c>
      <c r="D35" s="9" t="s">
        <v>167</v>
      </c>
      <c r="E35" s="56"/>
      <c r="F35" s="20">
        <v>45979</v>
      </c>
      <c r="G35" s="20">
        <v>47805</v>
      </c>
      <c r="H35" s="13" t="str">
        <f t="shared" ca="1" si="0"/>
        <v>Active</v>
      </c>
      <c r="I35" s="52">
        <f t="shared" ca="1" si="1"/>
        <v>1546.5981371527741</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173</v>
      </c>
      <c r="E38" s="56"/>
      <c r="F38" s="20"/>
      <c r="G38" s="20"/>
      <c r="H38" s="13" t="str">
        <f t="shared" ca="1" si="0"/>
        <v>N/A</v>
      </c>
      <c r="I38" s="52" t="str">
        <f t="shared" ca="1" si="1"/>
        <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167</v>
      </c>
      <c r="E42" s="56"/>
      <c r="F42" s="20">
        <v>45985</v>
      </c>
      <c r="G42" s="20">
        <v>46387</v>
      </c>
      <c r="H42" s="13" t="str">
        <f t="shared" ca="1" si="0"/>
        <v>Active</v>
      </c>
      <c r="I42" s="52">
        <f t="shared" ca="1" si="1"/>
        <v>128.59813715277414</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167</v>
      </c>
      <c r="E48" s="56"/>
      <c r="F48" s="20">
        <v>46003</v>
      </c>
      <c r="G48" s="20">
        <v>46368</v>
      </c>
      <c r="H48" s="13" t="str">
        <f t="shared" ca="1" si="0"/>
        <v>Active</v>
      </c>
      <c r="I48" s="52">
        <f t="shared" ca="1" si="1"/>
        <v>109.59813715277414</v>
      </c>
      <c r="J48" s="19"/>
    </row>
    <row r="49" spans="1:10" s="2" customFormat="1" ht="30" customHeight="1" x14ac:dyDescent="0.3">
      <c r="A49" s="61"/>
      <c r="B49" s="11" t="s">
        <v>244</v>
      </c>
      <c r="C49" s="8" t="s">
        <v>262</v>
      </c>
      <c r="D49" s="9" t="s">
        <v>173</v>
      </c>
      <c r="E49" s="56"/>
      <c r="F49" s="20"/>
      <c r="G49" s="20"/>
      <c r="H49" s="13" t="str">
        <f t="shared" ca="1" si="0"/>
        <v>N/A</v>
      </c>
      <c r="I49" s="52" t="str">
        <f t="shared" ca="1" si="1"/>
        <v/>
      </c>
      <c r="J49" s="19"/>
    </row>
    <row r="50" spans="1:10" s="2" customFormat="1" ht="30" customHeight="1" x14ac:dyDescent="0.3">
      <c r="A50" s="61"/>
      <c r="B50" s="11" t="s">
        <v>244</v>
      </c>
      <c r="C50" s="8" t="s">
        <v>263</v>
      </c>
      <c r="D50" s="9" t="s">
        <v>173</v>
      </c>
      <c r="E50" s="56"/>
      <c r="F50" s="20"/>
      <c r="G50" s="20"/>
      <c r="H50" s="13" t="str">
        <f t="shared" ca="1" si="0"/>
        <v>N/A</v>
      </c>
      <c r="I50" s="52" t="str">
        <f t="shared" ca="1" si="1"/>
        <v/>
      </c>
      <c r="J50" s="19"/>
    </row>
    <row r="51" spans="1:10" s="2" customFormat="1" ht="30" customHeight="1" x14ac:dyDescent="0.3">
      <c r="A51" s="61" t="s">
        <v>52</v>
      </c>
      <c r="B51" s="11" t="s">
        <v>264</v>
      </c>
      <c r="C51" s="8" t="s">
        <v>265</v>
      </c>
      <c r="D51" s="9" t="s">
        <v>173</v>
      </c>
      <c r="E51" s="56"/>
      <c r="F51" s="20"/>
      <c r="G51" s="20"/>
      <c r="H51" s="13" t="str">
        <f t="shared" ca="1" si="0"/>
        <v>N/A</v>
      </c>
      <c r="I51" s="52" t="str">
        <f t="shared" ca="1" si="1"/>
        <v/>
      </c>
      <c r="J51" s="19"/>
    </row>
    <row r="52" spans="1:10" s="2" customFormat="1" ht="30" customHeight="1" x14ac:dyDescent="0.3">
      <c r="A52" s="61" t="s">
        <v>53</v>
      </c>
      <c r="B52" s="11" t="s">
        <v>264</v>
      </c>
      <c r="C52" s="8" t="s">
        <v>267</v>
      </c>
      <c r="D52" s="9" t="s">
        <v>173</v>
      </c>
      <c r="E52" s="56"/>
      <c r="F52" s="20"/>
      <c r="G52" s="20"/>
      <c r="H52" s="13" t="str">
        <f t="shared" ca="1" si="0"/>
        <v>N/A</v>
      </c>
      <c r="I52" s="52" t="str">
        <f t="shared" ca="1" si="1"/>
        <v/>
      </c>
      <c r="J52" s="19"/>
    </row>
    <row r="53" spans="1:10" s="2" customFormat="1" ht="30" customHeight="1" x14ac:dyDescent="0.3">
      <c r="A53" s="61" t="s">
        <v>54</v>
      </c>
      <c r="B53" s="11" t="s">
        <v>264</v>
      </c>
      <c r="C53" s="8" t="s">
        <v>268</v>
      </c>
      <c r="D53" s="9" t="s">
        <v>173</v>
      </c>
      <c r="E53" s="56"/>
      <c r="F53" s="20"/>
      <c r="G53" s="20"/>
      <c r="H53" s="13" t="str">
        <f t="shared" ca="1" si="0"/>
        <v>N/A</v>
      </c>
      <c r="I53" s="52" t="str">
        <f t="shared" ca="1" si="1"/>
        <v/>
      </c>
      <c r="J53" s="19"/>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19"/>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19"/>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19"/>
    </row>
    <row r="57" spans="1:10" s="2" customFormat="1" ht="30" customHeight="1" x14ac:dyDescent="0.3">
      <c r="A57" s="61" t="s">
        <v>58</v>
      </c>
      <c r="B57" s="11" t="s">
        <v>272</v>
      </c>
      <c r="C57" s="8" t="s">
        <v>273</v>
      </c>
      <c r="D57" s="9" t="s">
        <v>173</v>
      </c>
      <c r="E57" s="56"/>
      <c r="F57" s="20"/>
      <c r="G57" s="20"/>
      <c r="H57" s="13" t="str">
        <f t="shared" ca="1" si="0"/>
        <v>N/A</v>
      </c>
      <c r="I57" s="52" t="str">
        <f t="shared" ca="1" si="1"/>
        <v/>
      </c>
      <c r="J57" s="19"/>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19"/>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19"/>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19"/>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19"/>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19"/>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19"/>
    </row>
    <row r="64" spans="1:10" s="2" customFormat="1" ht="30" customHeight="1" x14ac:dyDescent="0.3">
      <c r="A64" s="61" t="s">
        <v>282</v>
      </c>
      <c r="B64" s="11" t="s">
        <v>283</v>
      </c>
      <c r="C64" s="8" t="s">
        <v>284</v>
      </c>
      <c r="D64" s="9" t="s">
        <v>167</v>
      </c>
      <c r="E64" s="56"/>
      <c r="F64" s="20">
        <v>44559</v>
      </c>
      <c r="G64" s="20">
        <v>48211</v>
      </c>
      <c r="H64" s="13" t="str">
        <f t="shared" ca="1" si="0"/>
        <v>Active</v>
      </c>
      <c r="I64" s="52">
        <f t="shared" ca="1" si="1"/>
        <v>1952.5981371527741</v>
      </c>
      <c r="J64" s="19"/>
    </row>
    <row r="65" spans="1:10" s="2" customFormat="1" ht="30" customHeight="1" x14ac:dyDescent="0.3">
      <c r="A65" s="61" t="s">
        <v>66</v>
      </c>
      <c r="B65" s="11" t="s">
        <v>285</v>
      </c>
      <c r="C65" s="8" t="s">
        <v>286</v>
      </c>
      <c r="D65" s="9" t="s">
        <v>167</v>
      </c>
      <c r="E65" s="56"/>
      <c r="F65" s="20"/>
      <c r="G65" s="20"/>
      <c r="H65" s="13" t="str">
        <f t="shared" ca="1" si="0"/>
        <v>No Permit</v>
      </c>
      <c r="I65" s="52" t="str">
        <f t="shared" ca="1" si="1"/>
        <v/>
      </c>
      <c r="J65" s="19"/>
    </row>
    <row r="66" spans="1:10" s="2" customFormat="1" ht="30" customHeight="1" x14ac:dyDescent="0.3">
      <c r="A66" s="61" t="s">
        <v>67</v>
      </c>
      <c r="B66" s="11" t="s">
        <v>289</v>
      </c>
      <c r="C66" s="8" t="s">
        <v>290</v>
      </c>
      <c r="D66" s="9" t="s">
        <v>167</v>
      </c>
      <c r="E66" s="73"/>
      <c r="F66" s="20">
        <v>46084</v>
      </c>
      <c r="G66" s="20">
        <v>46449</v>
      </c>
      <c r="H66" s="13" t="str">
        <f t="shared" ca="1" si="0"/>
        <v>Active</v>
      </c>
      <c r="I66" s="52">
        <f t="shared" ca="1" si="1"/>
        <v>190.59813715277414</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167</v>
      </c>
      <c r="E68" s="56"/>
      <c r="F68" s="20">
        <v>45923</v>
      </c>
      <c r="G68" s="20">
        <v>46284</v>
      </c>
      <c r="H68" s="13" t="str">
        <f t="shared" ca="1" si="0"/>
        <v>Active</v>
      </c>
      <c r="I68" s="52">
        <f t="shared" ca="1" si="1"/>
        <v>25.598137152774143</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2"/>
        <v>Not Submitted</v>
      </c>
      <c r="I77" s="77"/>
      <c r="J77" s="78"/>
    </row>
    <row r="78" spans="1:10" s="2" customFormat="1" ht="30" customHeight="1" x14ac:dyDescent="0.3">
      <c r="A78" s="61" t="s">
        <v>307</v>
      </c>
      <c r="B78" s="18" t="s">
        <v>176</v>
      </c>
      <c r="C78" s="18" t="s">
        <v>308</v>
      </c>
      <c r="D78" s="12" t="s">
        <v>309</v>
      </c>
      <c r="E78" s="55" t="s">
        <v>167</v>
      </c>
      <c r="F78" s="20">
        <v>46059</v>
      </c>
      <c r="G78" s="12">
        <v>46053</v>
      </c>
      <c r="H78" s="13" t="str">
        <f t="shared" si="2"/>
        <v>Late Submission</v>
      </c>
      <c r="I78" s="77"/>
      <c r="J78" s="78"/>
    </row>
    <row r="79" spans="1:10" s="2" customFormat="1" ht="30" customHeight="1" x14ac:dyDescent="0.3">
      <c r="A79" s="61" t="s">
        <v>307</v>
      </c>
      <c r="B79" s="18" t="s">
        <v>176</v>
      </c>
      <c r="C79" s="18" t="s">
        <v>310</v>
      </c>
      <c r="D79" s="12" t="s">
        <v>309</v>
      </c>
      <c r="E79" s="55" t="s">
        <v>167</v>
      </c>
      <c r="F79" s="20"/>
      <c r="G79" s="12">
        <v>46081</v>
      </c>
      <c r="H79" s="13" t="str">
        <f t="shared" si="2"/>
        <v>Not Submitted</v>
      </c>
      <c r="I79" s="77"/>
      <c r="J79" s="78"/>
    </row>
    <row r="80" spans="1:10" s="2" customFormat="1" ht="30" customHeight="1" x14ac:dyDescent="0.3">
      <c r="A80" s="61" t="s">
        <v>307</v>
      </c>
      <c r="B80" s="18" t="s">
        <v>176</v>
      </c>
      <c r="C80" s="18" t="s">
        <v>311</v>
      </c>
      <c r="D80" s="12" t="s">
        <v>309</v>
      </c>
      <c r="E80" s="55" t="s">
        <v>167</v>
      </c>
      <c r="F80" s="20">
        <v>46111</v>
      </c>
      <c r="G80" s="12">
        <v>46112</v>
      </c>
      <c r="H80" s="13" t="str">
        <f t="shared" si="2"/>
        <v>Submitted On-time</v>
      </c>
      <c r="I80" s="77"/>
      <c r="J80" s="78"/>
    </row>
    <row r="81" spans="1:10" s="2" customFormat="1" ht="30" customHeight="1" x14ac:dyDescent="0.3">
      <c r="A81" s="61" t="s">
        <v>307</v>
      </c>
      <c r="B81" s="18" t="s">
        <v>176</v>
      </c>
      <c r="C81" s="18" t="s">
        <v>312</v>
      </c>
      <c r="D81" s="12" t="s">
        <v>309</v>
      </c>
      <c r="E81" s="55" t="s">
        <v>167</v>
      </c>
      <c r="F81" s="20">
        <v>46142</v>
      </c>
      <c r="G81" s="12">
        <v>46142</v>
      </c>
      <c r="H81" s="13" t="str">
        <f t="shared" si="2"/>
        <v>Late Submission</v>
      </c>
      <c r="I81" s="77"/>
      <c r="J81" s="78"/>
    </row>
    <row r="82" spans="1:10" s="2" customFormat="1" ht="30" customHeight="1" x14ac:dyDescent="0.3">
      <c r="A82" s="61" t="s">
        <v>307</v>
      </c>
      <c r="B82" s="18" t="s">
        <v>176</v>
      </c>
      <c r="C82" s="18" t="s">
        <v>313</v>
      </c>
      <c r="D82" s="12" t="s">
        <v>309</v>
      </c>
      <c r="E82" s="55" t="s">
        <v>167</v>
      </c>
      <c r="F82" s="20">
        <v>46171</v>
      </c>
      <c r="G82" s="12">
        <v>46173</v>
      </c>
      <c r="H82" s="13" t="str">
        <f t="shared" si="2"/>
        <v>Submitted On-time</v>
      </c>
      <c r="I82" s="77"/>
      <c r="J82" s="78"/>
    </row>
    <row r="83" spans="1:10" s="2" customFormat="1" ht="30" customHeight="1" x14ac:dyDescent="0.3">
      <c r="A83" s="61" t="s">
        <v>307</v>
      </c>
      <c r="B83" s="18" t="s">
        <v>176</v>
      </c>
      <c r="C83" s="18" t="s">
        <v>314</v>
      </c>
      <c r="D83" s="12" t="s">
        <v>309</v>
      </c>
      <c r="E83" s="55" t="s">
        <v>167</v>
      </c>
      <c r="F83" s="20">
        <v>46203</v>
      </c>
      <c r="G83" s="12">
        <v>46203</v>
      </c>
      <c r="H83" s="13" t="str">
        <f t="shared" si="2"/>
        <v>Late Submission</v>
      </c>
      <c r="I83" s="77"/>
      <c r="J83" s="78"/>
    </row>
    <row r="84" spans="1:10" s="2" customFormat="1" ht="30" customHeight="1" x14ac:dyDescent="0.3">
      <c r="A84" s="61" t="s">
        <v>307</v>
      </c>
      <c r="B84" s="18" t="s">
        <v>176</v>
      </c>
      <c r="C84" s="18" t="s">
        <v>315</v>
      </c>
      <c r="D84" s="12" t="s">
        <v>309</v>
      </c>
      <c r="E84" s="55" t="s">
        <v>167</v>
      </c>
      <c r="F84" s="20">
        <v>46233</v>
      </c>
      <c r="G84" s="12">
        <v>46234</v>
      </c>
      <c r="H84" s="13" t="str">
        <f t="shared" si="2"/>
        <v>Submitted On-time</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v>46217</v>
      </c>
      <c r="G90" s="12">
        <v>46218</v>
      </c>
      <c r="H90" s="13" t="str">
        <f t="shared" si="2"/>
        <v>Submitted On-time</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v>46127</v>
      </c>
      <c r="G92" s="12">
        <v>46112</v>
      </c>
      <c r="H92" s="13" t="str">
        <f t="shared" si="2"/>
        <v>Late Submission</v>
      </c>
      <c r="I92" s="77"/>
      <c r="J92" s="78"/>
    </row>
    <row r="93" spans="1:10" s="2" customFormat="1" ht="30" customHeight="1" x14ac:dyDescent="0.3">
      <c r="A93" s="61" t="s">
        <v>120</v>
      </c>
      <c r="B93" s="18" t="s">
        <v>209</v>
      </c>
      <c r="C93" s="18" t="s">
        <v>328</v>
      </c>
      <c r="D93" s="12" t="s">
        <v>327</v>
      </c>
      <c r="E93" s="55" t="s">
        <v>167</v>
      </c>
      <c r="F93" s="20">
        <v>46216</v>
      </c>
      <c r="G93" s="12">
        <v>46203</v>
      </c>
      <c r="H93" s="13" t="str">
        <f t="shared" si="2"/>
        <v>Late Submission</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173</v>
      </c>
      <c r="F97" s="20"/>
      <c r="G97" s="12">
        <v>46387</v>
      </c>
      <c r="H97" s="13" t="str">
        <f t="shared" si="2"/>
        <v>N/A</v>
      </c>
      <c r="I97" s="77"/>
      <c r="J97" s="78"/>
    </row>
    <row r="98" spans="1:10" s="2" customFormat="1" ht="30" customHeight="1" x14ac:dyDescent="0.3">
      <c r="A98" s="61"/>
      <c r="B98" s="18" t="s">
        <v>334</v>
      </c>
      <c r="C98" s="18" t="s">
        <v>335</v>
      </c>
      <c r="D98" s="12" t="s">
        <v>309</v>
      </c>
      <c r="E98" s="55" t="s">
        <v>167</v>
      </c>
      <c r="F98" s="20">
        <v>46068</v>
      </c>
      <c r="G98" s="12">
        <v>46068</v>
      </c>
      <c r="H98" s="13" t="str">
        <f t="shared" si="2"/>
        <v>Late Submission</v>
      </c>
      <c r="I98" s="57"/>
      <c r="J98" s="58"/>
    </row>
    <row r="99" spans="1:10" s="2" customFormat="1" ht="30" customHeight="1" x14ac:dyDescent="0.3">
      <c r="A99" s="61"/>
      <c r="B99" s="18" t="s">
        <v>334</v>
      </c>
      <c r="C99" s="18" t="s">
        <v>336</v>
      </c>
      <c r="D99" s="12" t="s">
        <v>309</v>
      </c>
      <c r="E99" s="55" t="s">
        <v>167</v>
      </c>
      <c r="F99" s="20">
        <v>46096</v>
      </c>
      <c r="G99" s="12">
        <v>46096</v>
      </c>
      <c r="H99" s="13" t="str">
        <f t="shared" si="2"/>
        <v>Late Submission</v>
      </c>
      <c r="I99" s="57"/>
      <c r="J99" s="58"/>
    </row>
    <row r="100" spans="1:10" s="2" customFormat="1" ht="30" customHeight="1" x14ac:dyDescent="0.3">
      <c r="A100" s="61"/>
      <c r="B100" s="18" t="s">
        <v>334</v>
      </c>
      <c r="C100" s="18" t="s">
        <v>337</v>
      </c>
      <c r="D100" s="12" t="s">
        <v>309</v>
      </c>
      <c r="E100" s="55" t="s">
        <v>167</v>
      </c>
      <c r="F100" s="20">
        <v>46127</v>
      </c>
      <c r="G100" s="12">
        <v>46127</v>
      </c>
      <c r="H100" s="13" t="str">
        <f t="shared" si="2"/>
        <v>Late Submission</v>
      </c>
      <c r="I100" s="57"/>
      <c r="J100" s="58"/>
    </row>
    <row r="101" spans="1:10" s="2" customFormat="1" ht="30" customHeight="1" x14ac:dyDescent="0.3">
      <c r="A101" s="61"/>
      <c r="B101" s="18" t="s">
        <v>334</v>
      </c>
      <c r="C101" s="18" t="s">
        <v>338</v>
      </c>
      <c r="D101" s="12" t="s">
        <v>309</v>
      </c>
      <c r="E101" s="55" t="s">
        <v>167</v>
      </c>
      <c r="F101" s="20">
        <v>46156</v>
      </c>
      <c r="G101" s="12">
        <v>46157</v>
      </c>
      <c r="H101" s="13" t="str">
        <f t="shared" si="2"/>
        <v>Submitted On-time</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173</v>
      </c>
      <c r="F110" s="20"/>
      <c r="G110" s="12">
        <v>46112</v>
      </c>
      <c r="H110" s="13" t="str">
        <f t="shared" si="2"/>
        <v>N/A</v>
      </c>
      <c r="I110" s="77"/>
      <c r="J110" s="78"/>
    </row>
    <row r="111" spans="1:10" s="2" customFormat="1" ht="30" customHeight="1" x14ac:dyDescent="0.3">
      <c r="A111" s="61" t="s">
        <v>138</v>
      </c>
      <c r="B111" s="18" t="s">
        <v>264</v>
      </c>
      <c r="C111" s="18" t="s">
        <v>348</v>
      </c>
      <c r="D111" s="12" t="s">
        <v>327</v>
      </c>
      <c r="E111" s="55" t="s">
        <v>173</v>
      </c>
      <c r="F111" s="20"/>
      <c r="G111" s="12">
        <v>46203</v>
      </c>
      <c r="H111" s="13" t="str">
        <f t="shared" si="2"/>
        <v>N/A</v>
      </c>
      <c r="I111" s="77"/>
      <c r="J111" s="78"/>
    </row>
    <row r="112" spans="1:10" s="2" customFormat="1" ht="30" customHeight="1" x14ac:dyDescent="0.3">
      <c r="A112" s="61" t="s">
        <v>139</v>
      </c>
      <c r="B112" s="18" t="s">
        <v>264</v>
      </c>
      <c r="C112" s="18" t="s">
        <v>349</v>
      </c>
      <c r="D112" s="12" t="s">
        <v>327</v>
      </c>
      <c r="E112" s="55" t="s">
        <v>173</v>
      </c>
      <c r="F112" s="20"/>
      <c r="G112" s="12">
        <v>46295</v>
      </c>
      <c r="H112" s="13" t="str">
        <f t="shared" si="2"/>
        <v>N/A</v>
      </c>
      <c r="I112" s="77"/>
      <c r="J112" s="78"/>
    </row>
    <row r="113" spans="1:10" s="2" customFormat="1" ht="30" customHeight="1" x14ac:dyDescent="0.3">
      <c r="A113" s="61" t="s">
        <v>140</v>
      </c>
      <c r="B113" s="18" t="s">
        <v>264</v>
      </c>
      <c r="C113" s="18" t="s">
        <v>350</v>
      </c>
      <c r="D113" s="12" t="s">
        <v>327</v>
      </c>
      <c r="E113" s="55" t="s">
        <v>173</v>
      </c>
      <c r="F113" s="20"/>
      <c r="G113" s="12">
        <v>46387</v>
      </c>
      <c r="H113" s="13" t="str">
        <f t="shared" si="2"/>
        <v>N/A</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v>46141</v>
      </c>
      <c r="G116" s="12">
        <v>46127</v>
      </c>
      <c r="H116" s="13" t="str">
        <f t="shared" si="2"/>
        <v>Late Submission</v>
      </c>
      <c r="I116" s="77"/>
      <c r="J116" s="78"/>
    </row>
    <row r="117" spans="1:10" s="2" customFormat="1" ht="30" customHeight="1" x14ac:dyDescent="0.3">
      <c r="A117" s="61" t="s">
        <v>144</v>
      </c>
      <c r="B117" s="18" t="s">
        <v>283</v>
      </c>
      <c r="C117" s="18" t="s">
        <v>355</v>
      </c>
      <c r="D117" s="12" t="s">
        <v>327</v>
      </c>
      <c r="E117" s="55" t="s">
        <v>167</v>
      </c>
      <c r="F117" s="20">
        <v>46223</v>
      </c>
      <c r="G117" s="12">
        <v>46218</v>
      </c>
      <c r="H117" s="13" t="str">
        <f t="shared" si="2"/>
        <v>Late Submission</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26" priority="7" operator="containsText" text="Expired">
      <formula>NOT(ISERROR(SEARCH("Expired",H6)))</formula>
    </cfRule>
    <cfRule type="containsText" dxfId="25" priority="8" operator="containsText" text="No Permit">
      <formula>NOT(ISERROR(SEARCH("No Permit",H6)))</formula>
    </cfRule>
    <cfRule type="containsText" dxfId="24" priority="9" operator="containsText" text="Active">
      <formula>NOT(ISERROR(SEARCH("Active",H6)))</formula>
    </cfRule>
  </conditionalFormatting>
  <conditionalFormatting sqref="H74:H120">
    <cfRule type="containsText" dxfId="23" priority="4" operator="containsText" text="Not Submitted">
      <formula>NOT(ISERROR(SEARCH("Not Submitted",H74)))</formula>
    </cfRule>
    <cfRule type="containsText" dxfId="22" priority="5" operator="containsText" text="Late Submission">
      <formula>NOT(ISERROR(SEARCH("Late Submission",H74)))</formula>
    </cfRule>
    <cfRule type="containsText" dxfId="21" priority="6" operator="containsText" text="Submitted On-time">
      <formula>NOT(ISERROR(SEARCH("Submitted On-time",H74)))</formula>
    </cfRule>
  </conditionalFormatting>
  <conditionalFormatting sqref="I6:I68">
    <cfRule type="cellIs" dxfId="20" priority="1" operator="between">
      <formula>31</formula>
      <formula>60</formula>
    </cfRule>
    <cfRule type="cellIs" dxfId="19" priority="2" operator="between">
      <formula>0</formula>
      <formula>30</formula>
    </cfRule>
    <cfRule type="containsBlanks" dxfId="18"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B85B71DD-7550-4874-A783-64D450B5026E}">
          <x14:formula1>
            <xm:f>DATA!$B$4:$B$5</xm:f>
          </x14:formula1>
          <xm:sqref>E74:E120 D6:D68</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3E631-490D-4821-9B0A-A3BB8EA712FC}">
  <sheetPr>
    <tabColor rgb="FFFFCCFF"/>
  </sheetPr>
  <dimension ref="A1:J120"/>
  <sheetViews>
    <sheetView showGridLines="0" zoomScale="85" zoomScaleNormal="85" workbookViewId="0">
      <pane ySplit="1" topLeftCell="A23" activePane="bottomLeft" state="frozen"/>
      <selection pane="bottomLeft" activeCell="F61" sqref="F61:G63"/>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99</v>
      </c>
      <c r="C1" s="51">
        <f ca="1">NOW()</f>
        <v>46258.401862847226</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c r="F6" s="20">
        <v>46125</v>
      </c>
      <c r="G6" s="20">
        <v>46387</v>
      </c>
      <c r="H6" s="13" t="str">
        <f t="shared" ref="H6:H68" ca="1" si="0">IF(D6="Applicable",IF(G6="","No Permit",IF(G6&gt;NOW(),"Active","Expired")),"N/A")</f>
        <v>Active</v>
      </c>
      <c r="I6" s="52">
        <f t="shared" ref="I6:I68" ca="1" si="1">IF(H6="N/A","",IF((G6-$C$1)&gt;0,G6-$C$1,""))</f>
        <v>128.59813715277414</v>
      </c>
      <c r="J6" s="19"/>
    </row>
    <row r="7" spans="1:10" s="2" customFormat="1" ht="30" customHeight="1" x14ac:dyDescent="0.3">
      <c r="A7" s="61" t="s">
        <v>8</v>
      </c>
      <c r="B7" s="11" t="s">
        <v>165</v>
      </c>
      <c r="C7" s="8" t="s">
        <v>169</v>
      </c>
      <c r="D7" s="9" t="s">
        <v>167</v>
      </c>
      <c r="E7" s="56"/>
      <c r="F7" s="20">
        <v>46042</v>
      </c>
      <c r="G7" s="20">
        <v>46387</v>
      </c>
      <c r="H7" s="13" t="str">
        <f t="shared" ca="1" si="0"/>
        <v>Active</v>
      </c>
      <c r="I7" s="52">
        <f t="shared" ca="1" si="1"/>
        <v>128.59813715277414</v>
      </c>
      <c r="J7" s="19"/>
    </row>
    <row r="8" spans="1:10" s="2" customFormat="1" ht="30" customHeight="1" x14ac:dyDescent="0.3">
      <c r="A8" s="61" t="s">
        <v>9</v>
      </c>
      <c r="B8" s="11" t="s">
        <v>165</v>
      </c>
      <c r="C8" s="8" t="s">
        <v>171</v>
      </c>
      <c r="D8" s="9" t="s">
        <v>167</v>
      </c>
      <c r="E8" s="56"/>
      <c r="F8" s="20">
        <v>46042</v>
      </c>
      <c r="G8" s="20">
        <v>46387</v>
      </c>
      <c r="H8" s="13" t="str">
        <f t="shared" ca="1" si="0"/>
        <v>Active</v>
      </c>
      <c r="I8" s="52">
        <f t="shared" ca="1" si="1"/>
        <v>128.59813715277414</v>
      </c>
      <c r="J8" s="19"/>
    </row>
    <row r="9" spans="1:10" s="2" customFormat="1" ht="30" customHeight="1" x14ac:dyDescent="0.3">
      <c r="A9" s="61"/>
      <c r="B9" s="11" t="s">
        <v>165</v>
      </c>
      <c r="C9" s="8" t="s">
        <v>172</v>
      </c>
      <c r="D9" s="9" t="s">
        <v>173</v>
      </c>
      <c r="E9" s="56"/>
      <c r="F9" s="20"/>
      <c r="G9" s="20"/>
      <c r="H9" s="13" t="str">
        <f t="shared" ca="1" si="0"/>
        <v>N/A</v>
      </c>
      <c r="I9" s="52" t="str">
        <f t="shared" ca="1" si="1"/>
        <v/>
      </c>
      <c r="J9" s="19" t="s">
        <v>173</v>
      </c>
    </row>
    <row r="10" spans="1:10" s="2" customFormat="1" ht="30" customHeight="1" x14ac:dyDescent="0.3">
      <c r="A10" s="61"/>
      <c r="B10" s="11" t="s">
        <v>165</v>
      </c>
      <c r="C10" s="8" t="s">
        <v>174</v>
      </c>
      <c r="D10" s="9" t="s">
        <v>173</v>
      </c>
      <c r="E10" s="56"/>
      <c r="F10" s="20"/>
      <c r="G10" s="20"/>
      <c r="H10" s="13" t="str">
        <f t="shared" ca="1" si="0"/>
        <v>N/A</v>
      </c>
      <c r="I10" s="52" t="str">
        <f t="shared" ca="1" si="1"/>
        <v/>
      </c>
      <c r="J10" s="19"/>
    </row>
    <row r="11" spans="1:10" s="2" customFormat="1" ht="30" customHeight="1" x14ac:dyDescent="0.3">
      <c r="A11" s="61"/>
      <c r="B11" s="11" t="s">
        <v>165</v>
      </c>
      <c r="C11" s="8" t="s">
        <v>175</v>
      </c>
      <c r="D11" s="9" t="s">
        <v>167</v>
      </c>
      <c r="E11" s="56"/>
      <c r="F11" s="20">
        <v>46058</v>
      </c>
      <c r="G11" s="20">
        <v>46387</v>
      </c>
      <c r="H11" s="13" t="str">
        <f t="shared" ca="1" si="0"/>
        <v>Active</v>
      </c>
      <c r="I11" s="52">
        <f t="shared" ca="1" si="1"/>
        <v>128.59813715277414</v>
      </c>
      <c r="J11" s="19"/>
    </row>
    <row r="12" spans="1:10" s="2" customFormat="1" ht="30" customHeight="1" x14ac:dyDescent="0.3">
      <c r="A12" s="61" t="s">
        <v>13</v>
      </c>
      <c r="B12" s="11" t="s">
        <v>176</v>
      </c>
      <c r="C12" s="8" t="s">
        <v>177</v>
      </c>
      <c r="D12" s="9" t="s">
        <v>167</v>
      </c>
      <c r="E12" s="56"/>
      <c r="F12" s="20">
        <v>46148</v>
      </c>
      <c r="G12" s="20">
        <v>2958465</v>
      </c>
      <c r="H12" s="13" t="str">
        <f t="shared" ca="1" si="0"/>
        <v>Active</v>
      </c>
      <c r="I12" s="52">
        <f t="shared" ca="1" si="1"/>
        <v>2912206.5981371528</v>
      </c>
      <c r="J12" s="19"/>
    </row>
    <row r="13" spans="1:10" s="2" customFormat="1" ht="30" customHeight="1" x14ac:dyDescent="0.3">
      <c r="A13" s="61" t="s">
        <v>14</v>
      </c>
      <c r="B13" s="11" t="s">
        <v>176</v>
      </c>
      <c r="C13" s="8" t="s">
        <v>180</v>
      </c>
      <c r="D13" s="9" t="s">
        <v>173</v>
      </c>
      <c r="E13" s="56"/>
      <c r="F13" s="20"/>
      <c r="G13" s="20"/>
      <c r="H13" s="13" t="str">
        <f t="shared" ca="1" si="0"/>
        <v>N/A</v>
      </c>
      <c r="I13" s="52" t="str">
        <f t="shared" ca="1" si="1"/>
        <v/>
      </c>
      <c r="J13" s="19" t="s">
        <v>667</v>
      </c>
    </row>
    <row r="14" spans="1:10" s="2" customFormat="1" ht="30" customHeight="1" x14ac:dyDescent="0.3">
      <c r="A14" s="61" t="s">
        <v>15</v>
      </c>
      <c r="B14" s="11" t="s">
        <v>176</v>
      </c>
      <c r="C14" s="8" t="s">
        <v>363</v>
      </c>
      <c r="D14" s="9" t="s">
        <v>167</v>
      </c>
      <c r="E14" s="56"/>
      <c r="F14" s="20">
        <v>45876</v>
      </c>
      <c r="G14" s="20">
        <v>46241</v>
      </c>
      <c r="H14" s="13" t="str">
        <f t="shared" ca="1" si="0"/>
        <v>Expired</v>
      </c>
      <c r="I14" s="52" t="str">
        <f t="shared" ca="1" si="1"/>
        <v/>
      </c>
      <c r="J14" s="19"/>
    </row>
    <row r="15" spans="1:10" s="2" customFormat="1" ht="30" customHeight="1" x14ac:dyDescent="0.3">
      <c r="A15" s="61" t="s">
        <v>16</v>
      </c>
      <c r="B15" s="11" t="s">
        <v>176</v>
      </c>
      <c r="C15" s="8" t="s">
        <v>188</v>
      </c>
      <c r="D15" s="9" t="s">
        <v>167</v>
      </c>
      <c r="E15" s="56"/>
      <c r="F15" s="20">
        <v>45876</v>
      </c>
      <c r="G15" s="20">
        <v>46241</v>
      </c>
      <c r="H15" s="13" t="str">
        <f t="shared" ca="1" si="0"/>
        <v>Expired</v>
      </c>
      <c r="I15" s="52" t="str">
        <f t="shared" ca="1" si="1"/>
        <v/>
      </c>
      <c r="J15" s="19"/>
    </row>
    <row r="16" spans="1:10" s="2" customFormat="1" ht="30" customHeight="1" x14ac:dyDescent="0.3">
      <c r="A16" s="61" t="s">
        <v>17</v>
      </c>
      <c r="B16" s="11" t="s">
        <v>176</v>
      </c>
      <c r="C16" s="8" t="s">
        <v>368</v>
      </c>
      <c r="D16" s="9" t="s">
        <v>167</v>
      </c>
      <c r="E16" s="56"/>
      <c r="F16" s="20"/>
      <c r="G16" s="20"/>
      <c r="H16" s="13" t="str">
        <f t="shared" ca="1" si="0"/>
        <v>No Permit</v>
      </c>
      <c r="I16" s="52" t="str">
        <f t="shared" ca="1" si="1"/>
        <v/>
      </c>
      <c r="J16" s="19" t="s">
        <v>668</v>
      </c>
    </row>
    <row r="17" spans="1:10" s="2" customFormat="1" ht="30" customHeight="1" x14ac:dyDescent="0.3">
      <c r="A17" s="61" t="s">
        <v>193</v>
      </c>
      <c r="B17" s="11" t="s">
        <v>176</v>
      </c>
      <c r="C17" s="8" t="s">
        <v>371</v>
      </c>
      <c r="D17" s="9" t="s">
        <v>167</v>
      </c>
      <c r="E17" s="56"/>
      <c r="F17" s="20"/>
      <c r="G17" s="20"/>
      <c r="H17" s="13" t="str">
        <f t="shared" ca="1" si="0"/>
        <v>No Permit</v>
      </c>
      <c r="I17" s="52" t="str">
        <f t="shared" ca="1" si="1"/>
        <v/>
      </c>
      <c r="J17" s="19" t="s">
        <v>669</v>
      </c>
    </row>
    <row r="18" spans="1:10" s="2" customFormat="1" ht="30" customHeight="1" x14ac:dyDescent="0.3">
      <c r="A18" s="61" t="s">
        <v>19</v>
      </c>
      <c r="B18" s="11" t="s">
        <v>176</v>
      </c>
      <c r="C18" s="8" t="s">
        <v>372</v>
      </c>
      <c r="D18" s="9" t="s">
        <v>173</v>
      </c>
      <c r="E18" s="56"/>
      <c r="F18" s="20"/>
      <c r="G18" s="20"/>
      <c r="H18" s="13" t="str">
        <f t="shared" ca="1" si="0"/>
        <v>N/A</v>
      </c>
      <c r="I18" s="52" t="str">
        <f t="shared" ca="1" si="1"/>
        <v/>
      </c>
      <c r="J18" s="19"/>
    </row>
    <row r="19" spans="1:10" s="2" customFormat="1" ht="30" customHeight="1" x14ac:dyDescent="0.3">
      <c r="A19" s="61" t="s">
        <v>198</v>
      </c>
      <c r="B19" s="11" t="s">
        <v>176</v>
      </c>
      <c r="C19" s="8" t="s">
        <v>199</v>
      </c>
      <c r="D19" s="9" t="s">
        <v>173</v>
      </c>
      <c r="E19" s="56"/>
      <c r="F19" s="20"/>
      <c r="G19" s="20"/>
      <c r="H19" s="13" t="str">
        <f t="shared" ca="1" si="0"/>
        <v>N/A</v>
      </c>
      <c r="I19" s="52" t="str">
        <f t="shared" ca="1" si="1"/>
        <v/>
      </c>
      <c r="J19" s="19"/>
    </row>
    <row r="20" spans="1:10" s="2" customFormat="1" ht="30" customHeight="1" x14ac:dyDescent="0.3">
      <c r="A20" s="61" t="s">
        <v>200</v>
      </c>
      <c r="B20" s="11" t="s">
        <v>176</v>
      </c>
      <c r="C20" s="8" t="s">
        <v>201</v>
      </c>
      <c r="D20" s="9" t="s">
        <v>167</v>
      </c>
      <c r="E20" s="56"/>
      <c r="F20" s="20">
        <v>45876</v>
      </c>
      <c r="G20" s="20">
        <v>46241</v>
      </c>
      <c r="H20" s="13" t="str">
        <f t="shared" ca="1" si="0"/>
        <v>Expired</v>
      </c>
      <c r="I20" s="52" t="str">
        <f t="shared" ca="1" si="1"/>
        <v/>
      </c>
      <c r="J20" s="19"/>
    </row>
    <row r="21" spans="1:10" s="2" customFormat="1" ht="30" customHeight="1" x14ac:dyDescent="0.3">
      <c r="A21" s="61" t="s">
        <v>22</v>
      </c>
      <c r="B21" s="11" t="s">
        <v>204</v>
      </c>
      <c r="C21" s="8" t="s">
        <v>205</v>
      </c>
      <c r="D21" s="9" t="s">
        <v>167</v>
      </c>
      <c r="E21" s="56"/>
      <c r="F21" s="20">
        <v>46120</v>
      </c>
      <c r="G21" s="20">
        <v>46485</v>
      </c>
      <c r="H21" s="13" t="str">
        <f t="shared" ca="1" si="0"/>
        <v>Active</v>
      </c>
      <c r="I21" s="52">
        <f t="shared" ca="1" si="1"/>
        <v>226.59813715277414</v>
      </c>
      <c r="J21" s="19"/>
    </row>
    <row r="22" spans="1:10" s="2" customFormat="1" ht="30" customHeight="1" x14ac:dyDescent="0.3">
      <c r="A22" s="61" t="s">
        <v>23</v>
      </c>
      <c r="B22" s="11" t="s">
        <v>204</v>
      </c>
      <c r="C22" s="8" t="s">
        <v>207</v>
      </c>
      <c r="D22" s="9" t="s">
        <v>167</v>
      </c>
      <c r="E22" s="56"/>
      <c r="F22" s="20">
        <v>46207</v>
      </c>
      <c r="G22" s="20">
        <v>46572</v>
      </c>
      <c r="H22" s="13" t="str">
        <f t="shared" ca="1" si="0"/>
        <v>Active</v>
      </c>
      <c r="I22" s="52">
        <f t="shared" ca="1" si="1"/>
        <v>313.59813715277414</v>
      </c>
      <c r="J22" s="19"/>
    </row>
    <row r="23" spans="1:10" s="2" customFormat="1" ht="30" customHeight="1" x14ac:dyDescent="0.3">
      <c r="A23" s="61" t="s">
        <v>24</v>
      </c>
      <c r="B23" s="11" t="s">
        <v>209</v>
      </c>
      <c r="C23" s="8" t="s">
        <v>210</v>
      </c>
      <c r="D23" s="9" t="s">
        <v>167</v>
      </c>
      <c r="E23" s="56"/>
      <c r="F23" s="20">
        <v>44183</v>
      </c>
      <c r="G23" s="20">
        <v>2958465</v>
      </c>
      <c r="H23" s="13" t="str">
        <f t="shared" ca="1" si="0"/>
        <v>Active</v>
      </c>
      <c r="I23" s="52">
        <f t="shared" ca="1" si="1"/>
        <v>2912206.5981371528</v>
      </c>
      <c r="J23" s="19"/>
    </row>
    <row r="24" spans="1:10"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0" s="2" customFormat="1" ht="30" customHeight="1" x14ac:dyDescent="0.3">
      <c r="A25" s="61" t="s">
        <v>26</v>
      </c>
      <c r="B25" s="11" t="s">
        <v>209</v>
      </c>
      <c r="C25" s="8" t="s">
        <v>213</v>
      </c>
      <c r="D25" s="9" t="s">
        <v>167</v>
      </c>
      <c r="E25" s="56"/>
      <c r="F25" s="20">
        <v>45721</v>
      </c>
      <c r="G25" s="20">
        <v>2958465</v>
      </c>
      <c r="H25" s="13" t="str">
        <f t="shared" ca="1" si="0"/>
        <v>Active</v>
      </c>
      <c r="I25" s="52">
        <f ca="1">IF(H25="N/A","",IF((G25-$C$1)&gt;0,G25-$C$1,""))</f>
        <v>2912206.5981371528</v>
      </c>
      <c r="J25" s="19"/>
    </row>
    <row r="26" spans="1:10" s="2" customFormat="1" ht="30" customHeight="1" x14ac:dyDescent="0.3">
      <c r="A26" s="61" t="s">
        <v>215</v>
      </c>
      <c r="B26" s="11" t="s">
        <v>209</v>
      </c>
      <c r="C26" s="8" t="s">
        <v>216</v>
      </c>
      <c r="D26" s="9" t="s">
        <v>167</v>
      </c>
      <c r="E26" s="56"/>
      <c r="F26" s="20">
        <v>45306</v>
      </c>
      <c r="G26" s="20">
        <v>47133</v>
      </c>
      <c r="H26" s="13" t="str">
        <f t="shared" ca="1" si="0"/>
        <v>Active</v>
      </c>
      <c r="I26" s="52">
        <f ca="1">IF(H26="N/A","",IF((G26-$C$1)&gt;0,G26-$C$1,""))</f>
        <v>874.59813715277414</v>
      </c>
      <c r="J26" s="19"/>
    </row>
    <row r="27" spans="1:10" s="2" customFormat="1" ht="30" customHeight="1" x14ac:dyDescent="0.3">
      <c r="A27" s="61" t="s">
        <v>28</v>
      </c>
      <c r="B27" s="11" t="s">
        <v>209</v>
      </c>
      <c r="C27" s="8" t="s">
        <v>218</v>
      </c>
      <c r="D27" s="9" t="s">
        <v>173</v>
      </c>
      <c r="E27" s="56"/>
      <c r="F27" s="20"/>
      <c r="G27" s="20"/>
      <c r="H27" s="13" t="str">
        <f t="shared" ca="1" si="0"/>
        <v>N/A</v>
      </c>
      <c r="I27" s="52"/>
      <c r="J27" s="19"/>
    </row>
    <row r="28" spans="1:10" s="2" customFormat="1" ht="30" customHeight="1" x14ac:dyDescent="0.3">
      <c r="A28" s="61" t="s">
        <v>29</v>
      </c>
      <c r="B28" s="11" t="s">
        <v>209</v>
      </c>
      <c r="C28" s="8" t="s">
        <v>219</v>
      </c>
      <c r="D28" s="9" t="s">
        <v>173</v>
      </c>
      <c r="E28" s="56"/>
      <c r="F28" s="20"/>
      <c r="G28" s="20"/>
      <c r="H28" s="13" t="str">
        <f t="shared" ca="1" si="0"/>
        <v>N/A</v>
      </c>
      <c r="I28" s="52"/>
      <c r="J28" s="19"/>
    </row>
    <row r="29" spans="1:10" s="2" customFormat="1" ht="30" customHeight="1" x14ac:dyDescent="0.3">
      <c r="A29" s="61" t="s">
        <v>220</v>
      </c>
      <c r="B29" s="11" t="s">
        <v>209</v>
      </c>
      <c r="C29" s="8" t="s">
        <v>221</v>
      </c>
      <c r="D29" s="9" t="s">
        <v>167</v>
      </c>
      <c r="E29" s="56"/>
      <c r="F29" s="20">
        <v>45763</v>
      </c>
      <c r="G29" s="20">
        <v>47589</v>
      </c>
      <c r="H29" s="13" t="str">
        <f t="shared" ca="1" si="0"/>
        <v>Active</v>
      </c>
      <c r="I29" s="52">
        <f ca="1">IF(H29="N/A","",IF((G29-$C$1)&gt;0,G29-$C$1,""))</f>
        <v>1330.5981371527741</v>
      </c>
      <c r="J29" s="19"/>
    </row>
    <row r="30" spans="1:10" s="2" customFormat="1" ht="30" customHeight="1" x14ac:dyDescent="0.3">
      <c r="A30" s="61" t="s">
        <v>223</v>
      </c>
      <c r="B30" s="11" t="s">
        <v>209</v>
      </c>
      <c r="C30" s="8" t="s">
        <v>224</v>
      </c>
      <c r="D30" s="9" t="s">
        <v>173</v>
      </c>
      <c r="E30" s="56"/>
      <c r="F30" s="20"/>
      <c r="G30" s="20"/>
      <c r="H30" s="13" t="str">
        <f t="shared" ca="1" si="0"/>
        <v>N/A</v>
      </c>
      <c r="I30" s="52"/>
      <c r="J30" s="19"/>
    </row>
    <row r="31" spans="1:10" s="2" customFormat="1" ht="30" customHeight="1" x14ac:dyDescent="0.3">
      <c r="A31" s="61" t="s">
        <v>225</v>
      </c>
      <c r="B31" s="11" t="s">
        <v>209</v>
      </c>
      <c r="C31" s="8" t="s">
        <v>226</v>
      </c>
      <c r="D31" s="9" t="s">
        <v>173</v>
      </c>
      <c r="E31" s="56"/>
      <c r="F31" s="20"/>
      <c r="G31" s="20"/>
      <c r="H31" s="13" t="str">
        <f t="shared" ca="1" si="0"/>
        <v>N/A</v>
      </c>
      <c r="I31" s="52"/>
      <c r="J31" s="19"/>
    </row>
    <row r="32" spans="1:10"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c r="F33" s="20">
        <v>45673</v>
      </c>
      <c r="G33" s="20">
        <v>46768</v>
      </c>
      <c r="H33" s="13" t="str">
        <f t="shared" ca="1" si="0"/>
        <v>Active</v>
      </c>
      <c r="I33" s="52">
        <f t="shared" ca="1" si="1"/>
        <v>509.59813715277414</v>
      </c>
      <c r="J33" s="19"/>
    </row>
    <row r="34" spans="1:10" s="2" customFormat="1" ht="30" customHeight="1" x14ac:dyDescent="0.3">
      <c r="A34" s="61" t="s">
        <v>35</v>
      </c>
      <c r="B34" s="11" t="s">
        <v>209</v>
      </c>
      <c r="C34" s="8" t="s">
        <v>232</v>
      </c>
      <c r="D34" s="9" t="s">
        <v>167</v>
      </c>
      <c r="E34" s="56"/>
      <c r="F34" s="20">
        <v>44816</v>
      </c>
      <c r="G34" s="20">
        <v>2958465</v>
      </c>
      <c r="H34" s="13" t="str">
        <f t="shared" ca="1" si="0"/>
        <v>Active</v>
      </c>
      <c r="I34" s="52">
        <f t="shared" ca="1" si="1"/>
        <v>2912206.5981371528</v>
      </c>
      <c r="J34" s="19"/>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173</v>
      </c>
      <c r="E38" s="56"/>
      <c r="F38" s="20"/>
      <c r="G38" s="20"/>
      <c r="H38" s="13" t="str">
        <f t="shared" ca="1" si="0"/>
        <v>N/A</v>
      </c>
      <c r="I38" s="52" t="str">
        <f t="shared" ca="1" si="1"/>
        <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173</v>
      </c>
      <c r="E42" s="56"/>
      <c r="F42" s="20"/>
      <c r="G42" s="20"/>
      <c r="H42" s="13" t="str">
        <f t="shared" ca="1" si="0"/>
        <v>N/A</v>
      </c>
      <c r="I42" s="52" t="str">
        <f t="shared" ca="1" si="1"/>
        <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173</v>
      </c>
      <c r="E48" s="56"/>
      <c r="F48" s="20"/>
      <c r="G48" s="20"/>
      <c r="H48" s="13" t="str">
        <f t="shared" ca="1" si="0"/>
        <v>N/A</v>
      </c>
      <c r="I48" s="52" t="str">
        <f t="shared" ca="1" si="1"/>
        <v/>
      </c>
      <c r="J48" s="19"/>
    </row>
    <row r="49" spans="1:10" s="2" customFormat="1" ht="30" customHeight="1" x14ac:dyDescent="0.3">
      <c r="A49" s="61"/>
      <c r="B49" s="11" t="s">
        <v>244</v>
      </c>
      <c r="C49" s="8" t="s">
        <v>262</v>
      </c>
      <c r="D49" s="9" t="s">
        <v>173</v>
      </c>
      <c r="E49" s="56"/>
      <c r="F49" s="20"/>
      <c r="G49" s="20"/>
      <c r="H49" s="13" t="str">
        <f t="shared" ca="1" si="0"/>
        <v>N/A</v>
      </c>
      <c r="I49" s="52" t="str">
        <f t="shared" ca="1" si="1"/>
        <v/>
      </c>
      <c r="J49" s="19"/>
    </row>
    <row r="50" spans="1:10" s="2" customFormat="1" ht="30" customHeight="1" x14ac:dyDescent="0.3">
      <c r="A50" s="61"/>
      <c r="B50" s="11" t="s">
        <v>244</v>
      </c>
      <c r="C50" s="8" t="s">
        <v>263</v>
      </c>
      <c r="D50" s="9" t="s">
        <v>173</v>
      </c>
      <c r="E50" s="56"/>
      <c r="F50" s="20"/>
      <c r="G50" s="20"/>
      <c r="H50" s="13" t="str">
        <f t="shared" ca="1" si="0"/>
        <v>N/A</v>
      </c>
      <c r="I50" s="52" t="str">
        <f t="shared" ca="1" si="1"/>
        <v/>
      </c>
      <c r="J50" s="19"/>
    </row>
    <row r="51" spans="1:10" s="2" customFormat="1" ht="30" customHeight="1" x14ac:dyDescent="0.3">
      <c r="A51" s="61" t="s">
        <v>52</v>
      </c>
      <c r="B51" s="11" t="s">
        <v>264</v>
      </c>
      <c r="C51" s="8" t="s">
        <v>265</v>
      </c>
      <c r="D51" s="9" t="s">
        <v>167</v>
      </c>
      <c r="E51" s="56"/>
      <c r="F51" s="20">
        <v>44685</v>
      </c>
      <c r="G51" s="20">
        <v>2958465</v>
      </c>
      <c r="H51" s="13" t="str">
        <f t="shared" ca="1" si="0"/>
        <v>Active</v>
      </c>
      <c r="I51" s="52">
        <f t="shared" ca="1" si="1"/>
        <v>2912206.5981371528</v>
      </c>
      <c r="J51" s="19"/>
    </row>
    <row r="52" spans="1:10" s="2" customFormat="1" ht="30" customHeight="1" x14ac:dyDescent="0.3">
      <c r="A52" s="61" t="s">
        <v>53</v>
      </c>
      <c r="B52" s="11" t="s">
        <v>264</v>
      </c>
      <c r="C52" s="8" t="s">
        <v>267</v>
      </c>
      <c r="D52" s="9" t="s">
        <v>167</v>
      </c>
      <c r="E52" s="56"/>
      <c r="F52" s="20">
        <v>44685</v>
      </c>
      <c r="G52" s="20">
        <v>2958465</v>
      </c>
      <c r="H52" s="13" t="str">
        <f t="shared" ca="1" si="0"/>
        <v>Active</v>
      </c>
      <c r="I52" s="52">
        <f t="shared" ca="1" si="1"/>
        <v>2912206.5981371528</v>
      </c>
      <c r="J52" s="19"/>
    </row>
    <row r="53" spans="1:10" s="2" customFormat="1" ht="30" customHeight="1" x14ac:dyDescent="0.3">
      <c r="A53" s="61" t="s">
        <v>54</v>
      </c>
      <c r="B53" s="11" t="s">
        <v>264</v>
      </c>
      <c r="C53" s="8" t="s">
        <v>268</v>
      </c>
      <c r="D53" s="9" t="s">
        <v>167</v>
      </c>
      <c r="E53" s="56"/>
      <c r="F53" s="20">
        <v>44685</v>
      </c>
      <c r="G53" s="20">
        <v>2958465</v>
      </c>
      <c r="H53" s="13" t="str">
        <f t="shared" ca="1" si="0"/>
        <v>Active</v>
      </c>
      <c r="I53" s="52">
        <f t="shared" ca="1" si="1"/>
        <v>2912206.5981371528</v>
      </c>
      <c r="J53" s="19"/>
    </row>
    <row r="54" spans="1:10" s="2" customFormat="1" ht="30" customHeight="1" x14ac:dyDescent="0.3">
      <c r="A54" s="61" t="s">
        <v>55</v>
      </c>
      <c r="B54" s="11" t="s">
        <v>264</v>
      </c>
      <c r="C54" s="8" t="s">
        <v>269</v>
      </c>
      <c r="D54" s="9" t="s">
        <v>173</v>
      </c>
      <c r="E54" s="56"/>
      <c r="F54" s="20"/>
      <c r="G54" s="20"/>
      <c r="H54" s="13" t="str">
        <f t="shared" ca="1" si="0"/>
        <v>N/A</v>
      </c>
      <c r="I54" s="52" t="str">
        <f t="shared" ca="1" si="1"/>
        <v/>
      </c>
      <c r="J54" s="19"/>
    </row>
    <row r="55" spans="1:10" s="2" customFormat="1" ht="30" customHeight="1" x14ac:dyDescent="0.3">
      <c r="A55" s="61" t="s">
        <v>56</v>
      </c>
      <c r="B55" s="11" t="s">
        <v>264</v>
      </c>
      <c r="C55" s="8" t="s">
        <v>270</v>
      </c>
      <c r="D55" s="9" t="s">
        <v>173</v>
      </c>
      <c r="E55" s="56"/>
      <c r="F55" s="20"/>
      <c r="G55" s="20"/>
      <c r="H55" s="13" t="str">
        <f t="shared" ca="1" si="0"/>
        <v>N/A</v>
      </c>
      <c r="I55" s="52" t="str">
        <f t="shared" ca="1" si="1"/>
        <v/>
      </c>
      <c r="J55" s="19"/>
    </row>
    <row r="56" spans="1:10" s="2" customFormat="1" ht="30" customHeight="1" x14ac:dyDescent="0.3">
      <c r="A56" s="61" t="s">
        <v>57</v>
      </c>
      <c r="B56" s="11" t="s">
        <v>264</v>
      </c>
      <c r="C56" s="8" t="s">
        <v>271</v>
      </c>
      <c r="D56" s="9" t="s">
        <v>173</v>
      </c>
      <c r="E56" s="56"/>
      <c r="F56" s="20"/>
      <c r="G56" s="20"/>
      <c r="H56" s="13" t="str">
        <f t="shared" ca="1" si="0"/>
        <v>N/A</v>
      </c>
      <c r="I56" s="52" t="str">
        <f t="shared" ca="1" si="1"/>
        <v/>
      </c>
      <c r="J56" s="19"/>
    </row>
    <row r="57" spans="1:10" s="2" customFormat="1" ht="30" customHeight="1" x14ac:dyDescent="0.3">
      <c r="A57" s="61" t="s">
        <v>58</v>
      </c>
      <c r="B57" s="11" t="s">
        <v>272</v>
      </c>
      <c r="C57" s="8" t="s">
        <v>273</v>
      </c>
      <c r="D57" s="9" t="s">
        <v>167</v>
      </c>
      <c r="E57" s="56"/>
      <c r="F57" s="20">
        <v>45665</v>
      </c>
      <c r="G57" s="20">
        <v>47126</v>
      </c>
      <c r="H57" s="13" t="str">
        <f t="shared" ca="1" si="0"/>
        <v>Active</v>
      </c>
      <c r="I57" s="52">
        <f t="shared" ca="1" si="1"/>
        <v>867.59813715277414</v>
      </c>
      <c r="J57" s="19"/>
    </row>
    <row r="58" spans="1:10" s="2" customFormat="1" ht="30" customHeight="1" x14ac:dyDescent="0.3">
      <c r="A58" s="61" t="s">
        <v>59</v>
      </c>
      <c r="B58" s="11" t="s">
        <v>274</v>
      </c>
      <c r="C58" s="8" t="s">
        <v>275</v>
      </c>
      <c r="D58" s="9" t="s">
        <v>167</v>
      </c>
      <c r="E58" s="56"/>
      <c r="F58" s="20">
        <v>45422</v>
      </c>
      <c r="G58" s="20">
        <v>46536</v>
      </c>
      <c r="H58" s="13" t="str">
        <f t="shared" ca="1" si="0"/>
        <v>Active</v>
      </c>
      <c r="I58" s="52">
        <f t="shared" ca="1" si="1"/>
        <v>277.59813715277414</v>
      </c>
      <c r="J58" s="19" t="s">
        <v>670</v>
      </c>
    </row>
    <row r="59" spans="1:10" s="2" customFormat="1" ht="30" customHeight="1" x14ac:dyDescent="0.3">
      <c r="A59" s="61" t="s">
        <v>60</v>
      </c>
      <c r="B59" s="11" t="s">
        <v>274</v>
      </c>
      <c r="C59" s="8" t="s">
        <v>276</v>
      </c>
      <c r="D59" s="9" t="s">
        <v>167</v>
      </c>
      <c r="E59" s="56"/>
      <c r="F59" s="20">
        <v>46153</v>
      </c>
      <c r="G59" s="20">
        <v>46879</v>
      </c>
      <c r="H59" s="13" t="str">
        <f t="shared" ca="1" si="0"/>
        <v>Active</v>
      </c>
      <c r="I59" s="52">
        <f t="shared" ca="1" si="1"/>
        <v>620.59813715277414</v>
      </c>
      <c r="J59" s="19"/>
    </row>
    <row r="60" spans="1:10" s="2" customFormat="1" ht="30" customHeight="1" x14ac:dyDescent="0.3">
      <c r="A60" s="61" t="s">
        <v>61</v>
      </c>
      <c r="B60" s="11" t="s">
        <v>277</v>
      </c>
      <c r="C60" s="8" t="s">
        <v>278</v>
      </c>
      <c r="D60" s="9" t="s">
        <v>167</v>
      </c>
      <c r="E60" s="56"/>
      <c r="F60" s="20">
        <v>46189</v>
      </c>
      <c r="G60" s="20">
        <v>46697</v>
      </c>
      <c r="H60" s="13" t="str">
        <f t="shared" ca="1" si="0"/>
        <v>Active</v>
      </c>
      <c r="I60" s="52">
        <f t="shared" ca="1" si="1"/>
        <v>438.59813715277414</v>
      </c>
      <c r="J60" s="19"/>
    </row>
    <row r="61" spans="1:10" s="2" customFormat="1" ht="30" customHeight="1" x14ac:dyDescent="0.3">
      <c r="A61" s="61" t="s">
        <v>62</v>
      </c>
      <c r="B61" s="11" t="s">
        <v>277</v>
      </c>
      <c r="C61" s="8" t="s">
        <v>279</v>
      </c>
      <c r="D61" s="9" t="s">
        <v>167</v>
      </c>
      <c r="E61" s="56"/>
      <c r="F61" s="20">
        <v>46189</v>
      </c>
      <c r="G61" s="20">
        <v>46697</v>
      </c>
      <c r="H61" s="13" t="str">
        <f t="shared" ca="1" si="0"/>
        <v>Active</v>
      </c>
      <c r="I61" s="52">
        <f t="shared" ca="1" si="1"/>
        <v>438.59813715277414</v>
      </c>
      <c r="J61" s="19"/>
    </row>
    <row r="62" spans="1:10" s="2" customFormat="1" ht="30" customHeight="1" x14ac:dyDescent="0.3">
      <c r="A62" s="61" t="s">
        <v>63</v>
      </c>
      <c r="B62" s="11" t="s">
        <v>277</v>
      </c>
      <c r="C62" s="8" t="s">
        <v>280</v>
      </c>
      <c r="D62" s="9" t="s">
        <v>167</v>
      </c>
      <c r="E62" s="56"/>
      <c r="F62" s="20">
        <v>46189</v>
      </c>
      <c r="G62" s="20">
        <v>46697</v>
      </c>
      <c r="H62" s="13" t="str">
        <f t="shared" ca="1" si="0"/>
        <v>Active</v>
      </c>
      <c r="I62" s="52">
        <f t="shared" ca="1" si="1"/>
        <v>438.59813715277414</v>
      </c>
      <c r="J62" s="19"/>
    </row>
    <row r="63" spans="1:10" s="2" customFormat="1" ht="30" customHeight="1" x14ac:dyDescent="0.3">
      <c r="A63" s="61" t="s">
        <v>64</v>
      </c>
      <c r="B63" s="11" t="s">
        <v>277</v>
      </c>
      <c r="C63" s="8" t="s">
        <v>281</v>
      </c>
      <c r="D63" s="9" t="s">
        <v>167</v>
      </c>
      <c r="E63" s="56"/>
      <c r="F63" s="20">
        <v>46189</v>
      </c>
      <c r="G63" s="20">
        <v>46697</v>
      </c>
      <c r="H63" s="13" t="str">
        <f t="shared" ca="1" si="0"/>
        <v>Active</v>
      </c>
      <c r="I63" s="52">
        <f t="shared" ca="1" si="1"/>
        <v>438.59813715277414</v>
      </c>
      <c r="J63" s="19"/>
    </row>
    <row r="64" spans="1:10" s="2" customFormat="1" ht="30" customHeight="1" x14ac:dyDescent="0.3">
      <c r="A64" s="61" t="s">
        <v>282</v>
      </c>
      <c r="B64" s="11" t="s">
        <v>283</v>
      </c>
      <c r="C64" s="8" t="s">
        <v>284</v>
      </c>
      <c r="D64" s="9" t="s">
        <v>167</v>
      </c>
      <c r="E64" s="56"/>
      <c r="F64" s="20">
        <v>45014</v>
      </c>
      <c r="G64" s="20">
        <v>48667</v>
      </c>
      <c r="H64" s="13" t="str">
        <f t="shared" ca="1" si="0"/>
        <v>Active</v>
      </c>
      <c r="I64" s="52">
        <f t="shared" ca="1" si="1"/>
        <v>2408.5981371527741</v>
      </c>
      <c r="J64" s="19"/>
    </row>
    <row r="65" spans="1:10" s="2" customFormat="1" ht="30" customHeight="1" x14ac:dyDescent="0.3">
      <c r="A65" s="61" t="s">
        <v>66</v>
      </c>
      <c r="B65" s="11" t="s">
        <v>285</v>
      </c>
      <c r="C65" s="8" t="s">
        <v>286</v>
      </c>
      <c r="D65" s="9" t="s">
        <v>167</v>
      </c>
      <c r="E65" s="56"/>
      <c r="F65" s="20"/>
      <c r="G65" s="20"/>
      <c r="H65" s="13" t="str">
        <f t="shared" ca="1" si="0"/>
        <v>No Permit</v>
      </c>
      <c r="I65" s="52" t="str">
        <f t="shared" ca="1" si="1"/>
        <v/>
      </c>
      <c r="J65" s="19" t="s">
        <v>671</v>
      </c>
    </row>
    <row r="66" spans="1:10" s="2" customFormat="1" ht="30" customHeight="1" x14ac:dyDescent="0.3">
      <c r="A66" s="61" t="s">
        <v>67</v>
      </c>
      <c r="B66" s="11" t="s">
        <v>289</v>
      </c>
      <c r="C66" s="8" t="s">
        <v>290</v>
      </c>
      <c r="D66" s="9" t="s">
        <v>173</v>
      </c>
      <c r="E66" s="56"/>
      <c r="F66" s="20"/>
      <c r="G66" s="20"/>
      <c r="H66" s="13" t="str">
        <f t="shared" ca="1" si="0"/>
        <v>N/A</v>
      </c>
      <c r="I66" s="52" t="str">
        <f t="shared" ca="1" si="1"/>
        <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173</v>
      </c>
      <c r="E68" s="56"/>
      <c r="F68" s="20"/>
      <c r="G68" s="20"/>
      <c r="H68" s="13" t="str">
        <f t="shared" ca="1" si="0"/>
        <v>N/A</v>
      </c>
      <c r="I68" s="52" t="str">
        <f t="shared" ca="1" si="1"/>
        <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2"/>
        <v>Not Submitted</v>
      </c>
      <c r="I77" s="77"/>
      <c r="J77" s="78"/>
    </row>
    <row r="78" spans="1:10" s="2" customFormat="1" ht="30" customHeight="1" x14ac:dyDescent="0.3">
      <c r="A78" s="61" t="s">
        <v>307</v>
      </c>
      <c r="B78" s="18" t="s">
        <v>176</v>
      </c>
      <c r="C78" s="18" t="s">
        <v>308</v>
      </c>
      <c r="D78" s="12" t="s">
        <v>309</v>
      </c>
      <c r="E78" s="55" t="s">
        <v>167</v>
      </c>
      <c r="F78" s="20"/>
      <c r="G78" s="12">
        <v>46053</v>
      </c>
      <c r="H78" s="13" t="str">
        <f t="shared" si="2"/>
        <v>Not Submitted</v>
      </c>
      <c r="I78" s="77"/>
      <c r="J78" s="78"/>
    </row>
    <row r="79" spans="1:10" s="2" customFormat="1" ht="30" customHeight="1" x14ac:dyDescent="0.3">
      <c r="A79" s="61" t="s">
        <v>307</v>
      </c>
      <c r="B79" s="18" t="s">
        <v>176</v>
      </c>
      <c r="C79" s="18" t="s">
        <v>310</v>
      </c>
      <c r="D79" s="12" t="s">
        <v>309</v>
      </c>
      <c r="E79" s="55" t="s">
        <v>167</v>
      </c>
      <c r="F79" s="20"/>
      <c r="G79" s="12">
        <v>46081</v>
      </c>
      <c r="H79" s="13" t="str">
        <f t="shared" si="2"/>
        <v>Not Submitted</v>
      </c>
      <c r="I79" s="77"/>
      <c r="J79" s="78"/>
    </row>
    <row r="80" spans="1:10" s="2" customFormat="1" ht="30" customHeight="1" x14ac:dyDescent="0.3">
      <c r="A80" s="61" t="s">
        <v>307</v>
      </c>
      <c r="B80" s="18" t="s">
        <v>176</v>
      </c>
      <c r="C80" s="18" t="s">
        <v>311</v>
      </c>
      <c r="D80" s="12" t="s">
        <v>309</v>
      </c>
      <c r="E80" s="55" t="s">
        <v>167</v>
      </c>
      <c r="F80" s="20"/>
      <c r="G80" s="12">
        <v>46112</v>
      </c>
      <c r="H80" s="13" t="str">
        <f t="shared" si="2"/>
        <v>Not Submitted</v>
      </c>
      <c r="I80" s="77"/>
      <c r="J80" s="78"/>
    </row>
    <row r="81" spans="1:10" s="2" customFormat="1" ht="30" customHeight="1" x14ac:dyDescent="0.3">
      <c r="A81" s="61" t="s">
        <v>307</v>
      </c>
      <c r="B81" s="18" t="s">
        <v>176</v>
      </c>
      <c r="C81" s="18" t="s">
        <v>312</v>
      </c>
      <c r="D81" s="12" t="s">
        <v>309</v>
      </c>
      <c r="E81" s="55" t="s">
        <v>167</v>
      </c>
      <c r="F81" s="20"/>
      <c r="G81" s="12">
        <v>46142</v>
      </c>
      <c r="H81" s="13" t="str">
        <f t="shared" si="2"/>
        <v>Not Submitted</v>
      </c>
      <c r="I81" s="77"/>
      <c r="J81" s="78"/>
    </row>
    <row r="82" spans="1:10" s="2" customFormat="1" ht="30" customHeight="1" x14ac:dyDescent="0.3">
      <c r="A82" s="61" t="s">
        <v>307</v>
      </c>
      <c r="B82" s="18" t="s">
        <v>176</v>
      </c>
      <c r="C82" s="18" t="s">
        <v>313</v>
      </c>
      <c r="D82" s="12" t="s">
        <v>309</v>
      </c>
      <c r="E82" s="55" t="s">
        <v>167</v>
      </c>
      <c r="F82" s="20"/>
      <c r="G82" s="12">
        <v>46173</v>
      </c>
      <c r="H82" s="13" t="str">
        <f t="shared" si="2"/>
        <v>Not Submitted</v>
      </c>
      <c r="I82" s="77"/>
      <c r="J82" s="78"/>
    </row>
    <row r="83" spans="1:10" s="2" customFormat="1" ht="30" customHeight="1" x14ac:dyDescent="0.3">
      <c r="A83" s="61" t="s">
        <v>307</v>
      </c>
      <c r="B83" s="18" t="s">
        <v>176</v>
      </c>
      <c r="C83" s="18" t="s">
        <v>314</v>
      </c>
      <c r="D83" s="12" t="s">
        <v>309</v>
      </c>
      <c r="E83" s="55" t="s">
        <v>167</v>
      </c>
      <c r="F83" s="20"/>
      <c r="G83" s="12">
        <v>46203</v>
      </c>
      <c r="H83" s="13" t="str">
        <f t="shared" si="2"/>
        <v>Not Submitted</v>
      </c>
      <c r="I83" s="77"/>
      <c r="J83" s="78"/>
    </row>
    <row r="84" spans="1:10" s="2" customFormat="1" ht="30" customHeight="1" x14ac:dyDescent="0.3">
      <c r="A84" s="61" t="s">
        <v>307</v>
      </c>
      <c r="B84" s="18" t="s">
        <v>176</v>
      </c>
      <c r="C84" s="18" t="s">
        <v>315</v>
      </c>
      <c r="D84" s="12" t="s">
        <v>309</v>
      </c>
      <c r="E84" s="55" t="s">
        <v>167</v>
      </c>
      <c r="F84" s="20"/>
      <c r="G84" s="12">
        <v>46234</v>
      </c>
      <c r="H84" s="13" t="str">
        <f t="shared" si="2"/>
        <v>Not Submitted</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c r="G92" s="12">
        <v>46112</v>
      </c>
      <c r="H92" s="13" t="str">
        <f t="shared" si="2"/>
        <v>Not Submitted</v>
      </c>
      <c r="I92" s="77"/>
      <c r="J92" s="78"/>
    </row>
    <row r="93" spans="1:10" s="2" customFormat="1" ht="30" customHeight="1" x14ac:dyDescent="0.3">
      <c r="A93" s="61" t="s">
        <v>120</v>
      </c>
      <c r="B93" s="18" t="s">
        <v>209</v>
      </c>
      <c r="C93" s="18" t="s">
        <v>328</v>
      </c>
      <c r="D93" s="12" t="s">
        <v>327</v>
      </c>
      <c r="E93" s="55" t="s">
        <v>167</v>
      </c>
      <c r="F93" s="20"/>
      <c r="G93" s="12">
        <v>46203</v>
      </c>
      <c r="H93" s="13" t="str">
        <f t="shared" si="2"/>
        <v>Not Submitted</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c r="G110" s="12">
        <v>46112</v>
      </c>
      <c r="H110" s="13" t="str">
        <f t="shared" si="2"/>
        <v>Not Submitted</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17" priority="7" operator="containsText" text="Expired">
      <formula>NOT(ISERROR(SEARCH("Expired",H6)))</formula>
    </cfRule>
    <cfRule type="containsText" dxfId="16" priority="8" operator="containsText" text="No Permit">
      <formula>NOT(ISERROR(SEARCH("No Permit",H6)))</formula>
    </cfRule>
    <cfRule type="containsText" dxfId="15" priority="9" operator="containsText" text="Active">
      <formula>NOT(ISERROR(SEARCH("Active",H6)))</formula>
    </cfRule>
  </conditionalFormatting>
  <conditionalFormatting sqref="H74:H120">
    <cfRule type="containsText" dxfId="14" priority="4" operator="containsText" text="Not Submitted">
      <formula>NOT(ISERROR(SEARCH("Not Submitted",H74)))</formula>
    </cfRule>
    <cfRule type="containsText" dxfId="13" priority="5" operator="containsText" text="Late Submission">
      <formula>NOT(ISERROR(SEARCH("Late Submission",H74)))</formula>
    </cfRule>
    <cfRule type="containsText" dxfId="12" priority="6" operator="containsText" text="Submitted On-time">
      <formula>NOT(ISERROR(SEARCH("Submitted On-time",H74)))</formula>
    </cfRule>
  </conditionalFormatting>
  <conditionalFormatting sqref="I6:I68">
    <cfRule type="cellIs" dxfId="11" priority="1" operator="between">
      <formula>31</formula>
      <formula>60</formula>
    </cfRule>
    <cfRule type="cellIs" dxfId="10" priority="2" operator="between">
      <formula>0</formula>
      <formula>30</formula>
    </cfRule>
    <cfRule type="containsBlanks" dxfId="9"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1F541A4-73D8-41DC-8A59-128D1636548B}">
          <x14:formula1>
            <xm:f>DATA!$B$4:$B$5</xm:f>
          </x14:formula1>
          <xm:sqref>E74:E120 D6:D68</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ECBAF-33AF-4BF8-B5FB-DD3DBE9153B9}">
  <sheetPr>
    <tabColor rgb="FFFFCCFF"/>
  </sheetPr>
  <dimension ref="A1:K120"/>
  <sheetViews>
    <sheetView showGridLines="0" zoomScale="85" zoomScaleNormal="85" workbookViewId="0">
      <pane ySplit="1" topLeftCell="A30" activePane="bottomLeft" state="frozen"/>
      <selection pane="bottomLeft" activeCell="F96" sqref="F96"/>
    </sheetView>
  </sheetViews>
  <sheetFormatPr defaultRowHeight="14.4" x14ac:dyDescent="0.3"/>
  <cols>
    <col min="1" max="1" width="7.6640625" style="63" bestFit="1" customWidth="1"/>
    <col min="2" max="2" width="34.5546875" style="1" customWidth="1"/>
    <col min="3" max="3" width="54.5546875" style="4" customWidth="1"/>
    <col min="4" max="4" width="14.33203125" style="3" customWidth="1"/>
    <col min="5" max="5" width="14.5546875" style="53" customWidth="1"/>
    <col min="6" max="6" width="15.109375" style="3" customWidth="1"/>
    <col min="7" max="7" width="14.33203125" style="3" customWidth="1"/>
    <col min="8" max="8" width="17.6640625" style="3" bestFit="1" customWidth="1"/>
    <col min="9" max="9" width="15.33203125" style="3" customWidth="1"/>
    <col min="10" max="10" width="34.6640625" customWidth="1"/>
  </cols>
  <sheetData>
    <row r="1" spans="1:10" s="5" customFormat="1" ht="18" x14ac:dyDescent="0.35">
      <c r="A1" s="14" t="s">
        <v>153</v>
      </c>
      <c r="B1" s="15" t="s">
        <v>100</v>
      </c>
      <c r="C1" s="51">
        <f ca="1">NOW()</f>
        <v>46258.401862847226</v>
      </c>
      <c r="D1" s="59"/>
      <c r="E1" s="60"/>
      <c r="F1" s="59"/>
      <c r="G1" s="59"/>
      <c r="H1" s="59"/>
      <c r="I1" s="59"/>
    </row>
    <row r="2" spans="1:10" ht="6.75" customHeight="1" x14ac:dyDescent="0.3">
      <c r="A2"/>
    </row>
    <row r="3" spans="1:10" s="2" customFormat="1" ht="19.5" customHeight="1" x14ac:dyDescent="0.3">
      <c r="B3" s="79" t="s">
        <v>155</v>
      </c>
      <c r="C3" s="79"/>
      <c r="D3" s="79"/>
      <c r="E3" s="79"/>
      <c r="F3" s="79"/>
      <c r="G3" s="79"/>
      <c r="H3" s="79"/>
      <c r="I3" s="79"/>
      <c r="J3" s="79"/>
    </row>
    <row r="4" spans="1:10" ht="6.75" customHeight="1" x14ac:dyDescent="0.3">
      <c r="A4"/>
    </row>
    <row r="5" spans="1:10" s="2" customFormat="1" ht="30" customHeight="1" x14ac:dyDescent="0.3">
      <c r="B5" s="6" t="s">
        <v>156</v>
      </c>
      <c r="C5" s="6" t="s">
        <v>157</v>
      </c>
      <c r="D5" s="7" t="s">
        <v>158</v>
      </c>
      <c r="E5" s="6" t="s">
        <v>159</v>
      </c>
      <c r="F5" s="7" t="s">
        <v>160</v>
      </c>
      <c r="G5" s="7" t="s">
        <v>161</v>
      </c>
      <c r="H5" s="7" t="s">
        <v>162</v>
      </c>
      <c r="I5" s="7" t="s">
        <v>163</v>
      </c>
      <c r="J5" s="7" t="s">
        <v>164</v>
      </c>
    </row>
    <row r="6" spans="1:10" s="2" customFormat="1" ht="30" customHeight="1" x14ac:dyDescent="0.3">
      <c r="A6" s="61" t="s">
        <v>7</v>
      </c>
      <c r="B6" s="11" t="s">
        <v>165</v>
      </c>
      <c r="C6" s="8" t="s">
        <v>166</v>
      </c>
      <c r="D6" s="9" t="s">
        <v>167</v>
      </c>
      <c r="E6" s="56"/>
      <c r="F6" s="20">
        <v>46042</v>
      </c>
      <c r="G6" s="20">
        <v>46387</v>
      </c>
      <c r="H6" s="13" t="str">
        <f t="shared" ref="H6:H68" ca="1" si="0">IF(D6="Applicable",IF(G6="","No Permit",IF(G6&gt;NOW(),"Active","Expired")),"N/A")</f>
        <v>Active</v>
      </c>
      <c r="I6" s="52">
        <f t="shared" ref="I6:I68" ca="1" si="1">IF(H6="N/A","",IF((G6-$C$1)&gt;0,G6-$C$1,""))</f>
        <v>128.59813715277414</v>
      </c>
      <c r="J6" s="19"/>
    </row>
    <row r="7" spans="1:10" s="2" customFormat="1" ht="30" customHeight="1" x14ac:dyDescent="0.3">
      <c r="A7" s="61" t="s">
        <v>8</v>
      </c>
      <c r="B7" s="11" t="s">
        <v>165</v>
      </c>
      <c r="C7" s="8" t="s">
        <v>169</v>
      </c>
      <c r="D7" s="9" t="s">
        <v>167</v>
      </c>
      <c r="E7" s="56"/>
      <c r="F7" s="20">
        <v>46041</v>
      </c>
      <c r="G7" s="20">
        <v>46387</v>
      </c>
      <c r="H7" s="13" t="str">
        <f t="shared" ca="1" si="0"/>
        <v>Active</v>
      </c>
      <c r="I7" s="52">
        <f t="shared" ca="1" si="1"/>
        <v>128.59813715277414</v>
      </c>
      <c r="J7" s="19"/>
    </row>
    <row r="8" spans="1:10" s="2" customFormat="1" ht="30" customHeight="1" x14ac:dyDescent="0.3">
      <c r="A8" s="61" t="s">
        <v>9</v>
      </c>
      <c r="B8" s="11" t="s">
        <v>165</v>
      </c>
      <c r="C8" s="8" t="s">
        <v>171</v>
      </c>
      <c r="D8" s="9" t="s">
        <v>167</v>
      </c>
      <c r="E8" s="56"/>
      <c r="F8" s="20">
        <v>46042</v>
      </c>
      <c r="G8" s="20">
        <v>46387</v>
      </c>
      <c r="H8" s="13" t="str">
        <f t="shared" ca="1" si="0"/>
        <v>Active</v>
      </c>
      <c r="I8" s="52">
        <f t="shared" ca="1" si="1"/>
        <v>128.59813715277414</v>
      </c>
      <c r="J8" s="19" t="s">
        <v>672</v>
      </c>
    </row>
    <row r="9" spans="1:10" s="2" customFormat="1" ht="30" customHeight="1" x14ac:dyDescent="0.3">
      <c r="A9" s="61"/>
      <c r="B9" s="11" t="s">
        <v>165</v>
      </c>
      <c r="C9" s="8" t="s">
        <v>172</v>
      </c>
      <c r="D9" s="9" t="s">
        <v>173</v>
      </c>
      <c r="E9" s="56"/>
      <c r="F9" s="20"/>
      <c r="G9" s="20"/>
      <c r="H9" s="13" t="str">
        <f t="shared" ca="1" si="0"/>
        <v>N/A</v>
      </c>
      <c r="I9" s="52" t="str">
        <f t="shared" ca="1" si="1"/>
        <v/>
      </c>
      <c r="J9" s="19"/>
    </row>
    <row r="10" spans="1:10" s="2" customFormat="1" ht="30" customHeight="1" x14ac:dyDescent="0.3">
      <c r="A10" s="61"/>
      <c r="B10" s="11" t="s">
        <v>165</v>
      </c>
      <c r="C10" s="8" t="s">
        <v>174</v>
      </c>
      <c r="D10" s="9" t="s">
        <v>173</v>
      </c>
      <c r="E10" s="56"/>
      <c r="F10" s="20"/>
      <c r="G10" s="20"/>
      <c r="H10" s="13" t="str">
        <f t="shared" ca="1" si="0"/>
        <v>N/A</v>
      </c>
      <c r="I10" s="52" t="str">
        <f t="shared" ca="1" si="1"/>
        <v/>
      </c>
      <c r="J10" s="19"/>
    </row>
    <row r="11" spans="1:10" s="2" customFormat="1" ht="30" customHeight="1" x14ac:dyDescent="0.3">
      <c r="A11" s="61"/>
      <c r="B11" s="11" t="s">
        <v>165</v>
      </c>
      <c r="C11" s="8" t="s">
        <v>175</v>
      </c>
      <c r="D11" s="9" t="s">
        <v>173</v>
      </c>
      <c r="E11" s="56"/>
      <c r="F11" s="20"/>
      <c r="G11" s="20"/>
      <c r="H11" s="13" t="str">
        <f t="shared" ca="1" si="0"/>
        <v>N/A</v>
      </c>
      <c r="I11" s="52" t="str">
        <f t="shared" ca="1" si="1"/>
        <v/>
      </c>
      <c r="J11" s="19"/>
    </row>
    <row r="12" spans="1:10" s="2" customFormat="1" ht="30" customHeight="1" x14ac:dyDescent="0.3">
      <c r="A12" s="61" t="s">
        <v>13</v>
      </c>
      <c r="B12" s="11" t="s">
        <v>176</v>
      </c>
      <c r="C12" s="8" t="s">
        <v>177</v>
      </c>
      <c r="D12" s="9" t="s">
        <v>167</v>
      </c>
      <c r="E12" s="56"/>
      <c r="F12" s="20">
        <v>45202</v>
      </c>
      <c r="G12" s="20">
        <v>2958465</v>
      </c>
      <c r="H12" s="13" t="str">
        <f t="shared" ca="1" si="0"/>
        <v>Active</v>
      </c>
      <c r="I12" s="52">
        <f t="shared" ca="1" si="1"/>
        <v>2912206.5981371528</v>
      </c>
      <c r="J12" s="19"/>
    </row>
    <row r="13" spans="1:10" s="2" customFormat="1" ht="30" customHeight="1" x14ac:dyDescent="0.3">
      <c r="A13" s="61" t="s">
        <v>14</v>
      </c>
      <c r="B13" s="11" t="s">
        <v>176</v>
      </c>
      <c r="C13" s="8" t="s">
        <v>180</v>
      </c>
      <c r="D13" s="9" t="s">
        <v>167</v>
      </c>
      <c r="E13" s="56"/>
      <c r="F13" s="20"/>
      <c r="G13" s="20"/>
      <c r="H13" s="13" t="str">
        <f t="shared" ca="1" si="0"/>
        <v>No Permit</v>
      </c>
      <c r="I13" s="52" t="str">
        <f t="shared" ca="1" si="1"/>
        <v/>
      </c>
      <c r="J13" s="19"/>
    </row>
    <row r="14" spans="1:10" s="2" customFormat="1" ht="30" customHeight="1" x14ac:dyDescent="0.3">
      <c r="A14" s="61" t="s">
        <v>15</v>
      </c>
      <c r="B14" s="11" t="s">
        <v>176</v>
      </c>
      <c r="C14" s="8" t="s">
        <v>363</v>
      </c>
      <c r="D14" s="9" t="s">
        <v>173</v>
      </c>
      <c r="E14" s="56"/>
      <c r="F14" s="20"/>
      <c r="G14" s="20"/>
      <c r="H14" s="13" t="str">
        <f t="shared" ca="1" si="0"/>
        <v>N/A</v>
      </c>
      <c r="I14" s="52" t="str">
        <f t="shared" ca="1" si="1"/>
        <v/>
      </c>
      <c r="J14" s="19"/>
    </row>
    <row r="15" spans="1:10" s="2" customFormat="1" ht="30" customHeight="1" x14ac:dyDescent="0.3">
      <c r="A15" s="61" t="s">
        <v>16</v>
      </c>
      <c r="B15" s="11" t="s">
        <v>176</v>
      </c>
      <c r="C15" s="8" t="s">
        <v>188</v>
      </c>
      <c r="D15" s="9" t="s">
        <v>167</v>
      </c>
      <c r="E15" s="56"/>
      <c r="F15" s="20">
        <v>46156</v>
      </c>
      <c r="G15" s="20">
        <v>46521</v>
      </c>
      <c r="H15" s="13" t="str">
        <f t="shared" ca="1" si="0"/>
        <v>Active</v>
      </c>
      <c r="I15" s="52">
        <f t="shared" ca="1" si="1"/>
        <v>262.59813715277414</v>
      </c>
      <c r="J15" s="19" t="s">
        <v>673</v>
      </c>
    </row>
    <row r="16" spans="1:10" s="2" customFormat="1" ht="30" customHeight="1" x14ac:dyDescent="0.3">
      <c r="A16" s="61" t="s">
        <v>17</v>
      </c>
      <c r="B16" s="11" t="s">
        <v>176</v>
      </c>
      <c r="C16" s="8" t="s">
        <v>368</v>
      </c>
      <c r="D16" s="9" t="s">
        <v>167</v>
      </c>
      <c r="E16" s="56"/>
      <c r="F16" s="20">
        <v>46156</v>
      </c>
      <c r="G16" s="20">
        <v>46521</v>
      </c>
      <c r="H16" s="13" t="str">
        <f t="shared" ca="1" si="0"/>
        <v>Active</v>
      </c>
      <c r="I16" s="52">
        <f t="shared" ca="1" si="1"/>
        <v>262.59813715277414</v>
      </c>
      <c r="J16" s="19"/>
    </row>
    <row r="17" spans="1:11" s="2" customFormat="1" ht="30" customHeight="1" x14ac:dyDescent="0.3">
      <c r="A17" s="61" t="s">
        <v>193</v>
      </c>
      <c r="B17" s="11" t="s">
        <v>176</v>
      </c>
      <c r="C17" s="8" t="s">
        <v>371</v>
      </c>
      <c r="D17" s="9" t="s">
        <v>167</v>
      </c>
      <c r="E17" s="56"/>
      <c r="F17" s="20"/>
      <c r="G17" s="20"/>
      <c r="H17" s="13" t="str">
        <f t="shared" ca="1" si="0"/>
        <v>No Permit</v>
      </c>
      <c r="I17" s="52" t="str">
        <f t="shared" ca="1" si="1"/>
        <v/>
      </c>
      <c r="J17" s="19"/>
    </row>
    <row r="18" spans="1:11" s="2" customFormat="1" ht="30" customHeight="1" x14ac:dyDescent="0.3">
      <c r="A18" s="61" t="s">
        <v>19</v>
      </c>
      <c r="B18" s="11" t="s">
        <v>176</v>
      </c>
      <c r="C18" s="8" t="s">
        <v>372</v>
      </c>
      <c r="D18" s="9" t="s">
        <v>173</v>
      </c>
      <c r="E18" s="56"/>
      <c r="F18" s="20"/>
      <c r="G18" s="20"/>
      <c r="H18" s="13" t="str">
        <f t="shared" ca="1" si="0"/>
        <v>N/A</v>
      </c>
      <c r="I18" s="52" t="str">
        <f t="shared" ca="1" si="1"/>
        <v/>
      </c>
      <c r="J18" s="19"/>
    </row>
    <row r="19" spans="1:11" s="2" customFormat="1" ht="30" customHeight="1" x14ac:dyDescent="0.3">
      <c r="A19" s="61" t="s">
        <v>198</v>
      </c>
      <c r="B19" s="11" t="s">
        <v>176</v>
      </c>
      <c r="C19" s="8" t="s">
        <v>199</v>
      </c>
      <c r="D19" s="9" t="s">
        <v>173</v>
      </c>
      <c r="E19" s="56"/>
      <c r="F19" s="20"/>
      <c r="G19" s="20"/>
      <c r="H19" s="13" t="str">
        <f t="shared" ca="1" si="0"/>
        <v>N/A</v>
      </c>
      <c r="I19" s="52" t="str">
        <f t="shared" ca="1" si="1"/>
        <v/>
      </c>
      <c r="J19" s="19"/>
    </row>
    <row r="20" spans="1:11" s="2" customFormat="1" ht="30" customHeight="1" x14ac:dyDescent="0.3">
      <c r="A20" s="61" t="s">
        <v>200</v>
      </c>
      <c r="B20" s="11" t="s">
        <v>176</v>
      </c>
      <c r="C20" s="8" t="s">
        <v>201</v>
      </c>
      <c r="D20" s="9" t="s">
        <v>173</v>
      </c>
      <c r="E20" s="56"/>
      <c r="F20" s="20"/>
      <c r="G20" s="20"/>
      <c r="H20" s="13" t="str">
        <f t="shared" ca="1" si="0"/>
        <v>N/A</v>
      </c>
      <c r="I20" s="52" t="str">
        <f t="shared" ca="1" si="1"/>
        <v/>
      </c>
      <c r="J20" s="19"/>
    </row>
    <row r="21" spans="1:11" s="2" customFormat="1" ht="30" customHeight="1" x14ac:dyDescent="0.3">
      <c r="A21" s="61" t="s">
        <v>22</v>
      </c>
      <c r="B21" s="11" t="s">
        <v>204</v>
      </c>
      <c r="C21" s="8" t="s">
        <v>205</v>
      </c>
      <c r="D21" s="9" t="s">
        <v>167</v>
      </c>
      <c r="E21" s="56"/>
      <c r="F21" s="20"/>
      <c r="G21" s="20"/>
      <c r="H21" s="13" t="str">
        <f t="shared" ca="1" si="0"/>
        <v>No Permit</v>
      </c>
      <c r="I21" s="52" t="str">
        <f t="shared" ca="1" si="1"/>
        <v/>
      </c>
      <c r="J21" s="19"/>
    </row>
    <row r="22" spans="1:11" s="2" customFormat="1" ht="30" customHeight="1" x14ac:dyDescent="0.3">
      <c r="A22" s="61" t="s">
        <v>23</v>
      </c>
      <c r="B22" s="11" t="s">
        <v>204</v>
      </c>
      <c r="C22" s="8" t="s">
        <v>207</v>
      </c>
      <c r="D22" s="9" t="s">
        <v>167</v>
      </c>
      <c r="E22" s="56"/>
      <c r="F22" s="20">
        <v>46070</v>
      </c>
      <c r="G22" s="20">
        <v>46435</v>
      </c>
      <c r="H22" s="13" t="s">
        <v>471</v>
      </c>
      <c r="I22" s="52">
        <f t="shared" ca="1" si="1"/>
        <v>176.59813715277414</v>
      </c>
      <c r="J22" s="19"/>
    </row>
    <row r="23" spans="1:11" s="2" customFormat="1" ht="30" customHeight="1" x14ac:dyDescent="0.3">
      <c r="A23" s="61" t="s">
        <v>24</v>
      </c>
      <c r="B23" s="11" t="s">
        <v>209</v>
      </c>
      <c r="C23" s="8" t="s">
        <v>210</v>
      </c>
      <c r="D23" s="9" t="s">
        <v>167</v>
      </c>
      <c r="E23" s="56"/>
      <c r="F23" s="20">
        <v>44733</v>
      </c>
      <c r="G23" s="20">
        <v>2958465</v>
      </c>
      <c r="H23" s="13" t="str">
        <f t="shared" ca="1" si="0"/>
        <v>Active</v>
      </c>
      <c r="I23" s="52">
        <f t="shared" ca="1" si="1"/>
        <v>2912206.5981371528</v>
      </c>
      <c r="J23" s="19"/>
    </row>
    <row r="24" spans="1:11" s="2" customFormat="1" ht="30" customHeight="1" x14ac:dyDescent="0.3">
      <c r="A24" s="61" t="s">
        <v>25</v>
      </c>
      <c r="B24" s="11" t="s">
        <v>209</v>
      </c>
      <c r="C24" s="8" t="s">
        <v>212</v>
      </c>
      <c r="D24" s="9" t="s">
        <v>173</v>
      </c>
      <c r="E24" s="56"/>
      <c r="F24" s="20"/>
      <c r="G24" s="20"/>
      <c r="H24" s="13" t="str">
        <f t="shared" ca="1" si="0"/>
        <v>N/A</v>
      </c>
      <c r="I24" s="52" t="str">
        <f t="shared" ca="1" si="1"/>
        <v/>
      </c>
      <c r="J24" s="19"/>
    </row>
    <row r="25" spans="1:11" s="2" customFormat="1" ht="30" customHeight="1" x14ac:dyDescent="0.3">
      <c r="A25" s="61" t="s">
        <v>26</v>
      </c>
      <c r="B25" s="11" t="s">
        <v>209</v>
      </c>
      <c r="C25" s="8" t="s">
        <v>213</v>
      </c>
      <c r="D25" s="9" t="s">
        <v>167</v>
      </c>
      <c r="E25" s="56"/>
      <c r="F25" s="20">
        <v>45359</v>
      </c>
      <c r="G25" s="20">
        <v>2958465</v>
      </c>
      <c r="H25" s="13" t="str">
        <f t="shared" ca="1" si="0"/>
        <v>Active</v>
      </c>
      <c r="I25" s="52">
        <f ca="1">IF(H25="N/A","",IF((G25-$C$1)&gt;0,G25-$C$1,""))</f>
        <v>2912206.5981371528</v>
      </c>
      <c r="J25" s="19"/>
    </row>
    <row r="26" spans="1:11" s="2" customFormat="1" ht="30" customHeight="1" x14ac:dyDescent="0.3">
      <c r="A26" s="61" t="s">
        <v>215</v>
      </c>
      <c r="B26" s="11" t="s">
        <v>209</v>
      </c>
      <c r="C26" s="8" t="s">
        <v>216</v>
      </c>
      <c r="D26" s="9" t="s">
        <v>167</v>
      </c>
      <c r="E26" s="56"/>
      <c r="F26" s="20">
        <v>45442</v>
      </c>
      <c r="G26" s="20">
        <v>47268</v>
      </c>
      <c r="H26" s="13" t="str">
        <f t="shared" ca="1" si="0"/>
        <v>Active</v>
      </c>
      <c r="I26" s="52">
        <f ca="1">IF(H26="N/A","",IF((G26-$C$1)&gt;0,G26-$C$1,""))</f>
        <v>1009.5981371527741</v>
      </c>
      <c r="J26" s="19"/>
      <c r="K26" s="2" t="s">
        <v>674</v>
      </c>
    </row>
    <row r="27" spans="1:11" s="2" customFormat="1" ht="30" customHeight="1" x14ac:dyDescent="0.3">
      <c r="A27" s="61" t="s">
        <v>28</v>
      </c>
      <c r="B27" s="11" t="s">
        <v>209</v>
      </c>
      <c r="C27" s="8" t="s">
        <v>218</v>
      </c>
      <c r="D27" s="9" t="s">
        <v>167</v>
      </c>
      <c r="E27" s="56"/>
      <c r="F27" s="20">
        <v>45453</v>
      </c>
      <c r="G27" s="20">
        <v>47279</v>
      </c>
      <c r="H27" s="13" t="str">
        <f t="shared" ca="1" si="0"/>
        <v>Active</v>
      </c>
      <c r="I27" s="52">
        <f ca="1">IF(H27="N/A","",IF((G27-$C$1)&gt;0,G27-$C$1,""))</f>
        <v>1020.5981371527741</v>
      </c>
      <c r="J27" s="19"/>
    </row>
    <row r="28" spans="1:11" s="2" customFormat="1" ht="30" customHeight="1" x14ac:dyDescent="0.3">
      <c r="A28" s="61" t="s">
        <v>29</v>
      </c>
      <c r="B28" s="11" t="s">
        <v>209</v>
      </c>
      <c r="C28" s="8" t="s">
        <v>219</v>
      </c>
      <c r="D28" s="9" t="s">
        <v>167</v>
      </c>
      <c r="E28" s="56"/>
      <c r="F28" s="20">
        <v>45435</v>
      </c>
      <c r="G28" s="20">
        <v>47261</v>
      </c>
      <c r="H28" s="13" t="str">
        <f t="shared" ca="1" si="0"/>
        <v>Active</v>
      </c>
      <c r="I28" s="52">
        <f ca="1">IF(H28="N/A","",IF((G28-$C$1)&gt;0,G28-$C$1,""))</f>
        <v>1002.5981371527741</v>
      </c>
      <c r="J28" s="19"/>
    </row>
    <row r="29" spans="1:11" s="2" customFormat="1" ht="30" customHeight="1" x14ac:dyDescent="0.3">
      <c r="A29" s="61" t="s">
        <v>220</v>
      </c>
      <c r="B29" s="11" t="s">
        <v>209</v>
      </c>
      <c r="C29" s="8" t="s">
        <v>221</v>
      </c>
      <c r="D29" s="9" t="s">
        <v>167</v>
      </c>
      <c r="E29" s="56"/>
      <c r="F29" s="20">
        <v>45580</v>
      </c>
      <c r="G29" s="20">
        <v>47406</v>
      </c>
      <c r="H29" s="13" t="str">
        <f t="shared" ca="1" si="0"/>
        <v>Active</v>
      </c>
      <c r="I29" s="52">
        <f ca="1">IF(H29="N/A","",IF((G29-$C$1)&gt;0,G29-$C$1,""))</f>
        <v>1147.5981371527741</v>
      </c>
      <c r="J29" s="19"/>
    </row>
    <row r="30" spans="1:11" s="2" customFormat="1" ht="30" customHeight="1" x14ac:dyDescent="0.3">
      <c r="A30" s="61" t="s">
        <v>223</v>
      </c>
      <c r="B30" s="11" t="s">
        <v>209</v>
      </c>
      <c r="C30" s="8" t="s">
        <v>224</v>
      </c>
      <c r="D30" s="9" t="s">
        <v>167</v>
      </c>
      <c r="E30" s="56"/>
      <c r="F30" s="20">
        <v>46172</v>
      </c>
      <c r="G30" s="20">
        <v>47998</v>
      </c>
      <c r="H30" s="13" t="str">
        <f t="shared" ca="1" si="0"/>
        <v>Active</v>
      </c>
      <c r="I30" s="52"/>
      <c r="J30" s="19"/>
    </row>
    <row r="31" spans="1:11" s="2" customFormat="1" ht="30" customHeight="1" x14ac:dyDescent="0.3">
      <c r="A31" s="61" t="s">
        <v>225</v>
      </c>
      <c r="B31" s="11" t="s">
        <v>209</v>
      </c>
      <c r="C31" s="8" t="s">
        <v>226</v>
      </c>
      <c r="D31" s="9" t="s">
        <v>173</v>
      </c>
      <c r="E31" s="56"/>
      <c r="F31" s="20"/>
      <c r="G31" s="20"/>
      <c r="H31" s="13" t="str">
        <f t="shared" ca="1" si="0"/>
        <v>N/A</v>
      </c>
      <c r="I31" s="52"/>
      <c r="J31" s="19"/>
    </row>
    <row r="32" spans="1:11" s="2" customFormat="1" ht="30" customHeight="1" x14ac:dyDescent="0.3">
      <c r="A32" s="61" t="s">
        <v>227</v>
      </c>
      <c r="B32" s="11" t="s">
        <v>209</v>
      </c>
      <c r="C32" s="8" t="s">
        <v>228</v>
      </c>
      <c r="D32" s="9" t="s">
        <v>173</v>
      </c>
      <c r="E32" s="56"/>
      <c r="F32" s="20"/>
      <c r="G32" s="20"/>
      <c r="H32" s="13" t="str">
        <f t="shared" ca="1" si="0"/>
        <v>N/A</v>
      </c>
      <c r="I32" s="52"/>
      <c r="J32" s="19"/>
    </row>
    <row r="33" spans="1:10" s="2" customFormat="1" ht="30" customHeight="1" x14ac:dyDescent="0.3">
      <c r="A33" s="61" t="s">
        <v>34</v>
      </c>
      <c r="B33" s="11" t="s">
        <v>209</v>
      </c>
      <c r="C33" s="8" t="s">
        <v>229</v>
      </c>
      <c r="D33" s="9" t="s">
        <v>167</v>
      </c>
      <c r="E33" s="56"/>
      <c r="F33" s="20">
        <v>45294</v>
      </c>
      <c r="G33" s="20">
        <v>46390</v>
      </c>
      <c r="H33" s="13" t="str">
        <f t="shared" ca="1" si="0"/>
        <v>Active</v>
      </c>
      <c r="I33" s="52">
        <f t="shared" ca="1" si="1"/>
        <v>131.59813715277414</v>
      </c>
      <c r="J33" s="19"/>
    </row>
    <row r="34" spans="1:10" s="2" customFormat="1" ht="30" customHeight="1" x14ac:dyDescent="0.3">
      <c r="A34" s="61" t="s">
        <v>35</v>
      </c>
      <c r="B34" s="11" t="s">
        <v>209</v>
      </c>
      <c r="C34" s="8" t="s">
        <v>232</v>
      </c>
      <c r="D34" s="9" t="s">
        <v>167</v>
      </c>
      <c r="E34" s="56"/>
      <c r="F34" s="20">
        <v>45252</v>
      </c>
      <c r="G34" s="20">
        <v>2958465</v>
      </c>
      <c r="H34" s="13" t="str">
        <f t="shared" ca="1" si="0"/>
        <v>Active</v>
      </c>
      <c r="I34" s="52">
        <f t="shared" ca="1" si="1"/>
        <v>2912206.5981371528</v>
      </c>
      <c r="J34" s="19"/>
    </row>
    <row r="35" spans="1:10" s="2" customFormat="1" ht="30" customHeight="1" x14ac:dyDescent="0.3">
      <c r="A35" s="61" t="s">
        <v>36</v>
      </c>
      <c r="B35" s="11" t="s">
        <v>209</v>
      </c>
      <c r="C35" s="8" t="s">
        <v>234</v>
      </c>
      <c r="D35" s="9" t="s">
        <v>173</v>
      </c>
      <c r="E35" s="56"/>
      <c r="F35" s="20"/>
      <c r="G35" s="20"/>
      <c r="H35" s="13" t="str">
        <f t="shared" ca="1" si="0"/>
        <v>N/A</v>
      </c>
      <c r="I35" s="52" t="str">
        <f t="shared" ca="1" si="1"/>
        <v/>
      </c>
      <c r="J35" s="19"/>
    </row>
    <row r="36" spans="1:10" s="2" customFormat="1" ht="30" customHeight="1" x14ac:dyDescent="0.3">
      <c r="A36" s="61" t="s">
        <v>37</v>
      </c>
      <c r="B36" s="11" t="s">
        <v>209</v>
      </c>
      <c r="C36" s="8" t="s">
        <v>237</v>
      </c>
      <c r="D36" s="9" t="s">
        <v>173</v>
      </c>
      <c r="E36" s="56"/>
      <c r="F36" s="20"/>
      <c r="G36" s="20"/>
      <c r="H36" s="13" t="str">
        <f t="shared" ca="1" si="0"/>
        <v>N/A</v>
      </c>
      <c r="I36" s="52" t="str">
        <f t="shared" ca="1" si="1"/>
        <v/>
      </c>
      <c r="J36" s="19"/>
    </row>
    <row r="37" spans="1:10" s="2" customFormat="1" ht="30" customHeight="1" x14ac:dyDescent="0.3">
      <c r="A37" s="61" t="s">
        <v>38</v>
      </c>
      <c r="B37" s="11" t="s">
        <v>209</v>
      </c>
      <c r="C37" s="8" t="s">
        <v>238</v>
      </c>
      <c r="D37" s="9" t="s">
        <v>173</v>
      </c>
      <c r="E37" s="56"/>
      <c r="F37" s="20"/>
      <c r="G37" s="20"/>
      <c r="H37" s="13" t="str">
        <f t="shared" ca="1" si="0"/>
        <v>N/A</v>
      </c>
      <c r="I37" s="52" t="str">
        <f t="shared" ca="1" si="1"/>
        <v/>
      </c>
      <c r="J37" s="19"/>
    </row>
    <row r="38" spans="1:10" s="2" customFormat="1" ht="30" customHeight="1" x14ac:dyDescent="0.3">
      <c r="A38" s="61" t="s">
        <v>39</v>
      </c>
      <c r="B38" s="11" t="s">
        <v>209</v>
      </c>
      <c r="C38" s="8" t="s">
        <v>239</v>
      </c>
      <c r="D38" s="9" t="s">
        <v>173</v>
      </c>
      <c r="E38" s="56"/>
      <c r="F38" s="20"/>
      <c r="G38" s="20"/>
      <c r="H38" s="13" t="str">
        <f t="shared" ca="1" si="0"/>
        <v>N/A</v>
      </c>
      <c r="I38" s="52" t="str">
        <f t="shared" ca="1" si="1"/>
        <v/>
      </c>
      <c r="J38" s="19"/>
    </row>
    <row r="39" spans="1:10" s="2" customFormat="1" ht="30" customHeight="1" x14ac:dyDescent="0.3">
      <c r="A39" s="61" t="s">
        <v>40</v>
      </c>
      <c r="B39" s="11" t="s">
        <v>209</v>
      </c>
      <c r="C39" s="8" t="s">
        <v>240</v>
      </c>
      <c r="D39" s="9" t="s">
        <v>173</v>
      </c>
      <c r="E39" s="56"/>
      <c r="F39" s="20"/>
      <c r="G39" s="20"/>
      <c r="H39" s="13" t="str">
        <f t="shared" ca="1" si="0"/>
        <v>N/A</v>
      </c>
      <c r="I39" s="52" t="str">
        <f t="shared" ca="1" si="1"/>
        <v/>
      </c>
      <c r="J39" s="19"/>
    </row>
    <row r="40" spans="1:10" s="2" customFormat="1" ht="30" customHeight="1" x14ac:dyDescent="0.3">
      <c r="A40" s="61" t="s">
        <v>41</v>
      </c>
      <c r="B40" s="11" t="s">
        <v>209</v>
      </c>
      <c r="C40" s="8" t="s">
        <v>241</v>
      </c>
      <c r="D40" s="9" t="s">
        <v>173</v>
      </c>
      <c r="E40" s="56"/>
      <c r="F40" s="20"/>
      <c r="G40" s="20"/>
      <c r="H40" s="13" t="str">
        <f t="shared" ca="1" si="0"/>
        <v>N/A</v>
      </c>
      <c r="I40" s="52" t="str">
        <f t="shared" ca="1" si="1"/>
        <v/>
      </c>
      <c r="J40" s="19"/>
    </row>
    <row r="41" spans="1:10" s="2" customFormat="1" ht="30" customHeight="1" x14ac:dyDescent="0.3">
      <c r="A41" s="61" t="s">
        <v>42</v>
      </c>
      <c r="B41" s="11" t="s">
        <v>209</v>
      </c>
      <c r="C41" s="8" t="s">
        <v>242</v>
      </c>
      <c r="D41" s="9" t="s">
        <v>173</v>
      </c>
      <c r="E41" s="56"/>
      <c r="F41" s="20"/>
      <c r="G41" s="20"/>
      <c r="H41" s="13" t="str">
        <f t="shared" ca="1" si="0"/>
        <v>N/A</v>
      </c>
      <c r="I41" s="52" t="str">
        <f t="shared" ca="1" si="1"/>
        <v/>
      </c>
      <c r="J41" s="19"/>
    </row>
    <row r="42" spans="1:10" s="2" customFormat="1" ht="30" customHeight="1" x14ac:dyDescent="0.3">
      <c r="A42" s="61" t="s">
        <v>243</v>
      </c>
      <c r="B42" s="11" t="s">
        <v>244</v>
      </c>
      <c r="C42" s="8" t="s">
        <v>245</v>
      </c>
      <c r="D42" s="9" t="s">
        <v>173</v>
      </c>
      <c r="E42" s="56"/>
      <c r="F42" s="20"/>
      <c r="G42" s="20"/>
      <c r="H42" s="13" t="str">
        <f t="shared" ca="1" si="0"/>
        <v>N/A</v>
      </c>
      <c r="I42" s="52" t="str">
        <f t="shared" ca="1" si="1"/>
        <v/>
      </c>
      <c r="J42" s="19"/>
    </row>
    <row r="43" spans="1:10" s="2" customFormat="1" ht="30" customHeight="1" x14ac:dyDescent="0.3">
      <c r="A43" s="61" t="s">
        <v>247</v>
      </c>
      <c r="B43" s="11" t="s">
        <v>244</v>
      </c>
      <c r="C43" s="8" t="s">
        <v>248</v>
      </c>
      <c r="D43" s="9" t="s">
        <v>173</v>
      </c>
      <c r="E43" s="56"/>
      <c r="F43" s="20"/>
      <c r="G43" s="20"/>
      <c r="H43" s="13" t="str">
        <f t="shared" ca="1" si="0"/>
        <v>N/A</v>
      </c>
      <c r="I43" s="52" t="str">
        <f t="shared" ca="1" si="1"/>
        <v/>
      </c>
      <c r="J43" s="19"/>
    </row>
    <row r="44" spans="1:10" s="2" customFormat="1" ht="30" customHeight="1" x14ac:dyDescent="0.3">
      <c r="A44" s="61" t="s">
        <v>250</v>
      </c>
      <c r="B44" s="11" t="s">
        <v>244</v>
      </c>
      <c r="C44" s="8" t="s">
        <v>251</v>
      </c>
      <c r="D44" s="9" t="s">
        <v>173</v>
      </c>
      <c r="E44" s="56"/>
      <c r="F44" s="20"/>
      <c r="G44" s="20"/>
      <c r="H44" s="13" t="str">
        <f t="shared" ca="1" si="0"/>
        <v>N/A</v>
      </c>
      <c r="I44" s="52" t="str">
        <f t="shared" ca="1" si="1"/>
        <v/>
      </c>
      <c r="J44" s="19"/>
    </row>
    <row r="45" spans="1:10" s="2" customFormat="1" ht="30" customHeight="1" x14ac:dyDescent="0.3">
      <c r="A45" s="61" t="s">
        <v>253</v>
      </c>
      <c r="B45" s="11" t="s">
        <v>244</v>
      </c>
      <c r="C45" s="8" t="s">
        <v>254</v>
      </c>
      <c r="D45" s="9" t="s">
        <v>173</v>
      </c>
      <c r="E45" s="56"/>
      <c r="F45" s="20"/>
      <c r="G45" s="20"/>
      <c r="H45" s="13" t="str">
        <f t="shared" ca="1" si="0"/>
        <v>N/A</v>
      </c>
      <c r="I45" s="52" t="str">
        <f t="shared" ca="1" si="1"/>
        <v/>
      </c>
      <c r="J45" s="19"/>
    </row>
    <row r="46" spans="1:10" s="2" customFormat="1" ht="30" customHeight="1" x14ac:dyDescent="0.3">
      <c r="A46" s="61" t="s">
        <v>256</v>
      </c>
      <c r="B46" s="11" t="s">
        <v>244</v>
      </c>
      <c r="C46" s="8" t="s">
        <v>257</v>
      </c>
      <c r="D46" s="9" t="s">
        <v>173</v>
      </c>
      <c r="E46" s="56"/>
      <c r="F46" s="20"/>
      <c r="G46" s="20"/>
      <c r="H46" s="13" t="str">
        <f t="shared" ca="1" si="0"/>
        <v>N/A</v>
      </c>
      <c r="I46" s="52" t="str">
        <f t="shared" ca="1" si="1"/>
        <v/>
      </c>
      <c r="J46" s="19"/>
    </row>
    <row r="47" spans="1:10" s="2" customFormat="1" ht="30" customHeight="1" x14ac:dyDescent="0.3">
      <c r="A47" s="61" t="s">
        <v>258</v>
      </c>
      <c r="B47" s="11" t="s">
        <v>244</v>
      </c>
      <c r="C47" s="8" t="s">
        <v>259</v>
      </c>
      <c r="D47" s="9" t="s">
        <v>173</v>
      </c>
      <c r="E47" s="56"/>
      <c r="F47" s="20"/>
      <c r="G47" s="20"/>
      <c r="H47" s="13" t="str">
        <f t="shared" ca="1" si="0"/>
        <v>N/A</v>
      </c>
      <c r="I47" s="52"/>
      <c r="J47" s="19"/>
    </row>
    <row r="48" spans="1:10" s="2" customFormat="1" ht="30" customHeight="1" x14ac:dyDescent="0.3">
      <c r="A48" s="61" t="s">
        <v>260</v>
      </c>
      <c r="B48" s="11" t="s">
        <v>244</v>
      </c>
      <c r="C48" s="8" t="s">
        <v>261</v>
      </c>
      <c r="D48" s="9" t="s">
        <v>173</v>
      </c>
      <c r="E48" s="56"/>
      <c r="F48" s="20"/>
      <c r="G48" s="20"/>
      <c r="H48" s="13" t="str">
        <f t="shared" ca="1" si="0"/>
        <v>N/A</v>
      </c>
      <c r="I48" s="52" t="str">
        <f t="shared" ca="1" si="1"/>
        <v/>
      </c>
      <c r="J48" s="19"/>
    </row>
    <row r="49" spans="1:10" s="2" customFormat="1" ht="30" customHeight="1" x14ac:dyDescent="0.3">
      <c r="A49" s="61"/>
      <c r="B49" s="11" t="s">
        <v>244</v>
      </c>
      <c r="C49" s="8" t="s">
        <v>262</v>
      </c>
      <c r="D49" s="9" t="s">
        <v>173</v>
      </c>
      <c r="E49" s="56"/>
      <c r="F49" s="20"/>
      <c r="G49" s="20"/>
      <c r="H49" s="13" t="str">
        <f t="shared" ca="1" si="0"/>
        <v>N/A</v>
      </c>
      <c r="I49" s="52" t="str">
        <f t="shared" ca="1" si="1"/>
        <v/>
      </c>
      <c r="J49" s="19"/>
    </row>
    <row r="50" spans="1:10" s="2" customFormat="1" ht="30" customHeight="1" x14ac:dyDescent="0.3">
      <c r="A50" s="61"/>
      <c r="B50" s="11" t="s">
        <v>244</v>
      </c>
      <c r="C50" s="8" t="s">
        <v>263</v>
      </c>
      <c r="D50" s="9" t="s">
        <v>167</v>
      </c>
      <c r="E50" s="56"/>
      <c r="F50" s="20"/>
      <c r="G50" s="20"/>
      <c r="H50" s="13" t="str">
        <f t="shared" ca="1" si="0"/>
        <v>No Permit</v>
      </c>
      <c r="I50" s="52" t="str">
        <f t="shared" ca="1" si="1"/>
        <v/>
      </c>
      <c r="J50" s="19"/>
    </row>
    <row r="51" spans="1:10" s="2" customFormat="1" ht="30" customHeight="1" x14ac:dyDescent="0.3">
      <c r="A51" s="61" t="s">
        <v>52</v>
      </c>
      <c r="B51" s="11" t="s">
        <v>264</v>
      </c>
      <c r="C51" s="8" t="s">
        <v>265</v>
      </c>
      <c r="D51" s="9" t="s">
        <v>167</v>
      </c>
      <c r="E51" s="56"/>
      <c r="F51" s="20"/>
      <c r="G51" s="20"/>
      <c r="H51" s="13" t="str">
        <f t="shared" ca="1" si="0"/>
        <v>No Permit</v>
      </c>
      <c r="I51" s="52" t="str">
        <f t="shared" ca="1" si="1"/>
        <v/>
      </c>
      <c r="J51" s="19"/>
    </row>
    <row r="52" spans="1:10" s="2" customFormat="1" ht="30" customHeight="1" x14ac:dyDescent="0.3">
      <c r="A52" s="61" t="s">
        <v>53</v>
      </c>
      <c r="B52" s="11" t="s">
        <v>264</v>
      </c>
      <c r="C52" s="8" t="s">
        <v>267</v>
      </c>
      <c r="D52" s="9" t="s">
        <v>167</v>
      </c>
      <c r="E52" s="56"/>
      <c r="F52" s="20"/>
      <c r="G52" s="20"/>
      <c r="H52" s="13" t="str">
        <f t="shared" ca="1" si="0"/>
        <v>No Permit</v>
      </c>
      <c r="I52" s="52" t="str">
        <f t="shared" ca="1" si="1"/>
        <v/>
      </c>
      <c r="J52" s="19"/>
    </row>
    <row r="53" spans="1:10" s="2" customFormat="1" ht="30" customHeight="1" x14ac:dyDescent="0.3">
      <c r="A53" s="61" t="s">
        <v>54</v>
      </c>
      <c r="B53" s="11" t="s">
        <v>264</v>
      </c>
      <c r="C53" s="8" t="s">
        <v>268</v>
      </c>
      <c r="D53" s="9" t="s">
        <v>167</v>
      </c>
      <c r="E53" s="56"/>
      <c r="F53" s="20"/>
      <c r="G53" s="20"/>
      <c r="H53" s="13" t="str">
        <f t="shared" ca="1" si="0"/>
        <v>No Permit</v>
      </c>
      <c r="I53" s="52" t="str">
        <f t="shared" ca="1" si="1"/>
        <v/>
      </c>
      <c r="J53" s="19"/>
    </row>
    <row r="54" spans="1:10" s="2" customFormat="1" ht="30" customHeight="1" x14ac:dyDescent="0.3">
      <c r="A54" s="61" t="s">
        <v>55</v>
      </c>
      <c r="B54" s="11" t="s">
        <v>264</v>
      </c>
      <c r="C54" s="8" t="s">
        <v>269</v>
      </c>
      <c r="D54" s="9" t="s">
        <v>167</v>
      </c>
      <c r="E54" s="56"/>
      <c r="F54" s="20"/>
      <c r="G54" s="20"/>
      <c r="H54" s="13" t="str">
        <f t="shared" ca="1" si="0"/>
        <v>No Permit</v>
      </c>
      <c r="I54" s="52" t="str">
        <f t="shared" ca="1" si="1"/>
        <v/>
      </c>
      <c r="J54" s="19"/>
    </row>
    <row r="55" spans="1:10" s="2" customFormat="1" ht="30" customHeight="1" x14ac:dyDescent="0.3">
      <c r="A55" s="61" t="s">
        <v>56</v>
      </c>
      <c r="B55" s="11" t="s">
        <v>264</v>
      </c>
      <c r="C55" s="8" t="s">
        <v>270</v>
      </c>
      <c r="D55" s="9" t="s">
        <v>167</v>
      </c>
      <c r="E55" s="56"/>
      <c r="F55" s="20"/>
      <c r="G55" s="20"/>
      <c r="H55" s="13" t="str">
        <f t="shared" ca="1" si="0"/>
        <v>No Permit</v>
      </c>
      <c r="I55" s="52" t="str">
        <f t="shared" ca="1" si="1"/>
        <v/>
      </c>
      <c r="J55" s="19"/>
    </row>
    <row r="56" spans="1:10" s="2" customFormat="1" ht="30" customHeight="1" x14ac:dyDescent="0.3">
      <c r="A56" s="61" t="s">
        <v>57</v>
      </c>
      <c r="B56" s="11" t="s">
        <v>264</v>
      </c>
      <c r="C56" s="8" t="s">
        <v>271</v>
      </c>
      <c r="D56" s="9" t="s">
        <v>167</v>
      </c>
      <c r="E56" s="56"/>
      <c r="F56" s="20"/>
      <c r="G56" s="20"/>
      <c r="H56" s="13" t="str">
        <f t="shared" ca="1" si="0"/>
        <v>No Permit</v>
      </c>
      <c r="I56" s="52" t="str">
        <f t="shared" ca="1" si="1"/>
        <v/>
      </c>
      <c r="J56" s="19"/>
    </row>
    <row r="57" spans="1:10" s="2" customFormat="1" ht="30" customHeight="1" x14ac:dyDescent="0.3">
      <c r="A57" s="61" t="s">
        <v>58</v>
      </c>
      <c r="B57" s="11" t="s">
        <v>272</v>
      </c>
      <c r="C57" s="8" t="s">
        <v>273</v>
      </c>
      <c r="D57" s="9" t="s">
        <v>173</v>
      </c>
      <c r="E57" s="56"/>
      <c r="F57" s="20"/>
      <c r="G57" s="20"/>
      <c r="H57" s="13" t="str">
        <f t="shared" ca="1" si="0"/>
        <v>N/A</v>
      </c>
      <c r="I57" s="52" t="str">
        <f t="shared" ca="1" si="1"/>
        <v/>
      </c>
      <c r="J57" s="19"/>
    </row>
    <row r="58" spans="1:10" s="2" customFormat="1" ht="30" customHeight="1" x14ac:dyDescent="0.3">
      <c r="A58" s="61" t="s">
        <v>59</v>
      </c>
      <c r="B58" s="11" t="s">
        <v>274</v>
      </c>
      <c r="C58" s="8" t="s">
        <v>275</v>
      </c>
      <c r="D58" s="9" t="s">
        <v>173</v>
      </c>
      <c r="E58" s="56"/>
      <c r="F58" s="20"/>
      <c r="G58" s="20"/>
      <c r="H58" s="13" t="str">
        <f t="shared" ca="1" si="0"/>
        <v>N/A</v>
      </c>
      <c r="I58" s="52" t="str">
        <f t="shared" ca="1" si="1"/>
        <v/>
      </c>
      <c r="J58" s="19"/>
    </row>
    <row r="59" spans="1:10" s="2" customFormat="1" ht="30" customHeight="1" x14ac:dyDescent="0.3">
      <c r="A59" s="61" t="s">
        <v>60</v>
      </c>
      <c r="B59" s="11" t="s">
        <v>274</v>
      </c>
      <c r="C59" s="8" t="s">
        <v>276</v>
      </c>
      <c r="D59" s="9" t="s">
        <v>173</v>
      </c>
      <c r="E59" s="56"/>
      <c r="F59" s="20"/>
      <c r="G59" s="20"/>
      <c r="H59" s="13" t="str">
        <f t="shared" ca="1" si="0"/>
        <v>N/A</v>
      </c>
      <c r="I59" s="52" t="str">
        <f t="shared" ca="1" si="1"/>
        <v/>
      </c>
      <c r="J59" s="19"/>
    </row>
    <row r="60" spans="1:10" s="2" customFormat="1" ht="30" customHeight="1" x14ac:dyDescent="0.3">
      <c r="A60" s="61" t="s">
        <v>61</v>
      </c>
      <c r="B60" s="11" t="s">
        <v>277</v>
      </c>
      <c r="C60" s="8" t="s">
        <v>278</v>
      </c>
      <c r="D60" s="9" t="s">
        <v>173</v>
      </c>
      <c r="E60" s="56"/>
      <c r="F60" s="20"/>
      <c r="G60" s="20"/>
      <c r="H60" s="13" t="str">
        <f t="shared" ca="1" si="0"/>
        <v>N/A</v>
      </c>
      <c r="I60" s="52" t="str">
        <f t="shared" ca="1" si="1"/>
        <v/>
      </c>
      <c r="J60" s="19"/>
    </row>
    <row r="61" spans="1:10" s="2" customFormat="1" ht="30" customHeight="1" x14ac:dyDescent="0.3">
      <c r="A61" s="61" t="s">
        <v>62</v>
      </c>
      <c r="B61" s="11" t="s">
        <v>277</v>
      </c>
      <c r="C61" s="8" t="s">
        <v>279</v>
      </c>
      <c r="D61" s="9" t="s">
        <v>173</v>
      </c>
      <c r="E61" s="56"/>
      <c r="F61" s="20"/>
      <c r="G61" s="20"/>
      <c r="H61" s="13" t="str">
        <f t="shared" ca="1" si="0"/>
        <v>N/A</v>
      </c>
      <c r="I61" s="52" t="str">
        <f t="shared" ca="1" si="1"/>
        <v/>
      </c>
      <c r="J61" s="19"/>
    </row>
    <row r="62" spans="1:10" s="2" customFormat="1" ht="30" customHeight="1" x14ac:dyDescent="0.3">
      <c r="A62" s="61" t="s">
        <v>63</v>
      </c>
      <c r="B62" s="11" t="s">
        <v>277</v>
      </c>
      <c r="C62" s="8" t="s">
        <v>280</v>
      </c>
      <c r="D62" s="9" t="s">
        <v>173</v>
      </c>
      <c r="E62" s="56"/>
      <c r="F62" s="20"/>
      <c r="G62" s="20"/>
      <c r="H62" s="13" t="str">
        <f t="shared" ca="1" si="0"/>
        <v>N/A</v>
      </c>
      <c r="I62" s="52" t="str">
        <f t="shared" ca="1" si="1"/>
        <v/>
      </c>
      <c r="J62" s="19"/>
    </row>
    <row r="63" spans="1:10" s="2" customFormat="1" ht="30" customHeight="1" x14ac:dyDescent="0.3">
      <c r="A63" s="61" t="s">
        <v>64</v>
      </c>
      <c r="B63" s="11" t="s">
        <v>277</v>
      </c>
      <c r="C63" s="8" t="s">
        <v>281</v>
      </c>
      <c r="D63" s="9" t="s">
        <v>173</v>
      </c>
      <c r="E63" s="56"/>
      <c r="F63" s="20"/>
      <c r="G63" s="20"/>
      <c r="H63" s="13" t="str">
        <f t="shared" ca="1" si="0"/>
        <v>N/A</v>
      </c>
      <c r="I63" s="52" t="str">
        <f t="shared" ca="1" si="1"/>
        <v/>
      </c>
      <c r="J63" s="19"/>
    </row>
    <row r="64" spans="1:10" s="2" customFormat="1" ht="30" customHeight="1" x14ac:dyDescent="0.3">
      <c r="A64" s="61" t="s">
        <v>282</v>
      </c>
      <c r="B64" s="11" t="s">
        <v>283</v>
      </c>
      <c r="C64" s="8" t="s">
        <v>284</v>
      </c>
      <c r="D64" s="9" t="s">
        <v>173</v>
      </c>
      <c r="E64" s="56"/>
      <c r="F64" s="20"/>
      <c r="G64" s="20"/>
      <c r="H64" s="13" t="str">
        <f t="shared" ca="1" si="0"/>
        <v>N/A</v>
      </c>
      <c r="I64" s="52" t="str">
        <f t="shared" ca="1" si="1"/>
        <v/>
      </c>
      <c r="J64" s="19"/>
    </row>
    <row r="65" spans="1:10" s="2" customFormat="1" ht="30" customHeight="1" x14ac:dyDescent="0.3">
      <c r="A65" s="61" t="s">
        <v>66</v>
      </c>
      <c r="B65" s="11" t="s">
        <v>285</v>
      </c>
      <c r="C65" s="8" t="s">
        <v>286</v>
      </c>
      <c r="D65" s="9" t="s">
        <v>167</v>
      </c>
      <c r="E65" s="56"/>
      <c r="F65" s="20"/>
      <c r="G65" s="20"/>
      <c r="H65" s="13" t="str">
        <f t="shared" ca="1" si="0"/>
        <v>No Permit</v>
      </c>
      <c r="I65" s="52" t="str">
        <f t="shared" ca="1" si="1"/>
        <v/>
      </c>
      <c r="J65" s="19"/>
    </row>
    <row r="66" spans="1:10" s="2" customFormat="1" ht="30" customHeight="1" x14ac:dyDescent="0.3">
      <c r="A66" s="61" t="s">
        <v>67</v>
      </c>
      <c r="B66" s="11" t="s">
        <v>289</v>
      </c>
      <c r="C66" s="8" t="s">
        <v>290</v>
      </c>
      <c r="D66" s="9" t="s">
        <v>173</v>
      </c>
      <c r="E66" s="56"/>
      <c r="F66" s="20"/>
      <c r="G66" s="20"/>
      <c r="H66" s="13" t="str">
        <f t="shared" ca="1" si="0"/>
        <v>N/A</v>
      </c>
      <c r="I66" s="52" t="str">
        <f t="shared" ca="1" si="1"/>
        <v/>
      </c>
      <c r="J66" s="19"/>
    </row>
    <row r="67" spans="1:10" s="2" customFormat="1" ht="30" customHeight="1" x14ac:dyDescent="0.3">
      <c r="A67" s="61" t="s">
        <v>68</v>
      </c>
      <c r="B67" s="11" t="s">
        <v>291</v>
      </c>
      <c r="C67" s="8" t="s">
        <v>292</v>
      </c>
      <c r="D67" s="9" t="s">
        <v>173</v>
      </c>
      <c r="E67" s="56"/>
      <c r="F67" s="20"/>
      <c r="G67" s="20"/>
      <c r="H67" s="13" t="str">
        <f t="shared" ca="1" si="0"/>
        <v>N/A</v>
      </c>
      <c r="I67" s="52" t="str">
        <f t="shared" ca="1" si="1"/>
        <v/>
      </c>
      <c r="J67" s="19"/>
    </row>
    <row r="68" spans="1:10" s="2" customFormat="1" ht="30" customHeight="1" x14ac:dyDescent="0.3">
      <c r="A68" s="61" t="s">
        <v>68</v>
      </c>
      <c r="B68" s="11" t="s">
        <v>291</v>
      </c>
      <c r="C68" s="8" t="s">
        <v>293</v>
      </c>
      <c r="D68" s="9" t="s">
        <v>173</v>
      </c>
      <c r="E68" s="56"/>
      <c r="F68" s="20"/>
      <c r="G68" s="20"/>
      <c r="H68" s="13" t="str">
        <f t="shared" ca="1" si="0"/>
        <v>N/A</v>
      </c>
      <c r="I68" s="52" t="str">
        <f t="shared" ca="1" si="1"/>
        <v/>
      </c>
      <c r="J68" s="19"/>
    </row>
    <row r="69" spans="1:10" x14ac:dyDescent="0.3">
      <c r="A69" s="62"/>
      <c r="D69" s="10"/>
      <c r="E69" s="54"/>
      <c r="F69" s="10"/>
      <c r="G69" s="10"/>
      <c r="H69" s="10"/>
      <c r="I69" s="10"/>
    </row>
    <row r="70" spans="1:10" x14ac:dyDescent="0.3">
      <c r="A70" s="62"/>
      <c r="D70" s="10"/>
      <c r="E70" s="54"/>
      <c r="F70" s="10"/>
      <c r="G70" s="10"/>
      <c r="H70" s="10"/>
      <c r="I70" s="10"/>
    </row>
    <row r="71" spans="1:10" s="2" customFormat="1" ht="30" customHeight="1" x14ac:dyDescent="0.3">
      <c r="A71" s="61"/>
      <c r="B71" s="80" t="s">
        <v>294</v>
      </c>
      <c r="C71" s="80"/>
      <c r="D71" s="80"/>
      <c r="E71" s="80"/>
      <c r="F71" s="80"/>
      <c r="G71" s="80"/>
      <c r="H71" s="80"/>
      <c r="I71" s="80"/>
      <c r="J71" s="80"/>
    </row>
    <row r="72" spans="1:10" ht="6.75" customHeight="1" x14ac:dyDescent="0.3">
      <c r="A72" s="62"/>
    </row>
    <row r="73" spans="1:10" s="2" customFormat="1" ht="30" customHeight="1" x14ac:dyDescent="0.3">
      <c r="A73" s="61"/>
      <c r="B73" s="16" t="s">
        <v>156</v>
      </c>
      <c r="C73" s="16" t="s">
        <v>295</v>
      </c>
      <c r="D73" s="17" t="s">
        <v>296</v>
      </c>
      <c r="E73" s="16" t="s">
        <v>158</v>
      </c>
      <c r="F73" s="17" t="s">
        <v>297</v>
      </c>
      <c r="G73" s="17" t="s">
        <v>298</v>
      </c>
      <c r="H73" s="17" t="s">
        <v>162</v>
      </c>
      <c r="I73" s="81" t="s">
        <v>164</v>
      </c>
      <c r="J73" s="82"/>
    </row>
    <row r="74" spans="1:10" s="2" customFormat="1" ht="30" customHeight="1" x14ac:dyDescent="0.3">
      <c r="A74" s="61" t="s">
        <v>101</v>
      </c>
      <c r="B74" s="18" t="s">
        <v>176</v>
      </c>
      <c r="C74" s="18" t="s">
        <v>299</v>
      </c>
      <c r="D74" s="9" t="s">
        <v>300</v>
      </c>
      <c r="E74" s="55" t="s">
        <v>167</v>
      </c>
      <c r="F74" s="20"/>
      <c r="G74" s="12">
        <v>46387</v>
      </c>
      <c r="H74" s="13" t="str">
        <f>IF(E74="Applicable",IF(F74="","Not Submitted",IF(F74&lt;G74,"Submitted On-time","Late Submission")),"N/A")</f>
        <v>Not Submitted</v>
      </c>
      <c r="I74" s="77"/>
      <c r="J74" s="78"/>
    </row>
    <row r="75" spans="1:10" s="2" customFormat="1" ht="30" customHeight="1" x14ac:dyDescent="0.3">
      <c r="A75" s="61" t="s">
        <v>301</v>
      </c>
      <c r="B75" s="18" t="s">
        <v>176</v>
      </c>
      <c r="C75" s="18" t="s">
        <v>302</v>
      </c>
      <c r="D75" s="9" t="s">
        <v>300</v>
      </c>
      <c r="E75" s="55" t="s">
        <v>167</v>
      </c>
      <c r="F75" s="20"/>
      <c r="G75" s="12">
        <v>46053</v>
      </c>
      <c r="H75" s="13" t="str">
        <f t="shared" ref="H75:H120" si="2">IF(E75="Applicable",IF(F75="","Not Submitted",IF(F75&lt;G75,"Submitted On-time","Late Submission")),"N/A")</f>
        <v>Not Submitted</v>
      </c>
      <c r="I75" s="77"/>
      <c r="J75" s="78"/>
    </row>
    <row r="76" spans="1:10" s="2" customFormat="1" ht="30" customHeight="1" x14ac:dyDescent="0.3">
      <c r="A76" s="61" t="s">
        <v>303</v>
      </c>
      <c r="B76" s="18" t="s">
        <v>176</v>
      </c>
      <c r="C76" s="18" t="s">
        <v>304</v>
      </c>
      <c r="D76" s="9" t="s">
        <v>300</v>
      </c>
      <c r="E76" s="55" t="s">
        <v>167</v>
      </c>
      <c r="F76" s="20"/>
      <c r="G76" s="12">
        <v>46053</v>
      </c>
      <c r="H76" s="13" t="str">
        <f t="shared" si="2"/>
        <v>Not Submitted</v>
      </c>
      <c r="I76" s="77"/>
      <c r="J76" s="78"/>
    </row>
    <row r="77" spans="1:10" s="2" customFormat="1" ht="30" customHeight="1" x14ac:dyDescent="0.3">
      <c r="A77" s="61" t="s">
        <v>305</v>
      </c>
      <c r="B77" s="18" t="s">
        <v>176</v>
      </c>
      <c r="C77" s="18" t="s">
        <v>306</v>
      </c>
      <c r="D77" s="9" t="s">
        <v>300</v>
      </c>
      <c r="E77" s="55" t="s">
        <v>167</v>
      </c>
      <c r="F77" s="20"/>
      <c r="G77" s="12">
        <v>46053</v>
      </c>
      <c r="H77" s="13" t="str">
        <f t="shared" si="2"/>
        <v>Not Submitted</v>
      </c>
      <c r="I77" s="77"/>
      <c r="J77" s="78"/>
    </row>
    <row r="78" spans="1:10" s="2" customFormat="1" ht="30" customHeight="1" x14ac:dyDescent="0.3">
      <c r="A78" s="61" t="s">
        <v>307</v>
      </c>
      <c r="B78" s="18" t="s">
        <v>176</v>
      </c>
      <c r="C78" s="18" t="s">
        <v>308</v>
      </c>
      <c r="D78" s="12" t="s">
        <v>309</v>
      </c>
      <c r="E78" s="55" t="s">
        <v>167</v>
      </c>
      <c r="F78" s="20"/>
      <c r="G78" s="12">
        <v>46053</v>
      </c>
      <c r="H78" s="13" t="str">
        <f t="shared" si="2"/>
        <v>Not Submitted</v>
      </c>
      <c r="I78" s="77"/>
      <c r="J78" s="78"/>
    </row>
    <row r="79" spans="1:10" s="2" customFormat="1" ht="30" customHeight="1" x14ac:dyDescent="0.3">
      <c r="A79" s="61" t="s">
        <v>307</v>
      </c>
      <c r="B79" s="18" t="s">
        <v>176</v>
      </c>
      <c r="C79" s="18" t="s">
        <v>310</v>
      </c>
      <c r="D79" s="12" t="s">
        <v>309</v>
      </c>
      <c r="E79" s="55" t="s">
        <v>167</v>
      </c>
      <c r="F79" s="20"/>
      <c r="G79" s="12">
        <v>46081</v>
      </c>
      <c r="H79" s="13" t="str">
        <f t="shared" si="2"/>
        <v>Not Submitted</v>
      </c>
      <c r="I79" s="77"/>
      <c r="J79" s="78"/>
    </row>
    <row r="80" spans="1:10" s="2" customFormat="1" ht="30" customHeight="1" x14ac:dyDescent="0.3">
      <c r="A80" s="61" t="s">
        <v>307</v>
      </c>
      <c r="B80" s="18" t="s">
        <v>176</v>
      </c>
      <c r="C80" s="18" t="s">
        <v>311</v>
      </c>
      <c r="D80" s="12" t="s">
        <v>309</v>
      </c>
      <c r="E80" s="55" t="s">
        <v>167</v>
      </c>
      <c r="F80" s="20"/>
      <c r="G80" s="12">
        <v>46112</v>
      </c>
      <c r="H80" s="13" t="str">
        <f t="shared" si="2"/>
        <v>Not Submitted</v>
      </c>
      <c r="I80" s="77"/>
      <c r="J80" s="78"/>
    </row>
    <row r="81" spans="1:10" s="2" customFormat="1" ht="30" customHeight="1" x14ac:dyDescent="0.3">
      <c r="A81" s="61" t="s">
        <v>307</v>
      </c>
      <c r="B81" s="18" t="s">
        <v>176</v>
      </c>
      <c r="C81" s="18" t="s">
        <v>312</v>
      </c>
      <c r="D81" s="12" t="s">
        <v>309</v>
      </c>
      <c r="E81" s="55" t="s">
        <v>167</v>
      </c>
      <c r="F81" s="20"/>
      <c r="G81" s="12">
        <v>46142</v>
      </c>
      <c r="H81" s="13" t="str">
        <f t="shared" si="2"/>
        <v>Not Submitted</v>
      </c>
      <c r="I81" s="77"/>
      <c r="J81" s="78"/>
    </row>
    <row r="82" spans="1:10" s="2" customFormat="1" ht="30" customHeight="1" x14ac:dyDescent="0.3">
      <c r="A82" s="61" t="s">
        <v>307</v>
      </c>
      <c r="B82" s="18" t="s">
        <v>176</v>
      </c>
      <c r="C82" s="18" t="s">
        <v>313</v>
      </c>
      <c r="D82" s="12" t="s">
        <v>309</v>
      </c>
      <c r="E82" s="55" t="s">
        <v>167</v>
      </c>
      <c r="F82" s="20"/>
      <c r="G82" s="12">
        <v>46173</v>
      </c>
      <c r="H82" s="13" t="str">
        <f t="shared" si="2"/>
        <v>Not Submitted</v>
      </c>
      <c r="I82" s="77"/>
      <c r="J82" s="78"/>
    </row>
    <row r="83" spans="1:10" s="2" customFormat="1" ht="30" customHeight="1" x14ac:dyDescent="0.3">
      <c r="A83" s="61" t="s">
        <v>307</v>
      </c>
      <c r="B83" s="18" t="s">
        <v>176</v>
      </c>
      <c r="C83" s="18" t="s">
        <v>314</v>
      </c>
      <c r="D83" s="12" t="s">
        <v>309</v>
      </c>
      <c r="E83" s="55" t="s">
        <v>167</v>
      </c>
      <c r="F83" s="20"/>
      <c r="G83" s="12">
        <v>46203</v>
      </c>
      <c r="H83" s="13" t="str">
        <f t="shared" si="2"/>
        <v>Not Submitted</v>
      </c>
      <c r="I83" s="77"/>
      <c r="J83" s="78"/>
    </row>
    <row r="84" spans="1:10" s="2" customFormat="1" ht="30" customHeight="1" x14ac:dyDescent="0.3">
      <c r="A84" s="61" t="s">
        <v>307</v>
      </c>
      <c r="B84" s="18" t="s">
        <v>176</v>
      </c>
      <c r="C84" s="18" t="s">
        <v>315</v>
      </c>
      <c r="D84" s="12" t="s">
        <v>309</v>
      </c>
      <c r="E84" s="55" t="s">
        <v>167</v>
      </c>
      <c r="F84" s="20"/>
      <c r="G84" s="12">
        <v>46234</v>
      </c>
      <c r="H84" s="13" t="str">
        <f t="shared" si="2"/>
        <v>Not Submitted</v>
      </c>
      <c r="I84" s="77"/>
      <c r="J84" s="78"/>
    </row>
    <row r="85" spans="1:10" s="2" customFormat="1" ht="30" customHeight="1" x14ac:dyDescent="0.3">
      <c r="A85" s="61" t="s">
        <v>307</v>
      </c>
      <c r="B85" s="18" t="s">
        <v>176</v>
      </c>
      <c r="C85" s="18" t="s">
        <v>316</v>
      </c>
      <c r="D85" s="12" t="s">
        <v>309</v>
      </c>
      <c r="E85" s="55" t="s">
        <v>167</v>
      </c>
      <c r="F85" s="20"/>
      <c r="G85" s="12">
        <v>46265</v>
      </c>
      <c r="H85" s="13" t="str">
        <f t="shared" si="2"/>
        <v>Not Submitted</v>
      </c>
      <c r="I85" s="77"/>
      <c r="J85" s="78"/>
    </row>
    <row r="86" spans="1:10" s="2" customFormat="1" ht="30" customHeight="1" x14ac:dyDescent="0.3">
      <c r="A86" s="61" t="s">
        <v>307</v>
      </c>
      <c r="B86" s="18" t="s">
        <v>176</v>
      </c>
      <c r="C86" s="18" t="s">
        <v>317</v>
      </c>
      <c r="D86" s="12" t="s">
        <v>309</v>
      </c>
      <c r="E86" s="55" t="s">
        <v>167</v>
      </c>
      <c r="F86" s="20"/>
      <c r="G86" s="12">
        <v>46295</v>
      </c>
      <c r="H86" s="13" t="str">
        <f t="shared" si="2"/>
        <v>Not Submitted</v>
      </c>
      <c r="I86" s="77"/>
      <c r="J86" s="78"/>
    </row>
    <row r="87" spans="1:10" s="2" customFormat="1" ht="30" customHeight="1" x14ac:dyDescent="0.3">
      <c r="A87" s="61" t="s">
        <v>307</v>
      </c>
      <c r="B87" s="18" t="s">
        <v>176</v>
      </c>
      <c r="C87" s="18" t="s">
        <v>318</v>
      </c>
      <c r="D87" s="12" t="s">
        <v>309</v>
      </c>
      <c r="E87" s="55" t="s">
        <v>167</v>
      </c>
      <c r="F87" s="20"/>
      <c r="G87" s="12">
        <v>46326</v>
      </c>
      <c r="H87" s="13" t="str">
        <f t="shared" si="2"/>
        <v>Not Submitted</v>
      </c>
      <c r="I87" s="77"/>
      <c r="J87" s="78"/>
    </row>
    <row r="88" spans="1:10" s="2" customFormat="1" ht="30" customHeight="1" x14ac:dyDescent="0.3">
      <c r="A88" s="61" t="s">
        <v>307</v>
      </c>
      <c r="B88" s="18" t="s">
        <v>176</v>
      </c>
      <c r="C88" s="18" t="s">
        <v>319</v>
      </c>
      <c r="D88" s="12" t="s">
        <v>309</v>
      </c>
      <c r="E88" s="55" t="s">
        <v>167</v>
      </c>
      <c r="F88" s="20"/>
      <c r="G88" s="12">
        <v>46356</v>
      </c>
      <c r="H88" s="13" t="str">
        <f t="shared" si="2"/>
        <v>Not Submitted</v>
      </c>
      <c r="I88" s="77"/>
      <c r="J88" s="78"/>
    </row>
    <row r="89" spans="1:10" s="2" customFormat="1" ht="30" customHeight="1" x14ac:dyDescent="0.3">
      <c r="A89" s="61" t="s">
        <v>307</v>
      </c>
      <c r="B89" s="18" t="s">
        <v>176</v>
      </c>
      <c r="C89" s="18" t="s">
        <v>320</v>
      </c>
      <c r="D89" s="12" t="s">
        <v>309</v>
      </c>
      <c r="E89" s="55" t="s">
        <v>167</v>
      </c>
      <c r="F89" s="20"/>
      <c r="G89" s="12">
        <v>46387</v>
      </c>
      <c r="H89" s="13" t="str">
        <f t="shared" si="2"/>
        <v>Not Submitted</v>
      </c>
      <c r="I89" s="77"/>
      <c r="J89" s="78"/>
    </row>
    <row r="90" spans="1:10" s="2" customFormat="1" ht="30" customHeight="1" x14ac:dyDescent="0.3">
      <c r="A90" s="61" t="s">
        <v>321</v>
      </c>
      <c r="B90" s="18" t="s">
        <v>209</v>
      </c>
      <c r="C90" s="18" t="s">
        <v>322</v>
      </c>
      <c r="D90" s="12" t="s">
        <v>323</v>
      </c>
      <c r="E90" s="55" t="s">
        <v>167</v>
      </c>
      <c r="F90" s="20"/>
      <c r="G90" s="12">
        <v>46218</v>
      </c>
      <c r="H90" s="13" t="str">
        <f t="shared" si="2"/>
        <v>Not Submitted</v>
      </c>
      <c r="I90" s="77"/>
      <c r="J90" s="78"/>
    </row>
    <row r="91" spans="1:10" s="2" customFormat="1" ht="30" customHeight="1" x14ac:dyDescent="0.3">
      <c r="A91" s="61" t="s">
        <v>324</v>
      </c>
      <c r="B91" s="18" t="s">
        <v>209</v>
      </c>
      <c r="C91" s="18" t="s">
        <v>325</v>
      </c>
      <c r="D91" s="12" t="s">
        <v>323</v>
      </c>
      <c r="E91" s="55" t="s">
        <v>167</v>
      </c>
      <c r="F91" s="20"/>
      <c r="G91" s="12">
        <v>46402</v>
      </c>
      <c r="H91" s="13" t="str">
        <f t="shared" si="2"/>
        <v>Not Submitted</v>
      </c>
      <c r="I91" s="77"/>
      <c r="J91" s="78"/>
    </row>
    <row r="92" spans="1:10" s="2" customFormat="1" ht="30" customHeight="1" x14ac:dyDescent="0.3">
      <c r="A92" s="61" t="s">
        <v>119</v>
      </c>
      <c r="B92" s="18" t="s">
        <v>209</v>
      </c>
      <c r="C92" s="18" t="s">
        <v>326</v>
      </c>
      <c r="D92" s="12" t="s">
        <v>327</v>
      </c>
      <c r="E92" s="55" t="s">
        <v>167</v>
      </c>
      <c r="F92" s="20">
        <v>46127</v>
      </c>
      <c r="G92" s="12">
        <v>46112</v>
      </c>
      <c r="H92" s="13" t="str">
        <f t="shared" si="2"/>
        <v>Late Submission</v>
      </c>
      <c r="I92" s="77"/>
      <c r="J92" s="78"/>
    </row>
    <row r="93" spans="1:10" s="2" customFormat="1" ht="30" customHeight="1" x14ac:dyDescent="0.3">
      <c r="A93" s="61" t="s">
        <v>120</v>
      </c>
      <c r="B93" s="18" t="s">
        <v>209</v>
      </c>
      <c r="C93" s="18" t="s">
        <v>328</v>
      </c>
      <c r="D93" s="12" t="s">
        <v>327</v>
      </c>
      <c r="E93" s="55" t="s">
        <v>167</v>
      </c>
      <c r="F93" s="20">
        <v>46218</v>
      </c>
      <c r="G93" s="12">
        <v>46203</v>
      </c>
      <c r="H93" s="13" t="str">
        <f t="shared" si="2"/>
        <v>Late Submission</v>
      </c>
      <c r="I93" s="77"/>
      <c r="J93" s="78"/>
    </row>
    <row r="94" spans="1:10" s="2" customFormat="1" ht="30" customHeight="1" x14ac:dyDescent="0.3">
      <c r="A94" s="61" t="s">
        <v>121</v>
      </c>
      <c r="B94" s="18" t="s">
        <v>209</v>
      </c>
      <c r="C94" s="18" t="s">
        <v>329</v>
      </c>
      <c r="D94" s="12" t="s">
        <v>327</v>
      </c>
      <c r="E94" s="55" t="s">
        <v>167</v>
      </c>
      <c r="F94" s="20"/>
      <c r="G94" s="12">
        <v>46295</v>
      </c>
      <c r="H94" s="13" t="str">
        <f t="shared" si="2"/>
        <v>Not Submitted</v>
      </c>
      <c r="I94" s="77"/>
      <c r="J94" s="78"/>
    </row>
    <row r="95" spans="1:10" s="2" customFormat="1" ht="30" customHeight="1" x14ac:dyDescent="0.3">
      <c r="A95" s="61" t="s">
        <v>122</v>
      </c>
      <c r="B95" s="18" t="s">
        <v>209</v>
      </c>
      <c r="C95" s="18" t="s">
        <v>330</v>
      </c>
      <c r="D95" s="12" t="s">
        <v>327</v>
      </c>
      <c r="E95" s="55" t="s">
        <v>167</v>
      </c>
      <c r="F95" s="20"/>
      <c r="G95" s="12">
        <v>46387</v>
      </c>
      <c r="H95" s="13" t="str">
        <f t="shared" si="2"/>
        <v>Not Submitted</v>
      </c>
      <c r="I95" s="77"/>
      <c r="J95" s="78"/>
    </row>
    <row r="96" spans="1:10" s="2" customFormat="1" ht="30" customHeight="1" x14ac:dyDescent="0.3">
      <c r="A96" s="61" t="s">
        <v>123</v>
      </c>
      <c r="B96" s="18" t="s">
        <v>209</v>
      </c>
      <c r="C96" s="18" t="s">
        <v>331</v>
      </c>
      <c r="D96" s="12" t="s">
        <v>300</v>
      </c>
      <c r="E96" s="55" t="s">
        <v>167</v>
      </c>
      <c r="F96" s="20"/>
      <c r="G96" s="12">
        <v>46387</v>
      </c>
      <c r="H96" s="13" t="str">
        <f t="shared" si="2"/>
        <v>Not Submitted</v>
      </c>
      <c r="I96" s="77"/>
      <c r="J96" s="78"/>
    </row>
    <row r="97" spans="1:10" s="2" customFormat="1" ht="30" customHeight="1" x14ac:dyDescent="0.3">
      <c r="A97" s="61" t="s">
        <v>332</v>
      </c>
      <c r="B97" s="18" t="s">
        <v>209</v>
      </c>
      <c r="C97" s="18" t="s">
        <v>333</v>
      </c>
      <c r="D97" s="12" t="s">
        <v>300</v>
      </c>
      <c r="E97" s="55" t="s">
        <v>167</v>
      </c>
      <c r="F97" s="20"/>
      <c r="G97" s="12">
        <v>46387</v>
      </c>
      <c r="H97" s="13" t="str">
        <f t="shared" si="2"/>
        <v>Not Submitted</v>
      </c>
      <c r="I97" s="77"/>
      <c r="J97" s="78"/>
    </row>
    <row r="98" spans="1:10" s="2" customFormat="1" ht="30" customHeight="1" x14ac:dyDescent="0.3">
      <c r="A98" s="61"/>
      <c r="B98" s="18" t="s">
        <v>334</v>
      </c>
      <c r="C98" s="18" t="s">
        <v>335</v>
      </c>
      <c r="D98" s="12" t="s">
        <v>309</v>
      </c>
      <c r="E98" s="55" t="s">
        <v>167</v>
      </c>
      <c r="F98" s="20"/>
      <c r="G98" s="12">
        <v>46068</v>
      </c>
      <c r="H98" s="13" t="str">
        <f t="shared" si="2"/>
        <v>Not Submitted</v>
      </c>
      <c r="I98" s="57"/>
      <c r="J98" s="58"/>
    </row>
    <row r="99" spans="1:10" s="2" customFormat="1" ht="30" customHeight="1" x14ac:dyDescent="0.3">
      <c r="A99" s="61"/>
      <c r="B99" s="18" t="s">
        <v>334</v>
      </c>
      <c r="C99" s="18" t="s">
        <v>336</v>
      </c>
      <c r="D99" s="12" t="s">
        <v>309</v>
      </c>
      <c r="E99" s="55" t="s">
        <v>167</v>
      </c>
      <c r="F99" s="20"/>
      <c r="G99" s="12">
        <v>46096</v>
      </c>
      <c r="H99" s="13" t="str">
        <f t="shared" si="2"/>
        <v>Not Submitted</v>
      </c>
      <c r="I99" s="57"/>
      <c r="J99" s="58"/>
    </row>
    <row r="100" spans="1:10" s="2" customFormat="1" ht="30" customHeight="1" x14ac:dyDescent="0.3">
      <c r="A100" s="61"/>
      <c r="B100" s="18" t="s">
        <v>334</v>
      </c>
      <c r="C100" s="18" t="s">
        <v>337</v>
      </c>
      <c r="D100" s="12" t="s">
        <v>309</v>
      </c>
      <c r="E100" s="55" t="s">
        <v>167</v>
      </c>
      <c r="F100" s="20"/>
      <c r="G100" s="12">
        <v>46127</v>
      </c>
      <c r="H100" s="13" t="str">
        <f t="shared" si="2"/>
        <v>Not Submitted</v>
      </c>
      <c r="I100" s="57"/>
      <c r="J100" s="58"/>
    </row>
    <row r="101" spans="1:10" s="2" customFormat="1" ht="30" customHeight="1" x14ac:dyDescent="0.3">
      <c r="A101" s="61"/>
      <c r="B101" s="18" t="s">
        <v>334</v>
      </c>
      <c r="C101" s="18" t="s">
        <v>338</v>
      </c>
      <c r="D101" s="12" t="s">
        <v>309</v>
      </c>
      <c r="E101" s="55" t="s">
        <v>167</v>
      </c>
      <c r="F101" s="20"/>
      <c r="G101" s="12">
        <v>46157</v>
      </c>
      <c r="H101" s="13" t="str">
        <f t="shared" si="2"/>
        <v>Not Submitted</v>
      </c>
      <c r="I101" s="57"/>
      <c r="J101" s="58"/>
    </row>
    <row r="102" spans="1:10" s="2" customFormat="1" ht="30" customHeight="1" x14ac:dyDescent="0.3">
      <c r="A102" s="61"/>
      <c r="B102" s="18" t="s">
        <v>334</v>
      </c>
      <c r="C102" s="18" t="s">
        <v>339</v>
      </c>
      <c r="D102" s="12" t="s">
        <v>309</v>
      </c>
      <c r="E102" s="55" t="s">
        <v>167</v>
      </c>
      <c r="F102" s="20"/>
      <c r="G102" s="12">
        <v>46188</v>
      </c>
      <c r="H102" s="13" t="str">
        <f t="shared" si="2"/>
        <v>Not Submitted</v>
      </c>
      <c r="I102" s="57"/>
      <c r="J102" s="58"/>
    </row>
    <row r="103" spans="1:10" s="2" customFormat="1" ht="30" customHeight="1" x14ac:dyDescent="0.3">
      <c r="A103" s="61"/>
      <c r="B103" s="18" t="s">
        <v>334</v>
      </c>
      <c r="C103" s="18" t="s">
        <v>340</v>
      </c>
      <c r="D103" s="12" t="s">
        <v>309</v>
      </c>
      <c r="E103" s="55" t="s">
        <v>167</v>
      </c>
      <c r="F103" s="20"/>
      <c r="G103" s="12">
        <v>46218</v>
      </c>
      <c r="H103" s="13" t="str">
        <f t="shared" si="2"/>
        <v>Not Submitted</v>
      </c>
      <c r="I103" s="57"/>
      <c r="J103" s="58"/>
    </row>
    <row r="104" spans="1:10" s="2" customFormat="1" ht="30" customHeight="1" x14ac:dyDescent="0.3">
      <c r="A104" s="61"/>
      <c r="B104" s="18" t="s">
        <v>334</v>
      </c>
      <c r="C104" s="18" t="s">
        <v>341</v>
      </c>
      <c r="D104" s="12" t="s">
        <v>309</v>
      </c>
      <c r="E104" s="55" t="s">
        <v>167</v>
      </c>
      <c r="F104" s="20"/>
      <c r="G104" s="12">
        <v>46249</v>
      </c>
      <c r="H104" s="13" t="str">
        <f t="shared" si="2"/>
        <v>Not Submitted</v>
      </c>
      <c r="I104" s="57"/>
      <c r="J104" s="58"/>
    </row>
    <row r="105" spans="1:10" s="2" customFormat="1" ht="30" customHeight="1" x14ac:dyDescent="0.3">
      <c r="A105" s="61"/>
      <c r="B105" s="18" t="s">
        <v>334</v>
      </c>
      <c r="C105" s="18" t="s">
        <v>342</v>
      </c>
      <c r="D105" s="12" t="s">
        <v>309</v>
      </c>
      <c r="E105" s="55" t="s">
        <v>167</v>
      </c>
      <c r="F105" s="20"/>
      <c r="G105" s="12">
        <v>46280</v>
      </c>
      <c r="H105" s="13" t="str">
        <f t="shared" si="2"/>
        <v>Not Submitted</v>
      </c>
      <c r="I105" s="57"/>
      <c r="J105" s="58"/>
    </row>
    <row r="106" spans="1:10" s="2" customFormat="1" ht="30" customHeight="1" x14ac:dyDescent="0.3">
      <c r="A106" s="61"/>
      <c r="B106" s="18" t="s">
        <v>334</v>
      </c>
      <c r="C106" s="18" t="s">
        <v>343</v>
      </c>
      <c r="D106" s="12" t="s">
        <v>309</v>
      </c>
      <c r="E106" s="55" t="s">
        <v>167</v>
      </c>
      <c r="F106" s="20"/>
      <c r="G106" s="12">
        <v>46310</v>
      </c>
      <c r="H106" s="13" t="str">
        <f t="shared" si="2"/>
        <v>Not Submitted</v>
      </c>
      <c r="I106" s="57"/>
      <c r="J106" s="58"/>
    </row>
    <row r="107" spans="1:10" s="2" customFormat="1" ht="30" customHeight="1" x14ac:dyDescent="0.3">
      <c r="A107" s="61"/>
      <c r="B107" s="18" t="s">
        <v>334</v>
      </c>
      <c r="C107" s="18" t="s">
        <v>344</v>
      </c>
      <c r="D107" s="12" t="s">
        <v>309</v>
      </c>
      <c r="E107" s="55" t="s">
        <v>167</v>
      </c>
      <c r="F107" s="20"/>
      <c r="G107" s="12">
        <v>46341</v>
      </c>
      <c r="H107" s="13" t="str">
        <f t="shared" si="2"/>
        <v>Not Submitted</v>
      </c>
      <c r="I107" s="57"/>
      <c r="J107" s="58"/>
    </row>
    <row r="108" spans="1:10" s="2" customFormat="1" ht="30" customHeight="1" x14ac:dyDescent="0.3">
      <c r="A108" s="61"/>
      <c r="B108" s="18" t="s">
        <v>334</v>
      </c>
      <c r="C108" s="18" t="s">
        <v>345</v>
      </c>
      <c r="D108" s="12" t="s">
        <v>309</v>
      </c>
      <c r="E108" s="55" t="s">
        <v>167</v>
      </c>
      <c r="F108" s="20"/>
      <c r="G108" s="12">
        <v>46371</v>
      </c>
      <c r="H108" s="13" t="str">
        <f t="shared" si="2"/>
        <v>Not Submitted</v>
      </c>
      <c r="I108" s="57"/>
      <c r="J108" s="58"/>
    </row>
    <row r="109" spans="1:10" s="2" customFormat="1" ht="30" customHeight="1" x14ac:dyDescent="0.3">
      <c r="A109" s="61"/>
      <c r="B109" s="18" t="s">
        <v>334</v>
      </c>
      <c r="C109" s="18" t="s">
        <v>346</v>
      </c>
      <c r="D109" s="12" t="s">
        <v>309</v>
      </c>
      <c r="E109" s="55" t="s">
        <v>167</v>
      </c>
      <c r="F109" s="20"/>
      <c r="G109" s="12">
        <v>46402</v>
      </c>
      <c r="H109" s="13" t="str">
        <f t="shared" si="2"/>
        <v>Not Submitted</v>
      </c>
      <c r="I109" s="57"/>
      <c r="J109" s="58"/>
    </row>
    <row r="110" spans="1:10" s="2" customFormat="1" ht="30" customHeight="1" x14ac:dyDescent="0.3">
      <c r="A110" s="61" t="s">
        <v>137</v>
      </c>
      <c r="B110" s="18" t="s">
        <v>264</v>
      </c>
      <c r="C110" s="18" t="s">
        <v>391</v>
      </c>
      <c r="D110" s="12" t="s">
        <v>327</v>
      </c>
      <c r="E110" s="55" t="s">
        <v>167</v>
      </c>
      <c r="F110" s="20">
        <v>46118</v>
      </c>
      <c r="G110" s="12">
        <v>46112</v>
      </c>
      <c r="H110" s="13" t="str">
        <f t="shared" si="2"/>
        <v>Late Submission</v>
      </c>
      <c r="I110" s="77"/>
      <c r="J110" s="78"/>
    </row>
    <row r="111" spans="1:10" s="2" customFormat="1" ht="30" customHeight="1" x14ac:dyDescent="0.3">
      <c r="A111" s="61" t="s">
        <v>138</v>
      </c>
      <c r="B111" s="18" t="s">
        <v>264</v>
      </c>
      <c r="C111" s="18" t="s">
        <v>348</v>
      </c>
      <c r="D111" s="12" t="s">
        <v>327</v>
      </c>
      <c r="E111" s="55" t="s">
        <v>167</v>
      </c>
      <c r="F111" s="20"/>
      <c r="G111" s="12">
        <v>46203</v>
      </c>
      <c r="H111" s="13" t="str">
        <f t="shared" si="2"/>
        <v>Not Submitted</v>
      </c>
      <c r="I111" s="77"/>
      <c r="J111" s="78"/>
    </row>
    <row r="112" spans="1:10" s="2" customFormat="1" ht="30" customHeight="1" x14ac:dyDescent="0.3">
      <c r="A112" s="61" t="s">
        <v>139</v>
      </c>
      <c r="B112" s="18" t="s">
        <v>264</v>
      </c>
      <c r="C112" s="18" t="s">
        <v>349</v>
      </c>
      <c r="D112" s="12" t="s">
        <v>327</v>
      </c>
      <c r="E112" s="55" t="s">
        <v>167</v>
      </c>
      <c r="F112" s="20"/>
      <c r="G112" s="12">
        <v>46295</v>
      </c>
      <c r="H112" s="13" t="str">
        <f t="shared" si="2"/>
        <v>Not Submitted</v>
      </c>
      <c r="I112" s="77"/>
      <c r="J112" s="78"/>
    </row>
    <row r="113" spans="1:10" s="2" customFormat="1" ht="30" customHeight="1" x14ac:dyDescent="0.3">
      <c r="A113" s="61" t="s">
        <v>140</v>
      </c>
      <c r="B113" s="18" t="s">
        <v>264</v>
      </c>
      <c r="C113" s="18" t="s">
        <v>350</v>
      </c>
      <c r="D113" s="12" t="s">
        <v>327</v>
      </c>
      <c r="E113" s="55" t="s">
        <v>167</v>
      </c>
      <c r="F113" s="20"/>
      <c r="G113" s="12">
        <v>46387</v>
      </c>
      <c r="H113" s="13" t="str">
        <f t="shared" si="2"/>
        <v>Not Submitted</v>
      </c>
      <c r="I113" s="77"/>
      <c r="J113" s="78"/>
    </row>
    <row r="114" spans="1:10" s="2" customFormat="1" ht="30" customHeight="1" x14ac:dyDescent="0.3">
      <c r="A114" s="61" t="s">
        <v>141</v>
      </c>
      <c r="B114" s="18" t="s">
        <v>283</v>
      </c>
      <c r="C114" s="18" t="s">
        <v>351</v>
      </c>
      <c r="D114" s="12" t="s">
        <v>300</v>
      </c>
      <c r="E114" s="55" t="s">
        <v>167</v>
      </c>
      <c r="F114" s="20"/>
      <c r="G114" s="12">
        <v>46127</v>
      </c>
      <c r="H114" s="13" t="str">
        <f t="shared" si="2"/>
        <v>Not Submitted</v>
      </c>
      <c r="I114" s="77"/>
      <c r="J114" s="78"/>
    </row>
    <row r="115" spans="1:10" s="2" customFormat="1" ht="30" customHeight="1" x14ac:dyDescent="0.3">
      <c r="A115" s="61" t="s">
        <v>142</v>
      </c>
      <c r="B115" s="18" t="s">
        <v>283</v>
      </c>
      <c r="C115" s="18" t="s">
        <v>352</v>
      </c>
      <c r="D115" s="12" t="s">
        <v>300</v>
      </c>
      <c r="E115" s="55" t="s">
        <v>167</v>
      </c>
      <c r="F115" s="20"/>
      <c r="G115" s="12">
        <v>46127</v>
      </c>
      <c r="H115" s="13" t="str">
        <f t="shared" si="2"/>
        <v>Not Submitted</v>
      </c>
      <c r="I115" s="77"/>
      <c r="J115" s="78"/>
    </row>
    <row r="116" spans="1:10" s="2" customFormat="1" ht="30" customHeight="1" x14ac:dyDescent="0.3">
      <c r="A116" s="61" t="s">
        <v>143</v>
      </c>
      <c r="B116" s="18" t="s">
        <v>283</v>
      </c>
      <c r="C116" s="18" t="s">
        <v>353</v>
      </c>
      <c r="D116" s="12" t="s">
        <v>327</v>
      </c>
      <c r="E116" s="55" t="s">
        <v>167</v>
      </c>
      <c r="F116" s="20"/>
      <c r="G116" s="12">
        <v>46127</v>
      </c>
      <c r="H116" s="13" t="str">
        <f t="shared" si="2"/>
        <v>Not Submitted</v>
      </c>
      <c r="I116" s="77"/>
      <c r="J116" s="78"/>
    </row>
    <row r="117" spans="1:10" s="2" customFormat="1" ht="30" customHeight="1" x14ac:dyDescent="0.3">
      <c r="A117" s="61" t="s">
        <v>144</v>
      </c>
      <c r="B117" s="18" t="s">
        <v>283</v>
      </c>
      <c r="C117" s="18" t="s">
        <v>355</v>
      </c>
      <c r="D117" s="12" t="s">
        <v>327</v>
      </c>
      <c r="E117" s="55" t="s">
        <v>167</v>
      </c>
      <c r="F117" s="20"/>
      <c r="G117" s="12">
        <v>46218</v>
      </c>
      <c r="H117" s="13" t="str">
        <f t="shared" si="2"/>
        <v>Not Submitted</v>
      </c>
      <c r="I117" s="77"/>
      <c r="J117" s="78"/>
    </row>
    <row r="118" spans="1:10" s="2" customFormat="1" ht="30" customHeight="1" x14ac:dyDescent="0.3">
      <c r="A118" s="61" t="s">
        <v>145</v>
      </c>
      <c r="B118" s="18" t="s">
        <v>283</v>
      </c>
      <c r="C118" s="18" t="s">
        <v>356</v>
      </c>
      <c r="D118" s="12" t="s">
        <v>327</v>
      </c>
      <c r="E118" s="55" t="s">
        <v>167</v>
      </c>
      <c r="F118" s="20"/>
      <c r="G118" s="12">
        <v>46310</v>
      </c>
      <c r="H118" s="13" t="str">
        <f t="shared" si="2"/>
        <v>Not Submitted</v>
      </c>
      <c r="I118" s="77"/>
      <c r="J118" s="78"/>
    </row>
    <row r="119" spans="1:10" s="2" customFormat="1" ht="30" customHeight="1" x14ac:dyDescent="0.3">
      <c r="A119" s="61" t="s">
        <v>146</v>
      </c>
      <c r="B119" s="18" t="s">
        <v>283</v>
      </c>
      <c r="C119" s="18" t="s">
        <v>357</v>
      </c>
      <c r="D119" s="12" t="s">
        <v>327</v>
      </c>
      <c r="E119" s="55" t="s">
        <v>167</v>
      </c>
      <c r="F119" s="20"/>
      <c r="G119" s="12">
        <v>46402</v>
      </c>
      <c r="H119" s="13" t="str">
        <f t="shared" si="2"/>
        <v>Not Submitted</v>
      </c>
      <c r="I119" s="77"/>
      <c r="J119" s="78"/>
    </row>
    <row r="120" spans="1:10" s="2" customFormat="1" ht="30" customHeight="1" x14ac:dyDescent="0.3">
      <c r="A120" s="61"/>
      <c r="B120" s="18" t="s">
        <v>285</v>
      </c>
      <c r="C120" s="18" t="s">
        <v>358</v>
      </c>
      <c r="D120" s="12" t="s">
        <v>300</v>
      </c>
      <c r="E120" s="55" t="s">
        <v>167</v>
      </c>
      <c r="F120" s="20"/>
      <c r="G120" s="12">
        <v>46052</v>
      </c>
      <c r="H120" s="13" t="str">
        <f t="shared" si="2"/>
        <v>Not Submitted</v>
      </c>
      <c r="I120" s="77"/>
      <c r="J120" s="78"/>
    </row>
  </sheetData>
  <mergeCells count="38">
    <mergeCell ref="I119:J119"/>
    <mergeCell ref="I120:J120"/>
    <mergeCell ref="I113:J113"/>
    <mergeCell ref="I114:J114"/>
    <mergeCell ref="I115:J115"/>
    <mergeCell ref="I116:J116"/>
    <mergeCell ref="I117:J117"/>
    <mergeCell ref="I118:J118"/>
    <mergeCell ref="I112:J112"/>
    <mergeCell ref="I89:J89"/>
    <mergeCell ref="I90:J90"/>
    <mergeCell ref="I91:J91"/>
    <mergeCell ref="I92:J92"/>
    <mergeCell ref="I93:J93"/>
    <mergeCell ref="I94:J94"/>
    <mergeCell ref="I95:J95"/>
    <mergeCell ref="I96:J96"/>
    <mergeCell ref="I97:J97"/>
    <mergeCell ref="I110:J110"/>
    <mergeCell ref="I111:J111"/>
    <mergeCell ref="I88:J88"/>
    <mergeCell ref="I77:J77"/>
    <mergeCell ref="I78:J78"/>
    <mergeCell ref="I79:J79"/>
    <mergeCell ref="I80:J80"/>
    <mergeCell ref="I81:J81"/>
    <mergeCell ref="I82:J82"/>
    <mergeCell ref="I83:J83"/>
    <mergeCell ref="I84:J84"/>
    <mergeCell ref="I85:J85"/>
    <mergeCell ref="I86:J86"/>
    <mergeCell ref="I87:J87"/>
    <mergeCell ref="I76:J76"/>
    <mergeCell ref="B3:J3"/>
    <mergeCell ref="B71:J71"/>
    <mergeCell ref="I73:J73"/>
    <mergeCell ref="I74:J74"/>
    <mergeCell ref="I75:J75"/>
  </mergeCells>
  <conditionalFormatting sqref="H6:H68">
    <cfRule type="containsText" dxfId="8" priority="7" operator="containsText" text="Expired">
      <formula>NOT(ISERROR(SEARCH("Expired",H6)))</formula>
    </cfRule>
    <cfRule type="containsText" dxfId="7" priority="8" operator="containsText" text="No Permit">
      <formula>NOT(ISERROR(SEARCH("No Permit",H6)))</formula>
    </cfRule>
    <cfRule type="containsText" dxfId="6" priority="9" operator="containsText" text="Active">
      <formula>NOT(ISERROR(SEARCH("Active",H6)))</formula>
    </cfRule>
  </conditionalFormatting>
  <conditionalFormatting sqref="H74:H120">
    <cfRule type="containsText" dxfId="5" priority="4" operator="containsText" text="Not Submitted">
      <formula>NOT(ISERROR(SEARCH("Not Submitted",H74)))</formula>
    </cfRule>
    <cfRule type="containsText" dxfId="4" priority="5" operator="containsText" text="Late Submission">
      <formula>NOT(ISERROR(SEARCH("Late Submission",H74)))</formula>
    </cfRule>
    <cfRule type="containsText" dxfId="3" priority="6" operator="containsText" text="Submitted On-time">
      <formula>NOT(ISERROR(SEARCH("Submitted On-time",H74)))</formula>
    </cfRule>
  </conditionalFormatting>
  <conditionalFormatting sqref="I6:I68">
    <cfRule type="cellIs" dxfId="2" priority="1" operator="between">
      <formula>31</formula>
      <formula>60</formula>
    </cfRule>
    <cfRule type="cellIs" dxfId="1" priority="2" operator="between">
      <formula>0</formula>
      <formula>30</formula>
    </cfRule>
    <cfRule type="containsBlanks" dxfId="0" priority="3">
      <formula>LEN(TRIM(I6))=0</formula>
    </cfRule>
  </conditionalFormatting>
  <pageMargins left="0.7" right="0.7" top="0.75" bottom="0.75" header="0.3" footer="0.3"/>
  <headerFooter>
    <oddFooter>&amp;L_x000D_&amp;1#&amp;"Calibri"&amp;10&amp;K000000 SMF INTERNAL USE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FE8A3EF8-17A0-44BF-8632-119F099DBC81}">
          <x14:formula1>
            <xm:f>DATA!$B$4:$B$5</xm:f>
          </x14:formula1>
          <xm:sqref>E74:E120 D6:D68</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E568A-76CA-4B07-9599-BEEF29D2ACA5}">
  <dimension ref="B3:N28"/>
  <sheetViews>
    <sheetView workbookViewId="0">
      <selection activeCell="N13" sqref="N13"/>
    </sheetView>
  </sheetViews>
  <sheetFormatPr defaultRowHeight="14.4" x14ac:dyDescent="0.3"/>
  <cols>
    <col min="2" max="2" width="14.109375" bestFit="1" customWidth="1"/>
    <col min="3" max="3" width="11.6640625" bestFit="1" customWidth="1"/>
    <col min="6" max="6" width="13.88671875" bestFit="1" customWidth="1"/>
    <col min="8" max="8" width="17" customWidth="1"/>
    <col min="12" max="12" width="14.33203125" bestFit="1" customWidth="1"/>
    <col min="14" max="14" width="15.44140625" bestFit="1" customWidth="1"/>
  </cols>
  <sheetData>
    <row r="3" spans="2:14" x14ac:dyDescent="0.3">
      <c r="F3" t="s">
        <v>5</v>
      </c>
      <c r="H3" t="s">
        <v>6</v>
      </c>
      <c r="L3" s="47" t="s">
        <v>675</v>
      </c>
      <c r="N3" s="47" t="s">
        <v>675</v>
      </c>
    </row>
    <row r="4" spans="2:14" x14ac:dyDescent="0.3">
      <c r="B4" t="s">
        <v>167</v>
      </c>
      <c r="C4" t="s">
        <v>471</v>
      </c>
      <c r="F4" t="s">
        <v>676</v>
      </c>
      <c r="H4" t="s">
        <v>75</v>
      </c>
      <c r="L4" s="48" t="s">
        <v>677</v>
      </c>
      <c r="N4" s="48" t="s">
        <v>77</v>
      </c>
    </row>
    <row r="5" spans="2:14" x14ac:dyDescent="0.3">
      <c r="B5" t="s">
        <v>173</v>
      </c>
      <c r="C5" t="s">
        <v>678</v>
      </c>
      <c r="F5" t="s">
        <v>679</v>
      </c>
      <c r="H5" t="s">
        <v>76</v>
      </c>
      <c r="L5" s="48" t="s">
        <v>676</v>
      </c>
      <c r="N5" s="48" t="s">
        <v>78</v>
      </c>
    </row>
    <row r="6" spans="2:14" x14ac:dyDescent="0.3">
      <c r="C6" t="s">
        <v>680</v>
      </c>
      <c r="F6" t="s">
        <v>681</v>
      </c>
      <c r="H6" t="s">
        <v>77</v>
      </c>
      <c r="L6" s="48" t="s">
        <v>679</v>
      </c>
      <c r="N6" s="48" t="s">
        <v>84</v>
      </c>
    </row>
    <row r="7" spans="2:14" x14ac:dyDescent="0.3">
      <c r="F7" t="s">
        <v>677</v>
      </c>
      <c r="H7" t="s">
        <v>78</v>
      </c>
      <c r="L7" s="48" t="s">
        <v>681</v>
      </c>
      <c r="N7" s="48" t="s">
        <v>682</v>
      </c>
    </row>
    <row r="8" spans="2:14" x14ac:dyDescent="0.3">
      <c r="H8" t="s">
        <v>79</v>
      </c>
      <c r="L8" s="48" t="s">
        <v>683</v>
      </c>
      <c r="N8" s="48" t="s">
        <v>79</v>
      </c>
    </row>
    <row r="9" spans="2:14" x14ac:dyDescent="0.3">
      <c r="H9" t="s">
        <v>80</v>
      </c>
      <c r="N9" s="48" t="s">
        <v>90</v>
      </c>
    </row>
    <row r="10" spans="2:14" x14ac:dyDescent="0.3">
      <c r="H10" t="s">
        <v>81</v>
      </c>
      <c r="N10" s="48" t="s">
        <v>97</v>
      </c>
    </row>
    <row r="11" spans="2:14" x14ac:dyDescent="0.3">
      <c r="H11" t="s">
        <v>82</v>
      </c>
      <c r="N11" s="48" t="s">
        <v>91</v>
      </c>
    </row>
    <row r="12" spans="2:14" x14ac:dyDescent="0.3">
      <c r="H12" t="s">
        <v>84</v>
      </c>
      <c r="N12" s="48" t="s">
        <v>92</v>
      </c>
    </row>
    <row r="13" spans="2:14" x14ac:dyDescent="0.3">
      <c r="H13" t="s">
        <v>85</v>
      </c>
      <c r="N13" s="48" t="s">
        <v>76</v>
      </c>
    </row>
    <row r="14" spans="2:14" x14ac:dyDescent="0.3">
      <c r="H14" t="s">
        <v>86</v>
      </c>
      <c r="N14" s="48" t="s">
        <v>93</v>
      </c>
    </row>
    <row r="15" spans="2:14" x14ac:dyDescent="0.3">
      <c r="H15" t="s">
        <v>87</v>
      </c>
      <c r="N15" s="48" t="s">
        <v>98</v>
      </c>
    </row>
    <row r="16" spans="2:14" x14ac:dyDescent="0.3">
      <c r="H16" t="s">
        <v>88</v>
      </c>
      <c r="N16" s="48" t="s">
        <v>75</v>
      </c>
    </row>
    <row r="17" spans="8:14" x14ac:dyDescent="0.3">
      <c r="H17" t="s">
        <v>90</v>
      </c>
      <c r="N17" s="48" t="s">
        <v>80</v>
      </c>
    </row>
    <row r="18" spans="8:14" x14ac:dyDescent="0.3">
      <c r="H18" t="s">
        <v>91</v>
      </c>
      <c r="N18" s="48" t="s">
        <v>81</v>
      </c>
    </row>
    <row r="19" spans="8:14" x14ac:dyDescent="0.3">
      <c r="H19" t="s">
        <v>92</v>
      </c>
      <c r="N19" s="48" t="s">
        <v>100</v>
      </c>
    </row>
    <row r="20" spans="8:14" x14ac:dyDescent="0.3">
      <c r="H20" t="s">
        <v>93</v>
      </c>
      <c r="N20" s="48" t="s">
        <v>82</v>
      </c>
    </row>
    <row r="21" spans="8:14" x14ac:dyDescent="0.3">
      <c r="H21" t="s">
        <v>94</v>
      </c>
      <c r="N21" s="48" t="s">
        <v>88</v>
      </c>
    </row>
    <row r="22" spans="8:14" x14ac:dyDescent="0.3">
      <c r="H22" t="s">
        <v>95</v>
      </c>
      <c r="N22" s="48" t="s">
        <v>87</v>
      </c>
    </row>
    <row r="23" spans="8:14" x14ac:dyDescent="0.3">
      <c r="H23" t="s">
        <v>97</v>
      </c>
      <c r="N23" s="48" t="s">
        <v>86</v>
      </c>
    </row>
    <row r="24" spans="8:14" x14ac:dyDescent="0.3">
      <c r="H24" t="s">
        <v>98</v>
      </c>
      <c r="N24" s="48" t="s">
        <v>94</v>
      </c>
    </row>
    <row r="25" spans="8:14" x14ac:dyDescent="0.3">
      <c r="H25" t="s">
        <v>682</v>
      </c>
      <c r="N25" s="48" t="s">
        <v>99</v>
      </c>
    </row>
    <row r="26" spans="8:14" x14ac:dyDescent="0.3">
      <c r="H26" t="s">
        <v>99</v>
      </c>
      <c r="N26" s="48" t="s">
        <v>95</v>
      </c>
    </row>
    <row r="27" spans="8:14" x14ac:dyDescent="0.3">
      <c r="H27" t="s">
        <v>100</v>
      </c>
      <c r="N27" s="48" t="s">
        <v>85</v>
      </c>
    </row>
    <row r="28" spans="8:14" x14ac:dyDescent="0.3">
      <c r="N28" s="48" t="s">
        <v>683</v>
      </c>
    </row>
  </sheetData>
  <pageMargins left="0.7" right="0.7" top="0.75" bottom="0.75" header="0.3" footer="0.3"/>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5EBE48B3458D9042A18984054B402D34" ma:contentTypeVersion="16" ma:contentTypeDescription="Create a new document." ma:contentTypeScope="" ma:versionID="13a9937f428e10284d05463a8184eead">
  <xsd:schema xmlns:xsd="http://www.w3.org/2001/XMLSchema" xmlns:xs="http://www.w3.org/2001/XMLSchema" xmlns:p="http://schemas.microsoft.com/office/2006/metadata/properties" xmlns:ns2="2cd09198-f6a7-4711-abd4-e1f424708af6" xmlns:ns3="c401f62a-922e-482b-b4af-44370fe75e6f" targetNamespace="http://schemas.microsoft.com/office/2006/metadata/properties" ma:root="true" ma:fieldsID="f54535f2ad08bf9897b681b56c72ffc6" ns2:_="" ns3:_="">
    <xsd:import namespace="2cd09198-f6a7-4711-abd4-e1f424708af6"/>
    <xsd:import namespace="c401f62a-922e-482b-b4af-44370fe75e6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d09198-f6a7-4711-abd4-e1f424708a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8b1012e-f370-4982-803c-8d07c11939ca"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01f62a-922e-482b-b4af-44370fe75e6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8fb1a5a4-e926-42e2-92bf-d0d07e4569e8}" ma:internalName="TaxCatchAll" ma:showField="CatchAllData" ma:web="c401f62a-922e-482b-b4af-44370fe75e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TaxCatchAll xmlns="c401f62a-922e-482b-b4af-44370fe75e6f" xsi:nil="true"/>
    <lcf76f155ced4ddcb4097134ff3c332f xmlns="2cd09198-f6a7-4711-abd4-e1f424708af6">
      <Terms xmlns="http://schemas.microsoft.com/office/infopath/2007/PartnerControls"/>
    </lcf76f155ced4ddcb4097134ff3c332f>
  </documentManagement>
</p:properties>
</file>

<file path=customXml/item16.xml>��  
</file>

<file path=customXml/item17.xml>��
</file>

<file path=customXml/item18.xml>��
</file>

<file path=customXml/item19.xml>��
</file>

<file path=customXml/item20.xml>��
</file>

<file path=customXml/item21.xml>��              
</file>

<file path=customXml/item22.xml>��                  
</file>

<file path=customXml/item23.xml>��        
</file>

<file path=customXml/itemProps1.xml><?xml version="1.0" encoding="utf-8"?>
<ds:datastoreItem xmlns:ds="http://schemas.openxmlformats.org/officeDocument/2006/customXml" ds:itemID="{17B01FA1-E688-4986-96E6-054FD629BC91}">
  <ds:schemaRefs>
    <ds:schemaRef ds:uri="http://gemini/pivotcustomization/SandboxNonEmpty"/>
  </ds:schemaRefs>
</ds:datastoreItem>
</file>

<file path=customXml/itemProps2.xml><?xml version="1.0" encoding="utf-8"?>
<ds:datastoreItem xmlns:ds="http://schemas.openxmlformats.org/officeDocument/2006/customXml" ds:itemID="{3902BE81-53EC-4BD2-AD53-8C58AC7C9D17}">
  <ds:schemaRefs>
    <ds:schemaRef ds:uri="http://gemini/pivotcustomization/LinkedTableUpdateMode"/>
  </ds:schemaRefs>
</ds:datastoreItem>
</file>

<file path=customXml/itemProps3.xml><?xml version="1.0" encoding="utf-8"?>
<ds:datastoreItem xmlns:ds="http://schemas.openxmlformats.org/officeDocument/2006/customXml" ds:itemID="{8937A23E-34DB-4C01-8B00-B80FB31BA715}">
  <ds:schemaRefs>
    <ds:schemaRef ds:uri="http://gemini/pivotcustomization/FormulaBarState"/>
  </ds:schemaRefs>
</ds:datastoreItem>
</file>

<file path=customXml/itemProps4.xml><?xml version="1.0" encoding="utf-8"?>
<ds:datastoreItem xmlns:ds="http://schemas.openxmlformats.org/officeDocument/2006/customXml" ds:itemID="{755FF554-8FB6-4280-9C51-79E47984A6B5}">
  <ds:schemaRefs>
    <ds:schemaRef ds:uri="http://schemas.microsoft.com/sharepoint/v3/contenttype/forms"/>
  </ds:schemaRefs>
</ds:datastoreItem>
</file>

<file path=customXml/itemProps5.xml><?xml version="1.0" encoding="utf-8"?>
<ds:datastoreItem xmlns:ds="http://schemas.openxmlformats.org/officeDocument/2006/customXml" ds:itemID="{39A6481C-0EF8-4628-A0E6-D33DB5EB06EA}">
  <ds:schemaRefs>
    <ds:schemaRef ds:uri="http://gemini/pivotcustomization/RelationshipAutoDetectionEnabled"/>
  </ds:schemaRefs>
</ds:datastoreItem>
</file>

<file path=customXml/itemProps6.xml><?xml version="1.0" encoding="utf-8"?>
<ds:datastoreItem xmlns:ds="http://schemas.openxmlformats.org/officeDocument/2006/customXml" ds:itemID="{594B539F-1E62-4D92-ABE1-03B7647DC21F}">
  <ds:schemaRefs>
    <ds:schemaRef ds:uri="http://gemini/pivotcustomization/MeasureGridState"/>
  </ds:schemaRefs>
</ds:datastoreItem>
</file>

<file path=customXml/itemProps7.xml><?xml version="1.0" encoding="utf-8"?>
<ds:datastoreItem xmlns:ds="http://schemas.openxmlformats.org/officeDocument/2006/customXml" ds:itemID="{BB80C241-1404-47E6-AA84-118B7A232849}">
  <ds:schemaRefs>
    <ds:schemaRef ds:uri="http://gemini/pivotcustomization/PowerPivotVersion"/>
  </ds:schemaRefs>
</ds:datastoreItem>
</file>

<file path=customXml/itemProps8.xml><?xml version="1.0" encoding="utf-8"?>
<ds:datastoreItem xmlns:ds="http://schemas.openxmlformats.org/officeDocument/2006/customXml" ds:itemID="{4078E939-802B-4DFB-9DAC-F3DCAB9D87CF}">
  <ds:schemaRefs>
    <ds:schemaRef ds:uri="http://gemini/pivotcustomization/IsSandboxEmbedded"/>
  </ds:schemaRefs>
</ds:datastoreItem>
</file>

<file path=customXml/itemProps9.xml><?xml version="1.0" encoding="utf-8"?>
<ds:datastoreItem xmlns:ds="http://schemas.openxmlformats.org/officeDocument/2006/customXml" ds:itemID="{56D6C61F-E4EB-43F3-87A2-01E1F8C779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d09198-f6a7-4711-abd4-e1f424708af6"/>
    <ds:schemaRef ds:uri="c401f62a-922e-482b-b4af-44370fe75e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0.xml><?xml version="1.0" encoding="utf-8"?>
<ds:datastoreItem xmlns:ds="http://schemas.openxmlformats.org/officeDocument/2006/customXml" ds:itemID="{765517EC-AF9A-41F9-B09A-5E1CF7BAF27F}">
  <ds:schemaRefs>
    <ds:schemaRef ds:uri="http://gemini/pivotcustomization/ShowImplicitMeasures"/>
  </ds:schemaRefs>
</ds:datastoreItem>
</file>

<file path=customXml/itemProps11.xml><?xml version="1.0" encoding="utf-8"?>
<ds:datastoreItem xmlns:ds="http://schemas.openxmlformats.org/officeDocument/2006/customXml" ds:itemID="{5D0FF127-F079-460D-B667-5CBFD5F1FFF7}">
  <ds:schemaRefs>
    <ds:schemaRef ds:uri="http://gemini/pivotcustomization/ManualCalcMode"/>
  </ds:schemaRefs>
</ds:datastoreItem>
</file>

<file path=customXml/itemProps12.xml><?xml version="1.0" encoding="utf-8"?>
<ds:datastoreItem xmlns:ds="http://schemas.openxmlformats.org/officeDocument/2006/customXml" ds:itemID="{50D51BF1-B333-40D9-B9C0-94D3E5D01ED2}">
  <ds:schemaRefs>
    <ds:schemaRef ds:uri="http://gemini/pivotcustomization/ShowHidden"/>
  </ds:schemaRefs>
</ds:datastoreItem>
</file>

<file path=customXml/itemProps13.xml><?xml version="1.0" encoding="utf-8"?>
<ds:datastoreItem xmlns:ds="http://schemas.openxmlformats.org/officeDocument/2006/customXml" ds:itemID="{CBCC8CBA-218B-4684-B6C7-204E5229CDD8}">
  <ds:schemaRefs>
    <ds:schemaRef ds:uri="http://gemini/pivotcustomization/ClientWindowXML"/>
  </ds:schemaRefs>
</ds:datastoreItem>
</file>

<file path=customXml/itemProps14.xml><?xml version="1.0" encoding="utf-8"?>
<ds:datastoreItem xmlns:ds="http://schemas.openxmlformats.org/officeDocument/2006/customXml" ds:itemID="{BE7DEA58-B126-423D-BF33-68345EB06CB0}">
  <ds:schemaRefs>
    <ds:schemaRef ds:uri="http://gemini/pivotcustomization/ErrorCache"/>
  </ds:schemaRefs>
</ds:datastoreItem>
</file>

<file path=customXml/itemProps15.xml><?xml version="1.0" encoding="utf-8"?>
<ds:datastoreItem xmlns:ds="http://schemas.openxmlformats.org/officeDocument/2006/customXml" ds:itemID="{B5A3FE7E-1574-42A8-9007-459FC2E4851F}">
  <ds:schemaRefs>
    <ds:schemaRef ds:uri="http://schemas.microsoft.com/office/2006/metadata/properties"/>
    <ds:schemaRef ds:uri="http://schemas.microsoft.com/office/infopath/2007/PartnerControls"/>
    <ds:schemaRef ds:uri="c401f62a-922e-482b-b4af-44370fe75e6f"/>
    <ds:schemaRef ds:uri="2cd09198-f6a7-4711-abd4-e1f424708af6"/>
  </ds:schemaRefs>
</ds:datastoreItem>
</file>

<file path=customXml/itemProps16.xml><?xml version="1.0" encoding="utf-8"?>
<ds:datastoreItem xmlns:ds="http://schemas.openxmlformats.org/officeDocument/2006/customXml" ds:itemID="{29004CC4-D2B9-4E4E-A8E8-85615C9DB7CC}">
  <ds:schemaRefs>
    <ds:schemaRef ds:uri="http://gemini/pivotcustomization/TableXML_Permit_table"/>
  </ds:schemaRefs>
</ds:datastoreItem>
</file>

<file path=customXml/itemProps17.xml><?xml version="1.0" encoding="utf-8"?>
<ds:datastoreItem xmlns:ds="http://schemas.openxmlformats.org/officeDocument/2006/customXml" ds:itemID="{FCAF272E-956E-411A-ACE1-D29103036C94}">
  <ds:schemaRefs>
    <ds:schemaRef ds:uri="http://gemini/pivotcustomization/TableXML_plant"/>
  </ds:schemaRefs>
</ds:datastoreItem>
</file>

<file path=customXml/itemProps18.xml><?xml version="1.0" encoding="utf-8"?>
<ds:datastoreItem xmlns:ds="http://schemas.openxmlformats.org/officeDocument/2006/customXml" ds:itemID="{56C1BC7F-1EA5-44D0-85B7-FFBC813CA577}">
  <ds:schemaRefs>
    <ds:schemaRef ds:uri="http://schemas.microsoft.com/DataMashup"/>
  </ds:schemaRefs>
</ds:datastoreItem>
</file>

<file path=customXml/itemProps19.xml><?xml version="1.0" encoding="utf-8"?>
<ds:datastoreItem xmlns:ds="http://schemas.openxmlformats.org/officeDocument/2006/customXml" ds:itemID="{C89079C4-0559-4745-B265-EEE6F29054FD}">
  <ds:schemaRefs>
    <ds:schemaRef ds:uri="http://gemini/pivotcustomization/TableXML_region"/>
  </ds:schemaRefs>
</ds:datastoreItem>
</file>

<file path=customXml/itemProps20.xml><?xml version="1.0" encoding="utf-8"?>
<ds:datastoreItem xmlns:ds="http://schemas.openxmlformats.org/officeDocument/2006/customXml" ds:itemID="{56F355C2-512D-4451-8DBF-3BB47964F8C5}">
  <ds:schemaRefs>
    <ds:schemaRef ds:uri="http://gemini/pivotcustomization/TableOrder"/>
  </ds:schemaRefs>
</ds:datastoreItem>
</file>

<file path=customXml/itemProps21.xml><?xml version="1.0" encoding="utf-8"?>
<ds:datastoreItem xmlns:ds="http://schemas.openxmlformats.org/officeDocument/2006/customXml" ds:itemID="{1FF1A33C-5963-424E-83DC-157F9F2FB15E}">
  <ds:schemaRefs>
    <ds:schemaRef ds:uri="http://gemini/pivotcustomization/TableXML_Reportorial_table"/>
  </ds:schemaRefs>
</ds:datastoreItem>
</file>

<file path=customXml/itemProps22.xml><?xml version="1.0" encoding="utf-8"?>
<ds:datastoreItem xmlns:ds="http://schemas.openxmlformats.org/officeDocument/2006/customXml" ds:itemID="{B4359B81-A04A-4DAC-9F57-3A29413D5202}">
  <ds:schemaRefs>
    <ds:schemaRef ds:uri="http://gemini/pivotcustomization/Diagrams"/>
  </ds:schemaRefs>
</ds:datastoreItem>
</file>

<file path=customXml/itemProps23.xml><?xml version="1.0" encoding="utf-8"?>
<ds:datastoreItem xmlns:ds="http://schemas.openxmlformats.org/officeDocument/2006/customXml" ds:itemID="{60C2DEB7-2AE8-4DFE-8846-931396E5A968}">
  <ds:schemaRefs>
    <ds:schemaRef ds:uri="http://gemini/pivotcustomization/TableWidget"/>
  </ds:schemaRefs>
</ds:datastoreItem>
</file>

<file path=docMetadata/LabelInfo.xml><?xml version="1.0" encoding="utf-8"?>
<clbl:labelList xmlns:clbl="http://schemas.microsoft.com/office/2020/mipLabelMetadata">
  <clbl:label id="{aac8548f-4695-4f34-a0d5-4c371f690c55}" enabled="1" method="Standard" siteId="{8fd74cca-5b2a-43ed-ab1e-416e8b7610b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Dashboard</vt:lpstr>
      <vt:lpstr>Pivot</vt:lpstr>
      <vt:lpstr>SUMMARY-Permits</vt:lpstr>
      <vt:lpstr>SUMMARY-Reportorial</vt:lpstr>
      <vt:lpstr>BMP Pangasinan</vt:lpstr>
      <vt:lpstr>BMP Isabela</vt:lpstr>
      <vt:lpstr>BMP Bataan 1</vt:lpstr>
      <vt:lpstr>BMP Bataan 2</vt:lpstr>
      <vt:lpstr>BMP Bulacan</vt:lpstr>
      <vt:lpstr>BMP Tarlac</vt:lpstr>
      <vt:lpstr>MPH Bataan</vt:lpstr>
      <vt:lpstr>MPF Bataan</vt:lpstr>
      <vt:lpstr>BMP Batangas</vt:lpstr>
      <vt:lpstr>MPPP Quezon</vt:lpstr>
      <vt:lpstr>MPPP CamSur</vt:lpstr>
      <vt:lpstr>MPH Laguna</vt:lpstr>
      <vt:lpstr>MPH CamSur</vt:lpstr>
      <vt:lpstr>BMP Cebu</vt:lpstr>
      <vt:lpstr>BMP Iloilo 1</vt:lpstr>
      <vt:lpstr>BMP Iloilo 2</vt:lpstr>
      <vt:lpstr>BMP Leyte</vt:lpstr>
      <vt:lpstr>MPPP Cebu</vt:lpstr>
      <vt:lpstr>MPPP Leyte</vt:lpstr>
      <vt:lpstr>BMP DavSur</vt:lpstr>
      <vt:lpstr>BMP MisOr</vt:lpstr>
      <vt:lpstr>MPPP DavSur</vt:lpstr>
      <vt:lpstr>MPF DavSur</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Millefeiren R. Genebraldo</dc:creator>
  <cp:keywords/>
  <dc:description/>
  <cp:lastModifiedBy>Millefeiren R. Genebraldo</cp:lastModifiedBy>
  <cp:revision/>
  <dcterms:created xsi:type="dcterms:W3CDTF">2025-06-16T03:27:20Z</dcterms:created>
  <dcterms:modified xsi:type="dcterms:W3CDTF">2026-08-24T01:42:12Z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0x0101005EBE48B3458D9042A18984054B402D34</vt:lpwstr>
  </property>
  <property fmtid="{D5CDD505-2E9C-101B-9397-08002B2CF9AE}" pid="3" name="MediaServiceImageTags">
    <vt:lpwstr/>
  </property>
</Properties>
</file>