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<sst xmlns="http://schemas.openxmlformats.org/spreadsheetml/2006/main" count="315" uniqueCount="50">
  <si>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</si>
  <si>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</si>
  <si>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</si>
  <si>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</si>
  <si>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</si>
  <si>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</si>
  <si>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</si>
  <si>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</si>
  <si>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</si>
  <si>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</si>
  <si>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</si>
  <si>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</si>
  <si>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</si>
  <si>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</si>
  <si>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</si>
  <si>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</si>
  <si>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</si>
  <si>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</si>
  <si>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</si>
  <si>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</si>
  <si>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</si>
  <si>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</si>
  <si>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</si>
  <si>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</si>
  <si>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</si>
  <si>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</si>
  <si>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</si>
  <si>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</si>
  <si>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</si>
  <si>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</si>
  <si>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</si>
  <si>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</si>
  <si>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Your team name here</t>
  </si>
  <si>
    <t>Member</t>
  </si>
  <si>
    <t>Sprint</t>
  </si>
  <si>
    <t>Commencing</t>
  </si>
  <si>
    <t>Total</t>
  </si>
  <si>
    <t>Shreddies</t>
  </si>
  <si>
    <t>KyleEagle</t>
  </si>
  <si>
    <t>FantaLemon</t>
  </si>
  <si>
    <t>DontBeTaken</t>
  </si>
  <si>
    <t>BryBenz</t>
  </si>
  <si>
    <t>Member  6</t>
  </si>
  <si>
    <t>Member  7</t>
  </si>
  <si>
    <t>Member  8</t>
  </si>
  <si>
    <t>Member  9</t>
  </si>
  <si>
    <t>Member  10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</si>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</sst>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b/>
      <sz val="12.0"/>
      <color rgb="FF000000"/>
      <name val="Calibri"/>
    </font>
    <font>
      <sz val="36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13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ck">
        <color rgb="FF008000"/>
      </left>
      <top style="thick">
        <color rgb="FF008000"/>
      </top>
    </border>
    <border>
      <top style="thick">
        <color rgb="FF008000"/>
      </top>
    </border>
    <border>
      <right style="thick">
        <color rgb="FF008000"/>
      </right>
      <top style="thick">
        <color rgb="FF008000"/>
      </top>
    </border>
    <border>
      <left style="thick">
        <color rgb="FF008000"/>
      </left>
    </border>
    <border>
      <right style="thick">
        <color rgb="FF008000"/>
      </right>
    </border>
    <border>
      <left style="thick">
        <color rgb="FF008000"/>
      </left>
      <bottom style="thick">
        <color rgb="FF008000"/>
      </bottom>
    </border>
    <border>
      <bottom style="thick">
        <color rgb="FF008000"/>
      </bottom>
    </border>
    <border>
      <right style="thick">
        <color rgb="FF008000"/>
      </right>
      <bottom style="thick">
        <color rgb="FF008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0" numFmtId="1" xfId="0" applyFont="1" applyNumberForma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0" fillId="0" fontId="0" numFmtId="0" xfId="0" applyAlignment="1" applyFont="1">
      <alignment readingOrder="0"/>
    </xf>
    <xf borderId="0" fillId="0" fontId="0" numFmtId="14" xfId="0" applyFont="1" applyNumberFormat="1"/>
    <xf borderId="4" fillId="2" fontId="0" numFmtId="0" xfId="0" applyBorder="1" applyFill="1" applyFont="1"/>
    <xf borderId="4" fillId="2" fontId="1" numFmtId="1" xfId="0" applyBorder="1" applyFont="1" applyNumberFormat="1"/>
    <xf borderId="4" fillId="3" fontId="0" numFmtId="0" xfId="0" applyBorder="1" applyFill="1" applyFont="1"/>
    <xf borderId="4" fillId="3" fontId="1" numFmtId="1" xfId="0" applyBorder="1" applyFont="1" applyNumberFormat="1"/>
    <xf borderId="4" fillId="4" fontId="0" numFmtId="0" xfId="0" applyBorder="1" applyFill="1" applyFont="1"/>
    <xf borderId="4" fillId="4" fontId="0" numFmtId="1" xfId="0" applyBorder="1" applyFont="1" applyNumberFormat="1"/>
    <xf borderId="4" fillId="5" fontId="0" numFmtId="0" xfId="0" applyBorder="1" applyFill="1" applyFont="1"/>
    <xf borderId="4" fillId="5" fontId="1" numFmtId="1" xfId="0" applyBorder="1" applyFont="1" applyNumberFormat="1"/>
    <xf borderId="0" fillId="0" fontId="1" numFmtId="1" xfId="0" applyFont="1" applyNumberFormat="1"/>
    <xf borderId="0" fillId="0" fontId="1" numFmtId="0" xfId="0" applyAlignment="1" applyFont="1">
      <alignment readingOrder="0"/>
    </xf>
    <xf borderId="5" fillId="0" fontId="0" numFmtId="0" xfId="0" applyAlignment="1" applyBorder="1" applyFont="1">
      <alignment readingOrder="0"/>
    </xf>
    <xf borderId="6" fillId="0" fontId="0" numFmtId="0" xfId="0" applyAlignment="1" applyBorder="1" applyFont="1">
      <alignment readingOrder="0"/>
    </xf>
    <xf borderId="7" fillId="0" fontId="0" numFmtId="0" xfId="0" applyAlignment="1" applyBorder="1" applyFont="1">
      <alignment readingOrder="0"/>
    </xf>
    <xf borderId="8" fillId="0" fontId="0" numFmtId="0" xfId="0" applyAlignment="1" applyBorder="1" applyFont="1">
      <alignment readingOrder="0"/>
    </xf>
    <xf borderId="9" fillId="0" fontId="0" numFmtId="0" xfId="0" applyAlignment="1" applyBorder="1" applyFont="1">
      <alignment readingOrder="0"/>
    </xf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0" fillId="0" fontId="2" numFmtId="1" xfId="0" applyAlignment="1" applyFont="1" applyNumberFormat="1">
      <alignment horizontal="right"/>
    </xf>
    <xf borderId="0" fillId="0" fontId="2" numFmtId="1" xfId="0" applyAlignment="1" applyFont="1" applyNumberFormat="1">
      <alignment horizontal="center"/>
    </xf>
    <xf borderId="0" fillId="0" fontId="2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4" width="21.44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>
      <c r="A4" s="1"/>
      <c r="B4" s="2" t="s">
        <v>3</v>
      </c>
      <c r="C4" s="1">
        <v>37.0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>
      <c r="A6" s="1"/>
      <c r="B6" s="2" t="s">
        <v>7</v>
      </c>
      <c r="C6" s="5">
        <v>0.55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>
      <c r="A9" s="1"/>
      <c r="B9" s="2" t="s">
        <v>12</v>
      </c>
      <c r="C9" s="5"/>
      <c r="D9" s="1"/>
      <c r="E9" s="1"/>
      <c r="F9" s="3">
        <f>$C$4 * $C$5 * $C$6</f>
        <v>5.0875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>
      <c r="A10" s="1"/>
      <c r="B10" s="2" t="s">
        <v>16</v>
      </c>
      <c r="C10" s="5">
        <v>1.0</v>
      </c>
      <c r="D10" s="1" t="s">
        <v>17</v>
      </c>
      <c r="E10" s="1"/>
      <c r="F10" s="3">
        <f t="shared" ref="F10:F11" si="1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>
      <c r="A11" s="1"/>
      <c r="B11" s="2" t="s">
        <v>20</v>
      </c>
      <c r="C11" s="6">
        <v>2.0</v>
      </c>
      <c r="D11" s="1" t="s">
        <v>21</v>
      </c>
      <c r="E11" s="1"/>
      <c r="F11" s="3">
        <f t="shared" si="1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>
      <c r="A15" s="1"/>
      <c r="B15" s="2" t="s">
        <v>27</v>
      </c>
      <c r="C15" s="1"/>
      <c r="D15" s="1">
        <v>2018.0</v>
      </c>
      <c r="E15" s="1">
        <v>10.0</v>
      </c>
      <c r="F15" s="7">
        <v>29.0</v>
      </c>
      <c r="G15" s="8">
        <f>DATE($D$15,$E$15,$F$15)</f>
        <v>43402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>
      <c r="A17" s="1"/>
      <c r="B17" s="1"/>
      <c r="C17" s="1"/>
      <c r="D17" s="1"/>
      <c r="E17" s="9" t="s">
        <v>28</v>
      </c>
      <c r="F17" s="9"/>
      <c r="G17" s="9"/>
      <c r="H17" s="9"/>
      <c r="I17" s="9"/>
      <c r="J17" s="9"/>
      <c r="K17" s="9"/>
      <c r="L17" s="10">
        <f>SUM(E35:L37)</f>
        <v>247.1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>
      <c r="A18" s="1"/>
      <c r="B18" s="1"/>
      <c r="C18" s="1"/>
      <c r="D18" s="1"/>
      <c r="E18" s="11" t="s">
        <v>15</v>
      </c>
      <c r="F18" s="11"/>
      <c r="G18" s="11"/>
      <c r="H18" s="12">
        <f>SUM(E35:H37)</f>
        <v>50.4375</v>
      </c>
      <c r="I18" s="11" t="s">
        <v>19</v>
      </c>
      <c r="J18" s="11"/>
      <c r="K18" s="11"/>
      <c r="L18" s="12">
        <f>SUM(I35:L37)</f>
        <v>196.6625</v>
      </c>
      <c r="M18" s="13" t="s">
        <v>29</v>
      </c>
      <c r="N18" s="13"/>
      <c r="O18" s="13"/>
      <c r="P18" s="13"/>
      <c r="Q18" s="13"/>
      <c r="R18" s="13"/>
      <c r="S18" s="13"/>
      <c r="T18" s="13"/>
      <c r="U18" s="13"/>
      <c r="V18" s="14">
        <f>SUM(M35:V37)</f>
        <v>428.675</v>
      </c>
      <c r="W18" s="15" t="s">
        <v>30</v>
      </c>
      <c r="X18" s="15"/>
      <c r="Y18" s="15"/>
      <c r="Z18" s="16">
        <f>SUM(W35:Z37)</f>
        <v>151.3125</v>
      </c>
      <c r="AA18" s="1"/>
      <c r="AB18" s="1"/>
      <c r="AC18" s="3"/>
      <c r="AD18" s="3"/>
      <c r="AE18" s="3"/>
      <c r="AF18" s="3"/>
      <c r="AG18" s="1"/>
    </row>
    <row r="19">
      <c r="A19" s="1"/>
      <c r="B19" s="2" t="s">
        <v>31</v>
      </c>
      <c r="C19" s="1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7" t="s">
        <v>18</v>
      </c>
      <c r="M20" s="1" t="s">
        <v>18</v>
      </c>
      <c r="N20" s="1" t="s">
        <v>18</v>
      </c>
      <c r="O20" s="7" t="s">
        <v>14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7" t="s">
        <v>4</v>
      </c>
      <c r="AD20" s="3"/>
      <c r="AE20" s="3"/>
      <c r="AF20" s="3"/>
      <c r="AG20" s="1"/>
    </row>
    <row r="21" ht="15.75" customHeight="1">
      <c r="A21" s="1"/>
      <c r="B21" s="1"/>
      <c r="C21" s="2" t="s">
        <v>33</v>
      </c>
      <c r="D21" s="2" t="s">
        <v>1</v>
      </c>
      <c r="E21" s="1">
        <v>1.0</v>
      </c>
      <c r="F21" s="1">
        <v>2.0</v>
      </c>
      <c r="G21" s="1">
        <v>3.0</v>
      </c>
      <c r="H21" s="1">
        <v>4.0</v>
      </c>
      <c r="I21" s="1">
        <v>5.0</v>
      </c>
      <c r="J21" s="2">
        <v>6.0</v>
      </c>
      <c r="K21" s="1">
        <v>7.0</v>
      </c>
      <c r="L21" s="1">
        <v>8.0</v>
      </c>
      <c r="M21" s="1">
        <v>9.0</v>
      </c>
      <c r="N21" s="1">
        <v>10.0</v>
      </c>
      <c r="O21" s="1">
        <v>11.0</v>
      </c>
      <c r="P21" s="1">
        <v>12.0</v>
      </c>
      <c r="Q21" s="1">
        <v>13.0</v>
      </c>
      <c r="R21" s="1">
        <v>14.0</v>
      </c>
      <c r="S21" s="1">
        <v>15.0</v>
      </c>
      <c r="T21" s="1">
        <v>16.0</v>
      </c>
      <c r="U21" s="1">
        <v>17.0</v>
      </c>
      <c r="V21" s="1">
        <v>18.0</v>
      </c>
      <c r="W21" s="1">
        <v>19.0</v>
      </c>
      <c r="X21" s="1">
        <v>20.0</v>
      </c>
      <c r="Y21" s="1">
        <v>21.0</v>
      </c>
      <c r="Z21" s="1">
        <v>22.0</v>
      </c>
      <c r="AA21" s="1"/>
      <c r="AB21" s="1"/>
      <c r="AC21" s="3"/>
      <c r="AD21" s="3"/>
      <c r="AE21" s="3"/>
      <c r="AF21" s="3"/>
      <c r="AG21" s="1"/>
    </row>
    <row r="22" ht="15.75" customHeight="1">
      <c r="A22" s="3"/>
      <c r="B22" s="3"/>
      <c r="C22" s="17"/>
      <c r="D22" s="17" t="s">
        <v>34</v>
      </c>
      <c r="E22" s="17">
        <f>(+E21 + 0.5)/2</f>
        <v>0.75</v>
      </c>
      <c r="F22" s="3"/>
      <c r="G22" s="17">
        <f>(+G21 + 0.5)/2</f>
        <v>1.75</v>
      </c>
      <c r="H22" s="3"/>
      <c r="I22" s="17">
        <f>(+I21 + 0.5)/2</f>
        <v>2.75</v>
      </c>
      <c r="J22" s="3"/>
      <c r="K22" s="17">
        <f>(+K21 + 0.5)/2</f>
        <v>3.75</v>
      </c>
      <c r="L22" s="3"/>
      <c r="M22" s="17">
        <f>(+M21 + 0.5)/2</f>
        <v>4.75</v>
      </c>
      <c r="N22" s="3"/>
      <c r="O22" s="17">
        <f>(+O21 + 0.5)/2</f>
        <v>5.75</v>
      </c>
      <c r="P22" s="3"/>
      <c r="Q22" s="17">
        <f>(+Q21 + 0.5)/2</f>
        <v>6.75</v>
      </c>
      <c r="R22" s="3"/>
      <c r="S22" s="17">
        <f>(+S21 + 0.5)/2</f>
        <v>7.75</v>
      </c>
      <c r="T22" s="3"/>
      <c r="U22" s="17">
        <f>(+U21 + 0.5)/2</f>
        <v>8.75</v>
      </c>
      <c r="V22" s="3"/>
      <c r="W22" s="17">
        <f>(+W21 + 0.5)/2</f>
        <v>9.75</v>
      </c>
      <c r="X22" s="3"/>
      <c r="Y22" s="17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ht="15.75" customHeight="1">
      <c r="A23" s="1"/>
      <c r="B23" s="1"/>
      <c r="C23" s="1"/>
      <c r="D23" s="2" t="s">
        <v>35</v>
      </c>
      <c r="E23" s="8">
        <f t="shared" ref="E23:Z23" si="2">$G$15 +($C$2  * (E$21-1))</f>
        <v>43402</v>
      </c>
      <c r="F23" s="8">
        <f t="shared" si="2"/>
        <v>43409</v>
      </c>
      <c r="G23" s="8">
        <f t="shared" si="2"/>
        <v>43416</v>
      </c>
      <c r="H23" s="8">
        <f t="shared" si="2"/>
        <v>43423</v>
      </c>
      <c r="I23" s="8">
        <f t="shared" si="2"/>
        <v>43430</v>
      </c>
      <c r="J23" s="8">
        <f t="shared" si="2"/>
        <v>43437</v>
      </c>
      <c r="K23" s="8">
        <f t="shared" si="2"/>
        <v>43444</v>
      </c>
      <c r="L23" s="8">
        <f t="shared" si="2"/>
        <v>43451</v>
      </c>
      <c r="M23" s="8">
        <f t="shared" si="2"/>
        <v>43458</v>
      </c>
      <c r="N23" s="8">
        <f t="shared" si="2"/>
        <v>43465</v>
      </c>
      <c r="O23" s="8">
        <f t="shared" si="2"/>
        <v>43472</v>
      </c>
      <c r="P23" s="8">
        <f t="shared" si="2"/>
        <v>43479</v>
      </c>
      <c r="Q23" s="8">
        <f t="shared" si="2"/>
        <v>43486</v>
      </c>
      <c r="R23" s="8">
        <f t="shared" si="2"/>
        <v>43493</v>
      </c>
      <c r="S23" s="8">
        <f t="shared" si="2"/>
        <v>43500</v>
      </c>
      <c r="T23" s="8">
        <f t="shared" si="2"/>
        <v>43507</v>
      </c>
      <c r="U23" s="8">
        <f t="shared" si="2"/>
        <v>43514</v>
      </c>
      <c r="V23" s="8">
        <f t="shared" si="2"/>
        <v>43521</v>
      </c>
      <c r="W23" s="8">
        <f t="shared" si="2"/>
        <v>43528</v>
      </c>
      <c r="X23" s="8">
        <f t="shared" si="2"/>
        <v>43535</v>
      </c>
      <c r="Y23" s="8">
        <f t="shared" si="2"/>
        <v>43542</v>
      </c>
      <c r="Z23" s="8">
        <f t="shared" si="2"/>
        <v>43549</v>
      </c>
      <c r="AA23" s="1"/>
      <c r="AB23" s="1"/>
      <c r="AC23" s="17" t="str">
        <f>$I$9</f>
        <v>Minimum</v>
      </c>
      <c r="AD23" s="17" t="str">
        <f>$I$10</f>
        <v>Expected</v>
      </c>
      <c r="AE23" s="17" t="str">
        <f>$I$11</f>
        <v>Stretch</v>
      </c>
      <c r="AF23" s="17" t="s">
        <v>36</v>
      </c>
      <c r="AG23" s="1"/>
    </row>
    <row r="24" ht="15.75" customHeight="1">
      <c r="A24" s="1"/>
      <c r="B24" s="1"/>
      <c r="C24" s="18" t="s">
        <v>37</v>
      </c>
      <c r="D24" s="1"/>
      <c r="E24" s="19" t="s">
        <v>23</v>
      </c>
      <c r="F24" s="20" t="s">
        <v>23</v>
      </c>
      <c r="G24" s="20" t="s">
        <v>23</v>
      </c>
      <c r="H24" s="20" t="s">
        <v>16</v>
      </c>
      <c r="I24" s="20" t="s">
        <v>16</v>
      </c>
      <c r="J24" s="20" t="s">
        <v>16</v>
      </c>
      <c r="K24" s="20" t="s">
        <v>16</v>
      </c>
      <c r="L24" s="20" t="s">
        <v>16</v>
      </c>
      <c r="M24" s="20" t="s">
        <v>23</v>
      </c>
      <c r="N24" s="20" t="s">
        <v>23</v>
      </c>
      <c r="O24" s="20" t="s">
        <v>16</v>
      </c>
      <c r="P24" s="20" t="s">
        <v>16</v>
      </c>
      <c r="Q24" s="20" t="s">
        <v>16</v>
      </c>
      <c r="R24" s="20" t="s">
        <v>16</v>
      </c>
      <c r="S24" s="20" t="s">
        <v>16</v>
      </c>
      <c r="T24" s="20" t="s">
        <v>16</v>
      </c>
      <c r="U24" s="20" t="s">
        <v>16</v>
      </c>
      <c r="V24" s="20" t="s">
        <v>16</v>
      </c>
      <c r="W24" s="20" t="s">
        <v>16</v>
      </c>
      <c r="X24" s="20" t="s">
        <v>16</v>
      </c>
      <c r="Y24" s="20" t="s">
        <v>16</v>
      </c>
      <c r="Z24" s="21" t="s">
        <v>23</v>
      </c>
      <c r="AA24" s="1"/>
      <c r="AB24" s="1"/>
      <c r="AC24" s="3">
        <f t="shared" ref="AC24:AC33" si="3">COUNTIFS($E24:$AB24,$I$9) * $F$9</f>
        <v>0</v>
      </c>
      <c r="AD24" s="3">
        <f t="shared" ref="AD24:AD33" si="4">COUNTIFS($E24:$AB24,$I$10) * $F$10</f>
        <v>161.4</v>
      </c>
      <c r="AE24" s="3">
        <f t="shared" ref="AE24:AE33" si="5">COUNTIFS($E24:$AB24,$I$11) * $F$11</f>
        <v>0</v>
      </c>
      <c r="AF24" s="3">
        <f t="shared" ref="AF24:AF33" si="6">SUM(AC24:AE24)</f>
        <v>161.4</v>
      </c>
      <c r="AG24" s="1"/>
    </row>
    <row r="25" ht="15.75" customHeight="1">
      <c r="A25" s="1"/>
      <c r="B25" s="1"/>
      <c r="C25" s="18" t="s">
        <v>38</v>
      </c>
      <c r="D25" s="1"/>
      <c r="E25" s="22" t="s">
        <v>23</v>
      </c>
      <c r="F25" s="7" t="s">
        <v>23</v>
      </c>
      <c r="G25" s="7" t="s">
        <v>23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23</v>
      </c>
      <c r="N25" s="7" t="s">
        <v>23</v>
      </c>
      <c r="O25" s="7" t="s">
        <v>16</v>
      </c>
      <c r="P25" s="7" t="s">
        <v>16</v>
      </c>
      <c r="Q25" s="7" t="s">
        <v>16</v>
      </c>
      <c r="R25" s="7" t="s">
        <v>16</v>
      </c>
      <c r="S25" s="7" t="s">
        <v>16</v>
      </c>
      <c r="T25" s="7" t="s">
        <v>16</v>
      </c>
      <c r="U25" s="7" t="s">
        <v>16</v>
      </c>
      <c r="V25" s="7" t="s">
        <v>16</v>
      </c>
      <c r="W25" s="7" t="s">
        <v>16</v>
      </c>
      <c r="X25" s="7" t="s">
        <v>16</v>
      </c>
      <c r="Y25" s="7" t="s">
        <v>16</v>
      </c>
      <c r="Z25" s="23" t="s">
        <v>23</v>
      </c>
      <c r="AA25" s="1"/>
      <c r="AB25" s="1"/>
      <c r="AC25" s="3">
        <f t="shared" si="3"/>
        <v>0</v>
      </c>
      <c r="AD25" s="3">
        <f t="shared" si="4"/>
        <v>161.4</v>
      </c>
      <c r="AE25" s="3">
        <f t="shared" si="5"/>
        <v>0</v>
      </c>
      <c r="AF25" s="3">
        <f t="shared" si="6"/>
        <v>161.4</v>
      </c>
      <c r="AG25" s="1"/>
    </row>
    <row r="26" ht="15.75" customHeight="1">
      <c r="A26" s="1"/>
      <c r="B26" s="1"/>
      <c r="C26" s="18" t="s">
        <v>39</v>
      </c>
      <c r="D26" s="1"/>
      <c r="E26" s="22" t="s">
        <v>23</v>
      </c>
      <c r="F26" s="7" t="s">
        <v>23</v>
      </c>
      <c r="G26" s="7" t="s">
        <v>23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20</v>
      </c>
      <c r="M26" s="7" t="s">
        <v>23</v>
      </c>
      <c r="N26" s="7" t="s">
        <v>23</v>
      </c>
      <c r="O26" s="7" t="s">
        <v>16</v>
      </c>
      <c r="P26" s="7" t="s">
        <v>16</v>
      </c>
      <c r="Q26" s="7" t="s">
        <v>16</v>
      </c>
      <c r="R26" s="7" t="s">
        <v>16</v>
      </c>
      <c r="S26" s="7" t="s">
        <v>16</v>
      </c>
      <c r="T26" s="7" t="s">
        <v>16</v>
      </c>
      <c r="U26" s="7" t="s">
        <v>16</v>
      </c>
      <c r="V26" s="7" t="s">
        <v>16</v>
      </c>
      <c r="W26" s="7" t="s">
        <v>16</v>
      </c>
      <c r="X26" s="7" t="s">
        <v>16</v>
      </c>
      <c r="Y26" s="7" t="s">
        <v>16</v>
      </c>
      <c r="Z26" s="23" t="s">
        <v>23</v>
      </c>
      <c r="AA26" s="1"/>
      <c r="AB26" s="1"/>
      <c r="AC26" s="3">
        <f t="shared" si="3"/>
        <v>0</v>
      </c>
      <c r="AD26" s="3">
        <f t="shared" si="4"/>
        <v>151.3125</v>
      </c>
      <c r="AE26" s="3">
        <f t="shared" si="5"/>
        <v>15.0875</v>
      </c>
      <c r="AF26" s="3">
        <f t="shared" si="6"/>
        <v>166.4</v>
      </c>
      <c r="AG26" s="1"/>
    </row>
    <row r="27" ht="15.75" customHeight="1">
      <c r="A27" s="1"/>
      <c r="B27" s="1"/>
      <c r="C27" s="18" t="s">
        <v>40</v>
      </c>
      <c r="D27" s="1"/>
      <c r="E27" s="22" t="s">
        <v>23</v>
      </c>
      <c r="F27" s="7" t="s">
        <v>23</v>
      </c>
      <c r="G27" s="7" t="s">
        <v>23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23</v>
      </c>
      <c r="M27" s="7" t="s">
        <v>23</v>
      </c>
      <c r="N27" s="7" t="s">
        <v>16</v>
      </c>
      <c r="O27" s="7" t="s">
        <v>16</v>
      </c>
      <c r="P27" s="7" t="s">
        <v>16</v>
      </c>
      <c r="Q27" s="7" t="s">
        <v>16</v>
      </c>
      <c r="R27" s="7" t="s">
        <v>16</v>
      </c>
      <c r="S27" s="7" t="s">
        <v>16</v>
      </c>
      <c r="T27" s="7" t="s">
        <v>16</v>
      </c>
      <c r="U27" s="7" t="s">
        <v>16</v>
      </c>
      <c r="V27" s="7" t="s">
        <v>16</v>
      </c>
      <c r="W27" s="7" t="s">
        <v>16</v>
      </c>
      <c r="X27" s="7" t="s">
        <v>16</v>
      </c>
      <c r="Y27" s="7" t="s">
        <v>16</v>
      </c>
      <c r="Z27" s="23" t="s">
        <v>23</v>
      </c>
      <c r="AA27" s="1"/>
      <c r="AB27" s="1"/>
      <c r="AC27" s="3">
        <f t="shared" si="3"/>
        <v>0</v>
      </c>
      <c r="AD27" s="3">
        <f t="shared" si="4"/>
        <v>161.4</v>
      </c>
      <c r="AE27" s="3">
        <f t="shared" si="5"/>
        <v>0</v>
      </c>
      <c r="AF27" s="3">
        <f t="shared" si="6"/>
        <v>161.4</v>
      </c>
      <c r="AG27" s="1"/>
    </row>
    <row r="28" ht="15.75" customHeight="1">
      <c r="A28" s="1"/>
      <c r="B28" s="1"/>
      <c r="C28" s="18" t="s">
        <v>41</v>
      </c>
      <c r="D28" s="1"/>
      <c r="E28" s="24" t="s">
        <v>23</v>
      </c>
      <c r="F28" s="1" t="s">
        <v>23</v>
      </c>
      <c r="G28" s="1" t="s">
        <v>23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23</v>
      </c>
      <c r="N28" s="7" t="s">
        <v>20</v>
      </c>
      <c r="O28" s="7" t="s">
        <v>16</v>
      </c>
      <c r="P28" s="7" t="s">
        <v>16</v>
      </c>
      <c r="Q28" s="7" t="s">
        <v>16</v>
      </c>
      <c r="R28" s="7" t="s">
        <v>16</v>
      </c>
      <c r="S28" s="7" t="s">
        <v>16</v>
      </c>
      <c r="T28" s="7" t="s">
        <v>16</v>
      </c>
      <c r="U28" s="7" t="s">
        <v>16</v>
      </c>
      <c r="V28" s="7" t="s">
        <v>16</v>
      </c>
      <c r="W28" s="7" t="s">
        <v>16</v>
      </c>
      <c r="X28" s="7" t="s">
        <v>16</v>
      </c>
      <c r="Y28" s="7" t="s">
        <v>16</v>
      </c>
      <c r="Z28" s="25" t="s">
        <v>23</v>
      </c>
      <c r="AA28" s="1"/>
      <c r="AB28" s="1"/>
      <c r="AC28" s="3">
        <f t="shared" si="3"/>
        <v>0</v>
      </c>
      <c r="AD28" s="3">
        <f t="shared" si="4"/>
        <v>161.4</v>
      </c>
      <c r="AE28" s="3">
        <f t="shared" si="5"/>
        <v>15.0875</v>
      </c>
      <c r="AF28" s="3">
        <f t="shared" si="6"/>
        <v>176.4875</v>
      </c>
      <c r="AG28" s="1"/>
    </row>
    <row r="29" ht="15.75" customHeight="1">
      <c r="A29" s="1"/>
      <c r="B29" s="1"/>
      <c r="C29" s="2" t="s">
        <v>42</v>
      </c>
      <c r="D29" s="1"/>
      <c r="E29" s="24" t="s">
        <v>23</v>
      </c>
      <c r="F29" s="1" t="s">
        <v>23</v>
      </c>
      <c r="G29" s="1" t="s">
        <v>23</v>
      </c>
      <c r="H29" s="1" t="s">
        <v>23</v>
      </c>
      <c r="I29" s="1" t="s">
        <v>23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 t="s">
        <v>23</v>
      </c>
      <c r="R29" s="1" t="s">
        <v>23</v>
      </c>
      <c r="S29" s="1" t="s">
        <v>23</v>
      </c>
      <c r="T29" s="1" t="s">
        <v>23</v>
      </c>
      <c r="U29" s="1" t="s">
        <v>23</v>
      </c>
      <c r="V29" s="1" t="s">
        <v>23</v>
      </c>
      <c r="W29" s="1" t="s">
        <v>23</v>
      </c>
      <c r="X29" s="1" t="s">
        <v>23</v>
      </c>
      <c r="Y29" s="1" t="s">
        <v>23</v>
      </c>
      <c r="Z29" s="25" t="s">
        <v>23</v>
      </c>
      <c r="AA29" s="1"/>
      <c r="AB29" s="1"/>
      <c r="AC29" s="3">
        <f t="shared" si="3"/>
        <v>0</v>
      </c>
      <c r="AD29" s="3">
        <f t="shared" si="4"/>
        <v>0</v>
      </c>
      <c r="AE29" s="3">
        <f t="shared" si="5"/>
        <v>0</v>
      </c>
      <c r="AF29" s="3">
        <f t="shared" si="6"/>
        <v>0</v>
      </c>
      <c r="AG29" s="1"/>
    </row>
    <row r="30" ht="15.75" customHeight="1">
      <c r="A30" s="1"/>
      <c r="B30" s="1"/>
      <c r="C30" s="2" t="s">
        <v>43</v>
      </c>
      <c r="D30" s="1"/>
      <c r="E30" s="24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25" t="s">
        <v>23</v>
      </c>
      <c r="AA30" s="1"/>
      <c r="AB30" s="1"/>
      <c r="AC30" s="3">
        <f t="shared" si="3"/>
        <v>0</v>
      </c>
      <c r="AD30" s="3">
        <f t="shared" si="4"/>
        <v>0</v>
      </c>
      <c r="AE30" s="3">
        <f t="shared" si="5"/>
        <v>0</v>
      </c>
      <c r="AF30" s="3">
        <f t="shared" si="6"/>
        <v>0</v>
      </c>
      <c r="AG30" s="1"/>
    </row>
    <row r="31" ht="15.75" customHeight="1">
      <c r="A31" s="1"/>
      <c r="B31" s="1"/>
      <c r="C31" s="2" t="s">
        <v>44</v>
      </c>
      <c r="D31" s="1"/>
      <c r="E31" s="24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25" t="s">
        <v>23</v>
      </c>
      <c r="AA31" s="1"/>
      <c r="AB31" s="1"/>
      <c r="AC31" s="3">
        <f t="shared" si="3"/>
        <v>0</v>
      </c>
      <c r="AD31" s="3">
        <f t="shared" si="4"/>
        <v>0</v>
      </c>
      <c r="AE31" s="3">
        <f t="shared" si="5"/>
        <v>0</v>
      </c>
      <c r="AF31" s="3">
        <f t="shared" si="6"/>
        <v>0</v>
      </c>
      <c r="AG31" s="1"/>
    </row>
    <row r="32" ht="15.75" customHeight="1">
      <c r="A32" s="1"/>
      <c r="B32" s="1"/>
      <c r="C32" s="2" t="s">
        <v>45</v>
      </c>
      <c r="D32" s="1"/>
      <c r="E32" s="24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25" t="s">
        <v>23</v>
      </c>
      <c r="AA32" s="1"/>
      <c r="AB32" s="1"/>
      <c r="AC32" s="3">
        <f t="shared" si="3"/>
        <v>0</v>
      </c>
      <c r="AD32" s="3">
        <f t="shared" si="4"/>
        <v>0</v>
      </c>
      <c r="AE32" s="3">
        <f t="shared" si="5"/>
        <v>0</v>
      </c>
      <c r="AF32" s="3">
        <f t="shared" si="6"/>
        <v>0</v>
      </c>
      <c r="AG32" s="1"/>
    </row>
    <row r="33" ht="15.75" customHeight="1">
      <c r="A33" s="1"/>
      <c r="B33" s="1"/>
      <c r="C33" s="2" t="s">
        <v>46</v>
      </c>
      <c r="D33" s="1"/>
      <c r="E33" s="26" t="s">
        <v>23</v>
      </c>
      <c r="F33" s="27" t="s">
        <v>23</v>
      </c>
      <c r="G33" s="27" t="s">
        <v>23</v>
      </c>
      <c r="H33" s="27" t="s">
        <v>23</v>
      </c>
      <c r="I33" s="27" t="s">
        <v>23</v>
      </c>
      <c r="J33" s="27" t="s">
        <v>23</v>
      </c>
      <c r="K33" s="27" t="s">
        <v>23</v>
      </c>
      <c r="L33" s="27" t="s">
        <v>23</v>
      </c>
      <c r="M33" s="27" t="s">
        <v>23</v>
      </c>
      <c r="N33" s="27" t="s">
        <v>23</v>
      </c>
      <c r="O33" s="27" t="s">
        <v>23</v>
      </c>
      <c r="P33" s="27" t="s">
        <v>23</v>
      </c>
      <c r="Q33" s="27" t="s">
        <v>23</v>
      </c>
      <c r="R33" s="27" t="s">
        <v>23</v>
      </c>
      <c r="S33" s="27" t="s">
        <v>23</v>
      </c>
      <c r="T33" s="27" t="s">
        <v>23</v>
      </c>
      <c r="U33" s="27" t="s">
        <v>23</v>
      </c>
      <c r="V33" s="27" t="s">
        <v>23</v>
      </c>
      <c r="W33" s="27" t="s">
        <v>23</v>
      </c>
      <c r="X33" s="27" t="s">
        <v>23</v>
      </c>
      <c r="Y33" s="27" t="s">
        <v>23</v>
      </c>
      <c r="Z33" s="28" t="s">
        <v>23</v>
      </c>
      <c r="AA33" s="1"/>
      <c r="AB33" s="1"/>
      <c r="AC33" s="3">
        <f t="shared" si="3"/>
        <v>0</v>
      </c>
      <c r="AD33" s="3">
        <f t="shared" si="4"/>
        <v>0</v>
      </c>
      <c r="AE33" s="3">
        <f t="shared" si="5"/>
        <v>0</v>
      </c>
      <c r="AF33" s="3">
        <f t="shared" si="6"/>
        <v>0</v>
      </c>
      <c r="AG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 ht="15.75" customHeight="1">
      <c r="A35" s="3"/>
      <c r="B35" s="3"/>
      <c r="C35" s="17" t="s">
        <v>4</v>
      </c>
      <c r="D35" s="17" t="str">
        <f t="shared" ref="D35:D37" si="8">$I9</f>
        <v>Minimum</v>
      </c>
      <c r="E35" s="3">
        <f t="shared" ref="E35:Z35" si="7">COUNTIFS(E$24:E$34,$I9) * $F$9</f>
        <v>0</v>
      </c>
      <c r="F35" s="3">
        <f t="shared" si="7"/>
        <v>0</v>
      </c>
      <c r="G35" s="3">
        <f t="shared" si="7"/>
        <v>0</v>
      </c>
      <c r="H35" s="3">
        <f t="shared" si="7"/>
        <v>0</v>
      </c>
      <c r="I35" s="3">
        <f t="shared" si="7"/>
        <v>0</v>
      </c>
      <c r="J35" s="3">
        <f t="shared" si="7"/>
        <v>0</v>
      </c>
      <c r="K35" s="3">
        <f t="shared" si="7"/>
        <v>0</v>
      </c>
      <c r="L35" s="3">
        <f t="shared" si="7"/>
        <v>0</v>
      </c>
      <c r="M35" s="3">
        <f t="shared" si="7"/>
        <v>0</v>
      </c>
      <c r="N35" s="3">
        <f t="shared" si="7"/>
        <v>0</v>
      </c>
      <c r="O35" s="3">
        <f t="shared" si="7"/>
        <v>0</v>
      </c>
      <c r="P35" s="3">
        <f t="shared" si="7"/>
        <v>0</v>
      </c>
      <c r="Q35" s="3">
        <f t="shared" si="7"/>
        <v>0</v>
      </c>
      <c r="R35" s="3">
        <f t="shared" si="7"/>
        <v>0</v>
      </c>
      <c r="S35" s="3">
        <f t="shared" si="7"/>
        <v>0</v>
      </c>
      <c r="T35" s="3">
        <f t="shared" si="7"/>
        <v>0</v>
      </c>
      <c r="U35" s="3">
        <f t="shared" si="7"/>
        <v>0</v>
      </c>
      <c r="V35" s="3">
        <f t="shared" si="7"/>
        <v>0</v>
      </c>
      <c r="W35" s="3">
        <f t="shared" si="7"/>
        <v>0</v>
      </c>
      <c r="X35" s="3">
        <f t="shared" si="7"/>
        <v>0</v>
      </c>
      <c r="Y35" s="3">
        <f t="shared" si="7"/>
        <v>0</v>
      </c>
      <c r="Z35" s="3">
        <f t="shared" si="7"/>
        <v>0</v>
      </c>
      <c r="AA35" s="3"/>
      <c r="AB35" s="3"/>
      <c r="AC35" s="3"/>
      <c r="AD35" s="3"/>
      <c r="AE35" s="3"/>
      <c r="AF35" s="3"/>
      <c r="AG35" s="3"/>
    </row>
    <row r="36" ht="15.75" customHeight="1">
      <c r="A36" s="3"/>
      <c r="B36" s="3"/>
      <c r="C36" s="17"/>
      <c r="D36" s="17" t="str">
        <f t="shared" si="8"/>
        <v>Expected</v>
      </c>
      <c r="E36" s="3">
        <f t="shared" ref="E36:Z36" si="9">COUNTIFS(E$24:E$34,$I10) * $F$10</f>
        <v>0</v>
      </c>
      <c r="F36" s="3">
        <f t="shared" si="9"/>
        <v>0</v>
      </c>
      <c r="G36" s="3">
        <f t="shared" si="9"/>
        <v>0</v>
      </c>
      <c r="H36" s="3">
        <f t="shared" si="9"/>
        <v>50.4375</v>
      </c>
      <c r="I36" s="3">
        <f t="shared" si="9"/>
        <v>50.4375</v>
      </c>
      <c r="J36" s="3">
        <f t="shared" si="9"/>
        <v>50.4375</v>
      </c>
      <c r="K36" s="3">
        <f t="shared" si="9"/>
        <v>50.4375</v>
      </c>
      <c r="L36" s="3">
        <f t="shared" si="9"/>
        <v>30.2625</v>
      </c>
      <c r="M36" s="3">
        <f t="shared" si="9"/>
        <v>0</v>
      </c>
      <c r="N36" s="3">
        <f t="shared" si="9"/>
        <v>10.0875</v>
      </c>
      <c r="O36" s="3">
        <f t="shared" si="9"/>
        <v>50.4375</v>
      </c>
      <c r="P36" s="3">
        <f t="shared" si="9"/>
        <v>50.4375</v>
      </c>
      <c r="Q36" s="3">
        <f t="shared" si="9"/>
        <v>50.4375</v>
      </c>
      <c r="R36" s="3">
        <f t="shared" si="9"/>
        <v>50.4375</v>
      </c>
      <c r="S36" s="3">
        <f t="shared" si="9"/>
        <v>50.4375</v>
      </c>
      <c r="T36" s="3">
        <f t="shared" si="9"/>
        <v>50.4375</v>
      </c>
      <c r="U36" s="3">
        <f t="shared" si="9"/>
        <v>50.4375</v>
      </c>
      <c r="V36" s="3">
        <f t="shared" si="9"/>
        <v>50.4375</v>
      </c>
      <c r="W36" s="3">
        <f t="shared" si="9"/>
        <v>50.4375</v>
      </c>
      <c r="X36" s="3">
        <f t="shared" si="9"/>
        <v>50.4375</v>
      </c>
      <c r="Y36" s="3">
        <f t="shared" si="9"/>
        <v>50.4375</v>
      </c>
      <c r="Z36" s="3">
        <f t="shared" si="9"/>
        <v>0</v>
      </c>
      <c r="AA36" s="3"/>
      <c r="AB36" s="17" t="s">
        <v>10</v>
      </c>
      <c r="AC36" s="17">
        <f t="shared" ref="AC36:AF36" si="10">SUM(AC24:AC34)</f>
        <v>0</v>
      </c>
      <c r="AD36" s="17">
        <f t="shared" si="10"/>
        <v>796.9125</v>
      </c>
      <c r="AE36" s="17">
        <f t="shared" si="10"/>
        <v>30.175</v>
      </c>
      <c r="AF36" s="17">
        <f t="shared" si="10"/>
        <v>827.0875</v>
      </c>
      <c r="AG36" s="17" t="s">
        <v>4</v>
      </c>
    </row>
    <row r="37" ht="15.75" customHeight="1">
      <c r="A37" s="3"/>
      <c r="B37" s="3"/>
      <c r="C37" s="17"/>
      <c r="D37" s="17" t="str">
        <f t="shared" si="8"/>
        <v>Stretch</v>
      </c>
      <c r="E37" s="3">
        <f t="shared" ref="E37:Z37" si="11">COUNTIFS(E$24:E$34,$I11) * $F$11</f>
        <v>0</v>
      </c>
      <c r="F37" s="3">
        <f t="shared" si="11"/>
        <v>0</v>
      </c>
      <c r="G37" s="3">
        <f t="shared" si="11"/>
        <v>0</v>
      </c>
      <c r="H37" s="3">
        <f t="shared" si="11"/>
        <v>0</v>
      </c>
      <c r="I37" s="3">
        <f t="shared" si="11"/>
        <v>0</v>
      </c>
      <c r="J37" s="3">
        <f t="shared" si="11"/>
        <v>0</v>
      </c>
      <c r="K37" s="3">
        <f t="shared" si="11"/>
        <v>0</v>
      </c>
      <c r="L37" s="3">
        <f t="shared" si="11"/>
        <v>15.0875</v>
      </c>
      <c r="M37" s="3">
        <f t="shared" si="11"/>
        <v>0</v>
      </c>
      <c r="N37" s="3">
        <f t="shared" si="11"/>
        <v>15.0875</v>
      </c>
      <c r="O37" s="3">
        <f t="shared" si="11"/>
        <v>0</v>
      </c>
      <c r="P37" s="3">
        <f t="shared" si="11"/>
        <v>0</v>
      </c>
      <c r="Q37" s="3">
        <f t="shared" si="11"/>
        <v>0</v>
      </c>
      <c r="R37" s="3">
        <f t="shared" si="11"/>
        <v>0</v>
      </c>
      <c r="S37" s="3">
        <f t="shared" si="11"/>
        <v>0</v>
      </c>
      <c r="T37" s="3">
        <f t="shared" si="11"/>
        <v>0</v>
      </c>
      <c r="U37" s="3">
        <f t="shared" si="11"/>
        <v>0</v>
      </c>
      <c r="V37" s="3">
        <f t="shared" si="11"/>
        <v>0</v>
      </c>
      <c r="W37" s="3">
        <f t="shared" si="11"/>
        <v>0</v>
      </c>
      <c r="X37" s="3">
        <f t="shared" si="11"/>
        <v>0</v>
      </c>
      <c r="Y37" s="3">
        <f t="shared" si="11"/>
        <v>0</v>
      </c>
      <c r="Z37" s="3">
        <f t="shared" si="11"/>
        <v>0</v>
      </c>
      <c r="AA37" s="3"/>
      <c r="AB37" s="3"/>
      <c r="AC37" s="3"/>
      <c r="AD37" s="3"/>
      <c r="AE37" s="3"/>
      <c r="AF37" s="3"/>
      <c r="AG37" s="3"/>
    </row>
    <row r="38" ht="15.75" customHeight="1">
      <c r="A38" s="3"/>
      <c r="B38" s="3"/>
      <c r="C38" s="17"/>
      <c r="D38" s="1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5.75" customHeight="1">
      <c r="A39" s="3"/>
      <c r="B39" s="3"/>
      <c r="C39" s="17"/>
      <c r="D39" s="1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5.75" customHeight="1">
      <c r="A40" s="3"/>
      <c r="B40" s="3"/>
      <c r="C40" s="17"/>
      <c r="D40" s="1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5.75" customHeight="1">
      <c r="A41" s="3"/>
      <c r="B41" s="3"/>
      <c r="C41" s="17"/>
      <c r="D41" s="1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5.75" customHeight="1">
      <c r="A42" s="3"/>
      <c r="B42" s="3"/>
      <c r="C42" s="17" t="s">
        <v>47</v>
      </c>
      <c r="D42" s="17" t="s">
        <v>1</v>
      </c>
      <c r="E42" s="3">
        <f t="shared" ref="E42:Z42" si="12">SUM(E35:E37)</f>
        <v>0</v>
      </c>
      <c r="F42" s="3">
        <f t="shared" si="12"/>
        <v>0</v>
      </c>
      <c r="G42" s="3">
        <f t="shared" si="12"/>
        <v>0</v>
      </c>
      <c r="H42" s="3">
        <f t="shared" si="12"/>
        <v>50.4375</v>
      </c>
      <c r="I42" s="3">
        <f t="shared" si="12"/>
        <v>50.4375</v>
      </c>
      <c r="J42" s="3">
        <f t="shared" si="12"/>
        <v>50.4375</v>
      </c>
      <c r="K42" s="3">
        <f t="shared" si="12"/>
        <v>50.4375</v>
      </c>
      <c r="L42" s="3">
        <f t="shared" si="12"/>
        <v>45.35</v>
      </c>
      <c r="M42" s="3">
        <f t="shared" si="12"/>
        <v>0</v>
      </c>
      <c r="N42" s="3">
        <f t="shared" si="12"/>
        <v>25.175</v>
      </c>
      <c r="O42" s="3">
        <f t="shared" si="12"/>
        <v>50.4375</v>
      </c>
      <c r="P42" s="3">
        <f t="shared" si="12"/>
        <v>50.4375</v>
      </c>
      <c r="Q42" s="3">
        <f t="shared" si="12"/>
        <v>50.4375</v>
      </c>
      <c r="R42" s="3">
        <f t="shared" si="12"/>
        <v>50.4375</v>
      </c>
      <c r="S42" s="3">
        <f t="shared" si="12"/>
        <v>50.4375</v>
      </c>
      <c r="T42" s="3">
        <f t="shared" si="12"/>
        <v>50.4375</v>
      </c>
      <c r="U42" s="3">
        <f t="shared" si="12"/>
        <v>50.4375</v>
      </c>
      <c r="V42" s="3">
        <f t="shared" si="12"/>
        <v>50.4375</v>
      </c>
      <c r="W42" s="3">
        <f t="shared" si="12"/>
        <v>50.4375</v>
      </c>
      <c r="X42" s="3">
        <f t="shared" si="12"/>
        <v>50.4375</v>
      </c>
      <c r="Y42" s="3">
        <f t="shared" si="12"/>
        <v>50.4375</v>
      </c>
      <c r="Z42" s="3">
        <f t="shared" si="12"/>
        <v>0</v>
      </c>
      <c r="AA42" s="3"/>
      <c r="AB42" s="17" t="s">
        <v>36</v>
      </c>
      <c r="AC42" s="17"/>
      <c r="AD42" s="17"/>
      <c r="AE42" s="17">
        <f>SUM(E42:Z42)</f>
        <v>827.0875</v>
      </c>
      <c r="AF42" s="17"/>
      <c r="AG42" s="17" t="s">
        <v>4</v>
      </c>
    </row>
    <row r="43" ht="15.75" customHeight="1">
      <c r="A43" s="3"/>
      <c r="B43" s="3"/>
      <c r="C43" s="17" t="s">
        <v>47</v>
      </c>
      <c r="D43" s="17" t="s">
        <v>34</v>
      </c>
      <c r="E43" s="3"/>
      <c r="F43" s="3">
        <f>SUM(E42:F42)</f>
        <v>0</v>
      </c>
      <c r="G43" s="3"/>
      <c r="H43" s="3">
        <f>SUM(G42:H42)</f>
        <v>50.4375</v>
      </c>
      <c r="I43" s="3"/>
      <c r="J43" s="3">
        <f>SUM(I42:J42)</f>
        <v>100.875</v>
      </c>
      <c r="K43" s="3"/>
      <c r="L43" s="3">
        <f>SUM(K42:L42)</f>
        <v>95.7875</v>
      </c>
      <c r="M43" s="3"/>
      <c r="N43" s="3">
        <f>SUM(M42:N42)</f>
        <v>25.175</v>
      </c>
      <c r="O43" s="3"/>
      <c r="P43" s="3">
        <f>SUM(O42:P42)</f>
        <v>100.875</v>
      </c>
      <c r="Q43" s="3"/>
      <c r="R43" s="3">
        <f>SUM(Q42:R42)</f>
        <v>100.875</v>
      </c>
      <c r="S43" s="3"/>
      <c r="T43" s="3">
        <f>SUM(S42:T42)</f>
        <v>100.875</v>
      </c>
      <c r="U43" s="3"/>
      <c r="V43" s="3">
        <f>SUM(U42:V42)</f>
        <v>100.875</v>
      </c>
      <c r="W43" s="3"/>
      <c r="X43" s="3">
        <f>SUM(W42:X42)</f>
        <v>100.875</v>
      </c>
      <c r="Y43" s="3"/>
      <c r="Z43" s="3">
        <f>SUM(Y42:Z42)</f>
        <v>50.4375</v>
      </c>
      <c r="AA43" s="3"/>
      <c r="AB43" s="17" t="s">
        <v>36</v>
      </c>
      <c r="AC43" s="17"/>
      <c r="AD43" s="17"/>
      <c r="AE43" s="17">
        <f>SUM(D43:Z43)</f>
        <v>827.0875</v>
      </c>
      <c r="AF43" s="3"/>
      <c r="AG43" s="17" t="s">
        <v>4</v>
      </c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ht="15.75" customHeight="1">
      <c r="A47" s="3"/>
      <c r="B47" s="29" t="s">
        <v>48</v>
      </c>
      <c r="C47" s="30">
        <f>AE43</f>
        <v>827.0875</v>
      </c>
      <c r="D47" s="31" t="s">
        <v>49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0" priority="1" operator="between">
      <formula>$I$11</formula>
      <formula>$I$11</formula>
    </cfRule>
  </conditionalFormatting>
  <conditionalFormatting sqref="AF34:AF35 A32:B32 D32 AA32:AG32">
    <cfRule type="cellIs" dxfId="1" priority="2" operator="between">
      <formula>$I$10</formula>
      <formula>$I$10</formula>
    </cfRule>
  </conditionalFormatting>
  <conditionalFormatting sqref="AF34:AF35 A32:B32 D32 AA32:AG32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5:Z37">
    <cfRule type="cellIs" dxfId="0" priority="6" operator="between">
      <formula>$I$11</formula>
      <formula>$I$11</formula>
    </cfRule>
  </conditionalFormatting>
  <conditionalFormatting sqref="E35:Z37">
    <cfRule type="cellIs" dxfId="1" priority="7" operator="between">
      <formula>$I$10</formula>
      <formula>$I$10</formula>
    </cfRule>
  </conditionalFormatting>
  <conditionalFormatting sqref="E35:Z37">
    <cfRule type="cellIs" dxfId="2" priority="8" operator="between">
      <formula>$I$9</formula>
      <formula>$I$9</formula>
    </cfRule>
  </conditionalFormatting>
  <conditionalFormatting sqref="A24:D24 C25:C32 AA24:AG24">
    <cfRule type="cellIs" dxfId="0" priority="9" operator="between">
      <formula>$I$11</formula>
      <formula>$I$11</formula>
    </cfRule>
  </conditionalFormatting>
  <conditionalFormatting sqref="A24:D24 C25:C32 AA24:AG24">
    <cfRule type="cellIs" dxfId="1" priority="10" operator="between">
      <formula>$I$10</formula>
      <formula>$I$10</formula>
    </cfRule>
  </conditionalFormatting>
  <conditionalFormatting sqref="A24:D24 C25:C32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31:B31 D31 AA31:AG31">
    <cfRule type="cellIs" dxfId="0" priority="18" operator="between">
      <formula>$I$11</formula>
      <formula>$I$11</formula>
    </cfRule>
  </conditionalFormatting>
  <conditionalFormatting sqref="A31:B31 D31 AA31:AG31">
    <cfRule type="cellIs" dxfId="1" priority="19" operator="between">
      <formula>$I$10</formula>
      <formula>$I$10</formula>
    </cfRule>
  </conditionalFormatting>
  <conditionalFormatting sqref="A31:B31 D31 AA31:AG31">
    <cfRule type="cellIs" dxfId="2" priority="20" operator="between">
      <formula>$I$9</formula>
      <formula>$I$9</formula>
    </cfRule>
  </conditionalFormatting>
  <conditionalFormatting sqref="A27:B27 D27 AA27:AG27">
    <cfRule type="cellIs" dxfId="0" priority="21" operator="between">
      <formula>$I$11</formula>
      <formula>$I$11</formula>
    </cfRule>
  </conditionalFormatting>
  <conditionalFormatting sqref="A27:B27 D27 AA27:AG27">
    <cfRule type="cellIs" dxfId="1" priority="22" operator="between">
      <formula>$I$10</formula>
      <formula>$I$10</formula>
    </cfRule>
  </conditionalFormatting>
  <conditionalFormatting sqref="A27:B27 D27 AA27:AG27">
    <cfRule type="cellIs" dxfId="2" priority="23" operator="between">
      <formula>$I$9</formula>
      <formula>$I$9</formula>
    </cfRule>
  </conditionalFormatting>
  <conditionalFormatting sqref="A28:B28 D28 AA28:AG28">
    <cfRule type="cellIs" dxfId="0" priority="24" operator="between">
      <formula>$I$11</formula>
      <formula>$I$11</formula>
    </cfRule>
  </conditionalFormatting>
  <conditionalFormatting sqref="A28:B28 D28 AA28:AG28">
    <cfRule type="cellIs" dxfId="1" priority="25" operator="between">
      <formula>$I$10</formula>
      <formula>$I$10</formula>
    </cfRule>
  </conditionalFormatting>
  <conditionalFormatting sqref="A28:B28 D28 AA28:AG28">
    <cfRule type="cellIs" dxfId="2" priority="26" operator="between">
      <formula>$I$9</formula>
      <formula>$I$9</formula>
    </cfRule>
  </conditionalFormatting>
  <conditionalFormatting sqref="A29:B29 D29 AA29:AG29">
    <cfRule type="cellIs" dxfId="0" priority="27" operator="between">
      <formula>$I$11</formula>
      <formula>$I$11</formula>
    </cfRule>
  </conditionalFormatting>
  <conditionalFormatting sqref="A29:B29 D29 AA29:AG29">
    <cfRule type="cellIs" dxfId="1" priority="28" operator="between">
      <formula>$I$10</formula>
      <formula>$I$10</formula>
    </cfRule>
  </conditionalFormatting>
  <conditionalFormatting sqref="A29:B29 D29 AA29:AG29">
    <cfRule type="cellIs" dxfId="2" priority="29" operator="between">
      <formula>$I$9</formula>
      <formula>$I$9</formula>
    </cfRule>
  </conditionalFormatting>
  <conditionalFormatting sqref="A30:B30 D30 AA30:AG30">
    <cfRule type="cellIs" dxfId="0" priority="30" operator="between">
      <formula>$I$11</formula>
      <formula>$I$11</formula>
    </cfRule>
  </conditionalFormatting>
  <conditionalFormatting sqref="A30:B30 D30 AA30:AG30">
    <cfRule type="cellIs" dxfId="1" priority="31" operator="between">
      <formula>$I$10</formula>
      <formula>$I$10</formula>
    </cfRule>
  </conditionalFormatting>
  <conditionalFormatting sqref="A30:B30 D30 AA30:AG30">
    <cfRule type="cellIs" dxfId="2" priority="32" operator="between">
      <formula>$I$9</formula>
      <formula>$I$9</formula>
    </cfRule>
  </conditionalFormatting>
  <conditionalFormatting sqref="A33:B33 D33 AA33:AG33">
    <cfRule type="cellIs" dxfId="0" priority="33" operator="between">
      <formula>$I$11</formula>
      <formula>$I$11</formula>
    </cfRule>
  </conditionalFormatting>
  <conditionalFormatting sqref="A33:B33 D33 AA33:AG33">
    <cfRule type="cellIs" dxfId="1" priority="34" operator="between">
      <formula>$I$10</formula>
      <formula>$I$10</formula>
    </cfRule>
  </conditionalFormatting>
  <conditionalFormatting sqref="A33:B33 D33 AA33:AG33">
    <cfRule type="cellIs" dxfId="2" priority="35" operator="between">
      <formula>$I$9</formula>
      <formula>$I$9</formula>
    </cfRule>
  </conditionalFormatting>
  <conditionalFormatting sqref="C33">
    <cfRule type="cellIs" dxfId="0" priority="36" operator="between">
      <formula>$I$11</formula>
      <formula>$I$11</formula>
    </cfRule>
  </conditionalFormatting>
  <conditionalFormatting sqref="C33">
    <cfRule type="cellIs" dxfId="1" priority="37" operator="between">
      <formula>$I$10</formula>
      <formula>$I$10</formula>
    </cfRule>
  </conditionalFormatting>
  <conditionalFormatting sqref="C33">
    <cfRule type="cellIs" dxfId="2" priority="38" operator="between">
      <formula>$I$9</formula>
      <formula>$I$9</formula>
    </cfRule>
  </conditionalFormatting>
  <conditionalFormatting sqref="O24:Y28 Z24:Z27">
    <cfRule type="cellIs" dxfId="0" priority="39" operator="between">
      <formula>$I$11</formula>
      <formula>$I$11</formula>
    </cfRule>
  </conditionalFormatting>
  <conditionalFormatting sqref="O24:Y28 Z24:Z27">
    <cfRule type="cellIs" dxfId="1" priority="40" operator="between">
      <formula>$I$10</formula>
      <formula>$I$10</formula>
    </cfRule>
  </conditionalFormatting>
  <conditionalFormatting sqref="O24:Y28 Z24:Z27">
    <cfRule type="cellIs" dxfId="2" priority="41" operator="between">
      <formula>$I$9</formula>
      <formula>$I$9</formula>
    </cfRule>
  </conditionalFormatting>
  <conditionalFormatting sqref="E24:Y33 Z28:Z33">
    <cfRule type="cellIs" dxfId="0" priority="42" operator="between">
      <formula>$I$11</formula>
      <formula>$I$11</formula>
    </cfRule>
  </conditionalFormatting>
  <conditionalFormatting sqref="E24:Y33 Z28:Z33">
    <cfRule type="cellIs" dxfId="1" priority="43" operator="between">
      <formula>$I$10</formula>
      <formula>$I$10</formula>
    </cfRule>
  </conditionalFormatting>
  <conditionalFormatting sqref="E24:Y33 Z28:Z33">
    <cfRule type="cellIs" dxfId="2" priority="44" operator="between">
      <formula>$I$9</formula>
      <formula>$I$9</formula>
    </cfRule>
  </conditionalFormatting>
  <dataValidations>
    <dataValidation type="list" allowBlank="1" showErrorMessage="1" sqref="A20:AA20">
      <formula1>$K$9:$K$10</formula1>
    </dataValidation>
    <dataValidation type="list" allowBlank="1" showErrorMessage="1" sqref="E24:Z33">
      <formula1>$I$9:$I$12</formula1>
    </dataValidation>
  </dataValidations>
  <printOptions/>
  <pageMargins bottom="1.0" footer="0.0" header="0.0" left="0.75" right="0.75" top="1.0"/>
  <pageSetup paperSize="9" orientation="portrait"/>
  <drawing r:id="rId1"/>
</worksheet>
</file>