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0" yWindow="0" windowWidth="26310" windowHeight="126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 i="11" l="1"/>
  <c r="E15" i="11" s="1"/>
  <c r="F27" i="11"/>
  <c r="E27" i="11"/>
  <c r="E12" i="11" l="1"/>
  <c r="F12" i="11" s="1"/>
  <c r="E11" i="11"/>
  <c r="F11" i="11" s="1"/>
  <c r="E10" i="11"/>
  <c r="E13" i="11" s="1"/>
  <c r="F13" i="11" s="1"/>
  <c r="H7" i="11"/>
  <c r="F10" i="11" l="1"/>
  <c r="E9" i="11"/>
  <c r="F16" i="11" l="1"/>
  <c r="E17" i="11" s="1"/>
  <c r="F17" i="11" s="1"/>
  <c r="E16" i="11"/>
  <c r="F15" i="11"/>
  <c r="F9" i="11"/>
  <c r="I5" i="11"/>
  <c r="H33" i="11"/>
  <c r="H32" i="11"/>
  <c r="H31" i="11"/>
  <c r="H30" i="11"/>
  <c r="H29" i="11"/>
  <c r="H28" i="11"/>
  <c r="H26" i="11"/>
  <c r="H20" i="11"/>
  <c r="H14" i="11"/>
  <c r="H8" i="11"/>
  <c r="H9" i="11" l="1"/>
  <c r="I6" i="11"/>
  <c r="H27" i="11" l="1"/>
  <c r="H10" i="11"/>
  <c r="H15" i="11"/>
  <c r="H13" i="11"/>
  <c r="J5" i="11"/>
  <c r="K5" i="11" s="1"/>
  <c r="L5" i="11" s="1"/>
  <c r="M5" i="11" s="1"/>
  <c r="N5" i="11" s="1"/>
  <c r="O5" i="11" s="1"/>
  <c r="P5" i="11" s="1"/>
  <c r="I4" i="11"/>
  <c r="H16" i="11" l="1"/>
  <c r="E18" i="11"/>
  <c r="F18" i="11" s="1"/>
  <c r="E19" i="11" s="1"/>
  <c r="F19" i="11" s="1"/>
  <c r="E21" i="11" s="1"/>
  <c r="H11" i="11"/>
  <c r="H12" i="11"/>
  <c r="P4" i="11"/>
  <c r="Q5" i="11"/>
  <c r="R5" i="11" s="1"/>
  <c r="S5" i="11" s="1"/>
  <c r="T5" i="11" s="1"/>
  <c r="U5" i="11" s="1"/>
  <c r="V5" i="11" s="1"/>
  <c r="W5" i="11" s="1"/>
  <c r="J6" i="11"/>
  <c r="E22" i="11" l="1"/>
  <c r="F21" i="11"/>
  <c r="H21" i="11" s="1"/>
  <c r="H19" i="11"/>
  <c r="H18" i="11"/>
  <c r="H17" i="11"/>
  <c r="W4" i="11"/>
  <c r="X5" i="11"/>
  <c r="Y5" i="11" s="1"/>
  <c r="Z5" i="11" s="1"/>
  <c r="AA5" i="11" s="1"/>
  <c r="AB5" i="11" s="1"/>
  <c r="AC5" i="11" s="1"/>
  <c r="AD5" i="11" s="1"/>
  <c r="K6" i="11"/>
  <c r="F22" i="11" l="1"/>
  <c r="E23" i="11" s="1"/>
  <c r="H22" i="11"/>
  <c r="AE5" i="11"/>
  <c r="AF5" i="11" s="1"/>
  <c r="AG5" i="11" s="1"/>
  <c r="AH5" i="11" s="1"/>
  <c r="AI5" i="11" s="1"/>
  <c r="AJ5" i="11" s="1"/>
  <c r="AD4" i="11"/>
  <c r="L6" i="11"/>
  <c r="F23" i="11" l="1"/>
  <c r="E24" i="11" s="1"/>
  <c r="AK5" i="11"/>
  <c r="AL5" i="11" s="1"/>
  <c r="AM5" i="11" s="1"/>
  <c r="AN5" i="11" s="1"/>
  <c r="AO5" i="11" s="1"/>
  <c r="AP5" i="11" s="1"/>
  <c r="AQ5" i="11" s="1"/>
  <c r="M6" i="11"/>
  <c r="H23" i="11" l="1"/>
  <c r="F24" i="11"/>
  <c r="E25" i="11" s="1"/>
  <c r="AR5" i="11"/>
  <c r="AS5" i="11" s="1"/>
  <c r="AK4" i="11"/>
  <c r="N6" i="11"/>
  <c r="H24" i="11" l="1"/>
  <c r="F25" i="11"/>
  <c r="H25" i="11" s="1"/>
  <c r="AT5" i="1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BF4" i="11" s="1"/>
  <c r="Z6" i="11"/>
  <c r="BF6" i="11" l="1"/>
  <c r="BG5" i="11"/>
  <c r="AA6" i="11"/>
  <c r="BG6" i="11" l="1"/>
  <c r="BH5" i="11"/>
  <c r="AB6" i="11"/>
  <c r="BI5" i="11" l="1"/>
  <c r="BH6" i="11"/>
  <c r="AC6" i="11"/>
  <c r="BJ5" i="11" l="1"/>
  <c r="BI6" i="11"/>
  <c r="AD6" i="11"/>
  <c r="BK5" i="11" l="1"/>
  <c r="BJ6" i="11"/>
  <c r="AE6" i="11"/>
  <c r="BL5" i="11" l="1"/>
  <c r="BM5" i="11" s="1"/>
  <c r="BK6" i="11"/>
  <c r="AF6" i="11"/>
  <c r="BM4" i="11" l="1"/>
  <c r="BM6" i="11"/>
  <c r="BN5" i="11"/>
  <c r="BL6" i="11"/>
  <c r="AG6" i="11"/>
  <c r="BN6" i="11" l="1"/>
  <c r="BO5" i="11"/>
  <c r="AH6" i="11"/>
  <c r="BP5" i="11" l="1"/>
  <c r="BO6" i="11"/>
  <c r="AI6" i="11"/>
  <c r="BP6" i="11" l="1"/>
  <c r="BQ5" i="11"/>
  <c r="AJ6" i="11"/>
  <c r="BQ6" i="11" l="1"/>
  <c r="BR5" i="11"/>
  <c r="AK6" i="11"/>
  <c r="BR6" i="11" l="1"/>
  <c r="BS5" i="11"/>
  <c r="AL6" i="11"/>
  <c r="BS6" i="11" l="1"/>
  <c r="BT5" i="11"/>
  <c r="AM6" i="11"/>
  <c r="BT4" i="11" l="1"/>
  <c r="BU5" i="11"/>
  <c r="BT6" i="11"/>
  <c r="AN6" i="11"/>
  <c r="BV5" i="11" l="1"/>
  <c r="BU6" i="11"/>
  <c r="AO6" i="11"/>
  <c r="BV6" i="11" l="1"/>
  <c r="BW5" i="11"/>
  <c r="AP6" i="11"/>
  <c r="BW6" i="11" l="1"/>
  <c r="BX5" i="11"/>
  <c r="AQ6" i="11"/>
  <c r="BY5" i="11" l="1"/>
  <c r="BX6" i="11"/>
  <c r="AR6" i="11"/>
  <c r="BZ5" i="11" l="1"/>
  <c r="BY6" i="11"/>
  <c r="CA5" i="11" l="1"/>
  <c r="BZ6" i="11"/>
  <c r="CA6" i="11" l="1"/>
  <c r="CB5" i="11"/>
  <c r="CA4" i="11"/>
  <c r="CB6" i="11" l="1"/>
  <c r="CC5" i="11"/>
  <c r="CD5" i="11" l="1"/>
  <c r="CC6" i="11"/>
  <c r="CE5" i="11" l="1"/>
  <c r="CD6" i="11"/>
  <c r="CF5" i="11" l="1"/>
  <c r="CE6" i="11"/>
  <c r="CG5" i="11" l="1"/>
  <c r="CG6" i="11" s="1"/>
  <c r="CF6" i="11"/>
</calcChain>
</file>

<file path=xl/sharedStrings.xml><?xml version="1.0" encoding="utf-8"?>
<sst xmlns="http://schemas.openxmlformats.org/spreadsheetml/2006/main" count="76" uniqueCount="64">
  <si>
    <t>Task 3</t>
  </si>
  <si>
    <t>Task 4</t>
  </si>
  <si>
    <t>Task 5</t>
  </si>
  <si>
    <t>Task 2</t>
  </si>
  <si>
    <t>Insert new rows ABOVE this one</t>
  </si>
  <si>
    <t>Project Start:</t>
  </si>
  <si>
    <t>PROGRESS</t>
  </si>
  <si>
    <t>PROJECT TITLE</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</si>
  <si>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</si>
  <si>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</si>
  <si>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</si>
  <si>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</si>
  <si>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</si>
  <si>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</si>
  <si>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</si>
  <si>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</si>
  <si>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</si>
  <si>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</si>
  <si>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</si>
  <si>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</si>
  <si>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</si>
  <si>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</si>
  <si>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</si>
  <si>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</si>
  <si>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</si>
  <si>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</si>
  <si>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</si>
  <si>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</si>
  <si>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</si>
  <si>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</si>
  <si>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</si>
  <si>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</si>
  <si>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</si>
  <si>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</si>
  <si>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</si>
  <si>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</si>
  <si>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</si>
  <si>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</si>
  <si>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</si>
  <si>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</si>
  <si>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</si>
  <si>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</si>
  <si>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</si>
  <si>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</si>
  <si>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</si>
  <si>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Literaturrecherche</t>
  </si>
  <si>
    <t>Implementierung</t>
  </si>
  <si>
    <t>Einarbeiten/Einlesen</t>
  </si>
  <si>
    <t>Aufbau/Gliederung</t>
  </si>
  <si>
    <t>Kontextdefinition</t>
  </si>
  <si>
    <t>Kontextkategorien</t>
  </si>
  <si>
    <t>Exposé</t>
  </si>
  <si>
    <t>Background</t>
  </si>
  <si>
    <t>Test der Regeln</t>
  </si>
  <si>
    <t>IDS-Performancekriterien</t>
  </si>
  <si>
    <t>Festlegung/Einschränkung der Kriterien/Kategorien</t>
  </si>
  <si>
    <t>Auseinandersetzung RuleSet Syntax (zeek/suricata etc.)</t>
  </si>
  <si>
    <t>Setup Netzwerk</t>
  </si>
  <si>
    <t>Einfluss von Kontext auf IDS-Performance</t>
  </si>
  <si>
    <t>meine Kontextdefinition/Mächtigkeit Kontextkategorien</t>
  </si>
  <si>
    <t>Puffer</t>
  </si>
  <si>
    <t>Schreiben Theorieteil</t>
  </si>
  <si>
    <t>Schreiben der Auswertung des Praxisteil/Ergebnis</t>
  </si>
  <si>
    <t>CERTAINTY 0 to 10</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</si>
</sst>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_(* \(#,##0.00\);_(* &quot;-&quot;??_);_(@_)"/>
    <numFmt numFmtId="165" formatCode="m/d/yy;@"/>
    <numFmt numFmtId="166" formatCode="ddd\,\ m/d/yyyy"/>
    <numFmt numFmtId="167" formatCode="mmm\ d\,\ yyyy"/>
    <numFmt numFmtId="168" formatCode="d"/>
  </numFmts>
  <fonts count="2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b/>
      <sz val="11"/>
      <color theme="0"/>
      <name val="Calibri"/>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A5A5A5"/>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double">
        <color rgb="FF3F3F3F"/>
      </left>
      <right style="double">
        <color rgb="FF3F3F3F"/>
      </right>
      <top style="double">
        <color rgb="FF3F3F3F"/>
      </top>
      <bottom style="double">
        <color rgb="FF3F3F3F"/>
      </bottom>
      <diagonal/>
    </border>
  </borders>
  <cellStyleXfs count="1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14" borderId="11" applyNumberFormat="0" applyAlignment="0" applyProtection="0"/>
  </cellStyleXfs>
  <cellXfs count="10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9" fillId="0" borderId="0" xfId="8">
      <alignment horizontal="right" indent="1"/>
    </xf>
    <xf numFmtId="0" fontId="9" fillId="0" borderId="7" xfId="8" applyBorder="1">
      <alignment horizontal="right" indent="1"/>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166" fontId="0" fillId="0" borderId="3" xfId="9" applyFont="1">
      <alignment horizontal="center" vertical="center"/>
    </xf>
    <xf numFmtId="0" fontId="25" fillId="14" borderId="11" xfId="13" applyAlignment="1">
      <alignment vertical="center"/>
    </xf>
    <xf numFmtId="0" fontId="0" fillId="3" borderId="2" xfId="11" applyFont="1" applyFill="1">
      <alignment horizontal="center" vertical="center"/>
    </xf>
    <xf numFmtId="0" fontId="0" fillId="3" borderId="2" xfId="12" applyFont="1" applyFill="1">
      <alignment horizontal="left" vertical="center" indent="2"/>
    </xf>
    <xf numFmtId="0" fontId="0" fillId="4" borderId="2" xfId="12" applyFont="1" applyFill="1">
      <alignment horizontal="left" vertical="center" indent="2"/>
    </xf>
    <xf numFmtId="0" fontId="0" fillId="11" borderId="2" xfId="12" applyFont="1" applyFill="1">
      <alignment horizontal="left" vertical="center" indent="2"/>
    </xf>
    <xf numFmtId="0" fontId="0" fillId="10" borderId="2" xfId="12" applyFont="1" applyFill="1">
      <alignment horizontal="left" vertical="center" indent="2"/>
    </xf>
    <xf numFmtId="0" fontId="0" fillId="4" borderId="2" xfId="11" applyFont="1" applyFill="1">
      <alignment horizontal="center" vertical="center"/>
    </xf>
    <xf numFmtId="0" fontId="0" fillId="4" borderId="2" xfId="11" applyFont="1" applyFill="1" applyAlignment="1">
      <alignment horizontal="center" vertical="center"/>
    </xf>
  </cellXfs>
  <cellStyles count="14">
    <cellStyle name="Check Cell" xfId="13" builtinId="2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xmlns=""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CG36"/>
  <sheetViews>
    <sheetView showGridLines="0" tabSelected="1" showRuler="0" zoomScaleNormal="100" zoomScalePageLayoutView="70" workbookViewId="0">
      <pane ySplit="6" topLeftCell="A19" activePane="bottomLeft" state="frozen"/>
      <selection pane="bottomLeft" activeCell="B28" sqref="B28"/>
    </sheetView>
  </sheetViews>
  <sheetFormatPr defaultRowHeight="30" customHeight="1" x14ac:dyDescent="0.25"/>
  <cols>
    <col min="1" max="1" width="2.7109375" style="58" customWidth="1"/>
    <col min="2" max="2" width="51.5703125" customWidth="1"/>
    <col min="3" max="3" width="9.5703125" customWidth="1"/>
    <col min="4" max="4" width="10.7109375" customWidth="1"/>
    <col min="5" max="5" width="10.42578125" style="5" customWidth="1"/>
    <col min="6" max="6" width="10.42578125" customWidth="1"/>
    <col min="7" max="7" width="2.7109375" customWidth="1"/>
    <col min="8" max="8" width="6.140625" hidden="1" customWidth="1"/>
    <col min="9" max="85" width="2.5703125" customWidth="1"/>
  </cols>
  <sheetData>
    <row r="1" spans="1:85" ht="30" customHeight="1" x14ac:dyDescent="0.45">
      <c r="A1" s="59" t="s">
        <v>35</v>
      </c>
      <c r="B1" s="62" t="s">
        <v>7</v>
      </c>
      <c r="C1" s="1"/>
      <c r="D1" s="2"/>
      <c r="E1" s="4"/>
      <c r="F1" s="47"/>
      <c r="H1" s="2"/>
      <c r="I1" s="83" t="s">
        <v>16</v>
      </c>
    </row>
    <row r="2" spans="1:85" ht="30" customHeight="1" x14ac:dyDescent="0.3">
      <c r="A2" s="58" t="s">
        <v>30</v>
      </c>
      <c r="B2" s="63" t="s">
        <v>26</v>
      </c>
      <c r="I2" s="84" t="s">
        <v>21</v>
      </c>
    </row>
    <row r="3" spans="1:85" ht="30" customHeight="1" x14ac:dyDescent="0.25">
      <c r="A3" s="58" t="s">
        <v>42</v>
      </c>
      <c r="B3" s="64" t="s">
        <v>27</v>
      </c>
      <c r="C3" s="86" t="s">
        <v>5</v>
      </c>
      <c r="D3" s="87"/>
      <c r="E3" s="92">
        <f ca="1">TODAY()-2</f>
        <v>44711</v>
      </c>
      <c r="F3" s="91"/>
    </row>
    <row r="4" spans="1:85" ht="30" customHeight="1" x14ac:dyDescent="0.25">
      <c r="A4" s="59" t="s">
        <v>36</v>
      </c>
      <c r="C4" s="86" t="s">
        <v>12</v>
      </c>
      <c r="D4" s="87"/>
      <c r="E4" s="7">
        <v>1</v>
      </c>
      <c r="I4" s="88">
        <f ca="1">I5</f>
        <v>44711</v>
      </c>
      <c r="J4" s="89"/>
      <c r="K4" s="89"/>
      <c r="L4" s="89"/>
      <c r="M4" s="89"/>
      <c r="N4" s="89"/>
      <c r="O4" s="90"/>
      <c r="P4" s="88">
        <f ca="1">P5</f>
        <v>44718</v>
      </c>
      <c r="Q4" s="89"/>
      <c r="R4" s="89"/>
      <c r="S4" s="89"/>
      <c r="T4" s="89"/>
      <c r="U4" s="89"/>
      <c r="V4" s="90"/>
      <c r="W4" s="88">
        <f ca="1">W5</f>
        <v>44725</v>
      </c>
      <c r="X4" s="89"/>
      <c r="Y4" s="89"/>
      <c r="Z4" s="89"/>
      <c r="AA4" s="89"/>
      <c r="AB4" s="89"/>
      <c r="AC4" s="90"/>
      <c r="AD4" s="88">
        <f ca="1">AD5</f>
        <v>44732</v>
      </c>
      <c r="AE4" s="89"/>
      <c r="AF4" s="89"/>
      <c r="AG4" s="89"/>
      <c r="AH4" s="89"/>
      <c r="AI4" s="89"/>
      <c r="AJ4" s="90"/>
      <c r="AK4" s="88">
        <f ca="1">AK5</f>
        <v>44739</v>
      </c>
      <c r="AL4" s="89"/>
      <c r="AM4" s="89"/>
      <c r="AN4" s="89"/>
      <c r="AO4" s="89"/>
      <c r="AP4" s="89"/>
      <c r="AQ4" s="90"/>
      <c r="AR4" s="88">
        <f ca="1">AR5</f>
        <v>44746</v>
      </c>
      <c r="AS4" s="89"/>
      <c r="AT4" s="89"/>
      <c r="AU4" s="89"/>
      <c r="AV4" s="89"/>
      <c r="AW4" s="89"/>
      <c r="AX4" s="90"/>
      <c r="AY4" s="88">
        <f ca="1">AY5</f>
        <v>44753</v>
      </c>
      <c r="AZ4" s="89"/>
      <c r="BA4" s="89"/>
      <c r="BB4" s="89"/>
      <c r="BC4" s="89"/>
      <c r="BD4" s="89"/>
      <c r="BE4" s="90"/>
      <c r="BF4" s="88">
        <f ca="1">BF5</f>
        <v>44760</v>
      </c>
      <c r="BG4" s="89"/>
      <c r="BH4" s="89"/>
      <c r="BI4" s="89"/>
      <c r="BJ4" s="89"/>
      <c r="BK4" s="89"/>
      <c r="BL4" s="90"/>
      <c r="BM4" s="88">
        <f ca="1">BM5</f>
        <v>44767</v>
      </c>
      <c r="BN4" s="89"/>
      <c r="BO4" s="89"/>
      <c r="BP4" s="89"/>
      <c r="BQ4" s="89"/>
      <c r="BR4" s="89"/>
      <c r="BS4" s="90"/>
      <c r="BT4" s="88">
        <f ca="1">BT5</f>
        <v>44774</v>
      </c>
      <c r="BU4" s="89"/>
      <c r="BV4" s="89"/>
      <c r="BW4" s="89"/>
      <c r="BX4" s="89"/>
      <c r="BY4" s="89"/>
      <c r="BZ4" s="90"/>
      <c r="CA4" s="88">
        <f ca="1">CA5</f>
        <v>44781</v>
      </c>
      <c r="CB4" s="89"/>
      <c r="CC4" s="89"/>
      <c r="CD4" s="89"/>
      <c r="CE4" s="89"/>
      <c r="CF4" s="89"/>
      <c r="CG4" s="90"/>
    </row>
    <row r="5" spans="1:85" ht="15" customHeight="1" x14ac:dyDescent="0.25">
      <c r="A5" s="59" t="s">
        <v>37</v>
      </c>
      <c r="B5" s="82"/>
      <c r="C5" s="82"/>
      <c r="D5" s="82"/>
      <c r="E5" s="82"/>
      <c r="F5" s="82"/>
      <c r="G5" s="82"/>
      <c r="I5" s="11">
        <f ca="1">Project_Start-WEEKDAY(Project_Start,1)+2+7*(Display_Week-1)</f>
        <v>44711</v>
      </c>
      <c r="J5" s="10">
        <f ca="1">I5+1</f>
        <v>44712</v>
      </c>
      <c r="K5" s="10">
        <f t="shared" ref="K5:AX5" ca="1" si="0">J5+1</f>
        <v>44713</v>
      </c>
      <c r="L5" s="10">
        <f t="shared" ca="1" si="0"/>
        <v>44714</v>
      </c>
      <c r="M5" s="10">
        <f t="shared" ca="1" si="0"/>
        <v>44715</v>
      </c>
      <c r="N5" s="10">
        <f t="shared" ca="1" si="0"/>
        <v>44716</v>
      </c>
      <c r="O5" s="12">
        <f t="shared" ca="1" si="0"/>
        <v>44717</v>
      </c>
      <c r="P5" s="11">
        <f ca="1">O5+1</f>
        <v>44718</v>
      </c>
      <c r="Q5" s="10">
        <f ca="1">P5+1</f>
        <v>44719</v>
      </c>
      <c r="R5" s="10">
        <f t="shared" ca="1" si="0"/>
        <v>44720</v>
      </c>
      <c r="S5" s="10">
        <f t="shared" ca="1" si="0"/>
        <v>44721</v>
      </c>
      <c r="T5" s="10">
        <f t="shared" ca="1" si="0"/>
        <v>44722</v>
      </c>
      <c r="U5" s="10">
        <f t="shared" ca="1" si="0"/>
        <v>44723</v>
      </c>
      <c r="V5" s="12">
        <f t="shared" ca="1" si="0"/>
        <v>44724</v>
      </c>
      <c r="W5" s="11">
        <f ca="1">V5+1</f>
        <v>44725</v>
      </c>
      <c r="X5" s="10">
        <f ca="1">W5+1</f>
        <v>44726</v>
      </c>
      <c r="Y5" s="10">
        <f t="shared" ca="1" si="0"/>
        <v>44727</v>
      </c>
      <c r="Z5" s="10">
        <f t="shared" ca="1" si="0"/>
        <v>44728</v>
      </c>
      <c r="AA5" s="10">
        <f t="shared" ca="1" si="0"/>
        <v>44729</v>
      </c>
      <c r="AB5" s="10">
        <f t="shared" ca="1" si="0"/>
        <v>44730</v>
      </c>
      <c r="AC5" s="12">
        <f t="shared" ca="1" si="0"/>
        <v>44731</v>
      </c>
      <c r="AD5" s="11">
        <f ca="1">AC5+1</f>
        <v>44732</v>
      </c>
      <c r="AE5" s="10">
        <f ca="1">AD5+1</f>
        <v>44733</v>
      </c>
      <c r="AF5" s="10">
        <f t="shared" ca="1" si="0"/>
        <v>44734</v>
      </c>
      <c r="AG5" s="10">
        <f t="shared" ca="1" si="0"/>
        <v>44735</v>
      </c>
      <c r="AH5" s="10">
        <f t="shared" ca="1" si="0"/>
        <v>44736</v>
      </c>
      <c r="AI5" s="10">
        <f t="shared" ca="1" si="0"/>
        <v>44737</v>
      </c>
      <c r="AJ5" s="12">
        <f t="shared" ca="1" si="0"/>
        <v>44738</v>
      </c>
      <c r="AK5" s="11">
        <f ca="1">AJ5+1</f>
        <v>44739</v>
      </c>
      <c r="AL5" s="10">
        <f ca="1">AK5+1</f>
        <v>44740</v>
      </c>
      <c r="AM5" s="10">
        <f t="shared" ca="1" si="0"/>
        <v>44741</v>
      </c>
      <c r="AN5" s="10">
        <f t="shared" ca="1" si="0"/>
        <v>44742</v>
      </c>
      <c r="AO5" s="10">
        <f t="shared" ca="1" si="0"/>
        <v>44743</v>
      </c>
      <c r="AP5" s="10">
        <f t="shared" ca="1" si="0"/>
        <v>44744</v>
      </c>
      <c r="AQ5" s="12">
        <f t="shared" ca="1" si="0"/>
        <v>44745</v>
      </c>
      <c r="AR5" s="11">
        <f ca="1">AQ5+1</f>
        <v>44746</v>
      </c>
      <c r="AS5" s="10">
        <f ca="1">AR5+1</f>
        <v>44747</v>
      </c>
      <c r="AT5" s="10">
        <f t="shared" ca="1" si="0"/>
        <v>44748</v>
      </c>
      <c r="AU5" s="10">
        <f t="shared" ca="1" si="0"/>
        <v>44749</v>
      </c>
      <c r="AV5" s="10">
        <f t="shared" ca="1" si="0"/>
        <v>44750</v>
      </c>
      <c r="AW5" s="10">
        <f t="shared" ca="1" si="0"/>
        <v>44751</v>
      </c>
      <c r="AX5" s="12">
        <f t="shared" ca="1" si="0"/>
        <v>44752</v>
      </c>
      <c r="AY5" s="11">
        <f ca="1">AX5+1</f>
        <v>44753</v>
      </c>
      <c r="AZ5" s="10">
        <f ca="1">AY5+1</f>
        <v>44754</v>
      </c>
      <c r="BA5" s="10">
        <f t="shared" ref="BA5:BE5" ca="1" si="1">AZ5+1</f>
        <v>44755</v>
      </c>
      <c r="BB5" s="10">
        <f t="shared" ca="1" si="1"/>
        <v>44756</v>
      </c>
      <c r="BC5" s="10">
        <f t="shared" ca="1" si="1"/>
        <v>44757</v>
      </c>
      <c r="BD5" s="10">
        <f t="shared" ca="1" si="1"/>
        <v>44758</v>
      </c>
      <c r="BE5" s="12">
        <f t="shared" ca="1" si="1"/>
        <v>44759</v>
      </c>
      <c r="BF5" s="11">
        <f ca="1">BE5+1</f>
        <v>44760</v>
      </c>
      <c r="BG5" s="10">
        <f ca="1">BF5+1</f>
        <v>44761</v>
      </c>
      <c r="BH5" s="10">
        <f t="shared" ref="BH5:BL5" ca="1" si="2">BG5+1</f>
        <v>44762</v>
      </c>
      <c r="BI5" s="10">
        <f t="shared" ca="1" si="2"/>
        <v>44763</v>
      </c>
      <c r="BJ5" s="10">
        <f t="shared" ca="1" si="2"/>
        <v>44764</v>
      </c>
      <c r="BK5" s="10">
        <f t="shared" ca="1" si="2"/>
        <v>44765</v>
      </c>
      <c r="BL5" s="12">
        <f t="shared" ca="1" si="2"/>
        <v>44766</v>
      </c>
      <c r="BM5" s="11">
        <f ca="1">BL5+1</f>
        <v>44767</v>
      </c>
      <c r="BN5" s="10">
        <f ca="1">BM5+1</f>
        <v>44768</v>
      </c>
      <c r="BO5" s="10">
        <f t="shared" ref="BO5" ca="1" si="3">BN5+1</f>
        <v>44769</v>
      </c>
      <c r="BP5" s="10">
        <f t="shared" ref="BP5" ca="1" si="4">BO5+1</f>
        <v>44770</v>
      </c>
      <c r="BQ5" s="10">
        <f t="shared" ref="BQ5" ca="1" si="5">BP5+1</f>
        <v>44771</v>
      </c>
      <c r="BR5" s="10">
        <f t="shared" ref="BR5" ca="1" si="6">BQ5+1</f>
        <v>44772</v>
      </c>
      <c r="BS5" s="12">
        <f t="shared" ref="BS5" ca="1" si="7">BR5+1</f>
        <v>44773</v>
      </c>
      <c r="BT5" s="11">
        <f ca="1">BS5+1</f>
        <v>44774</v>
      </c>
      <c r="BU5" s="10">
        <f ca="1">BT5+1</f>
        <v>44775</v>
      </c>
      <c r="BV5" s="10">
        <f t="shared" ref="BV5" ca="1" si="8">BU5+1</f>
        <v>44776</v>
      </c>
      <c r="BW5" s="10">
        <f t="shared" ref="BW5" ca="1" si="9">BV5+1</f>
        <v>44777</v>
      </c>
      <c r="BX5" s="10">
        <f t="shared" ref="BX5" ca="1" si="10">BW5+1</f>
        <v>44778</v>
      </c>
      <c r="BY5" s="10">
        <f t="shared" ref="BY5" ca="1" si="11">BX5+1</f>
        <v>44779</v>
      </c>
      <c r="BZ5" s="12">
        <f t="shared" ref="BZ5" ca="1" si="12">BY5+1</f>
        <v>44780</v>
      </c>
      <c r="CA5" s="11">
        <f ca="1">BZ5+1</f>
        <v>44781</v>
      </c>
      <c r="CB5" s="10">
        <f ca="1">CA5+1</f>
        <v>44782</v>
      </c>
      <c r="CC5" s="10">
        <f t="shared" ref="CC5" ca="1" si="13">CB5+1</f>
        <v>44783</v>
      </c>
      <c r="CD5" s="10">
        <f t="shared" ref="CD5" ca="1" si="14">CC5+1</f>
        <v>44784</v>
      </c>
      <c r="CE5" s="10">
        <f t="shared" ref="CE5" ca="1" si="15">CD5+1</f>
        <v>44785</v>
      </c>
      <c r="CF5" s="10">
        <f t="shared" ref="CF5" ca="1" si="16">CE5+1</f>
        <v>44786</v>
      </c>
      <c r="CG5" s="12">
        <f t="shared" ref="CG5" ca="1" si="17">CF5+1</f>
        <v>44787</v>
      </c>
    </row>
    <row r="6" spans="1:85" ht="30" customHeight="1" thickBot="1" x14ac:dyDescent="0.3">
      <c r="A6" s="59" t="s">
        <v>38</v>
      </c>
      <c r="B6" s="8" t="s">
        <v>13</v>
      </c>
      <c r="C6" s="9" t="s">
        <v>63</v>
      </c>
      <c r="D6" s="9" t="s">
        <v>6</v>
      </c>
      <c r="E6" s="9" t="s">
        <v>9</v>
      </c>
      <c r="F6" s="9" t="s">
        <v>10</v>
      </c>
      <c r="G6" s="9"/>
      <c r="H6" s="9" t="s">
        <v>11</v>
      </c>
      <c r="I6" s="13" t="str">
        <f t="shared" ref="I6" ca="1" si="18">LEFT(TEXT(I5,"ddd"),1)</f>
        <v>M</v>
      </c>
      <c r="J6" s="13" t="str">
        <f t="shared" ref="J6:AR6" ca="1" si="19">LEFT(TEXT(J5,"ddd"),1)</f>
        <v>T</v>
      </c>
      <c r="K6" s="13" t="str">
        <f t="shared" ca="1" si="19"/>
        <v>W</v>
      </c>
      <c r="L6" s="13" t="str">
        <f t="shared" ca="1" si="19"/>
        <v>T</v>
      </c>
      <c r="M6" s="13" t="str">
        <f t="shared" ca="1" si="19"/>
        <v>F</v>
      </c>
      <c r="N6" s="13" t="str">
        <f t="shared" ca="1" si="19"/>
        <v>S</v>
      </c>
      <c r="O6" s="13" t="str">
        <f t="shared" ca="1" si="19"/>
        <v>S</v>
      </c>
      <c r="P6" s="13" t="str">
        <f t="shared" ca="1" si="19"/>
        <v>M</v>
      </c>
      <c r="Q6" s="13" t="str">
        <f t="shared" ca="1" si="19"/>
        <v>T</v>
      </c>
      <c r="R6" s="13" t="str">
        <f t="shared" ca="1" si="19"/>
        <v>W</v>
      </c>
      <c r="S6" s="13" t="str">
        <f t="shared" ca="1" si="19"/>
        <v>T</v>
      </c>
      <c r="T6" s="13" t="str">
        <f t="shared" ca="1" si="19"/>
        <v>F</v>
      </c>
      <c r="U6" s="13" t="str">
        <f t="shared" ca="1" si="19"/>
        <v>S</v>
      </c>
      <c r="V6" s="13" t="str">
        <f t="shared" ca="1" si="19"/>
        <v>S</v>
      </c>
      <c r="W6" s="13" t="str">
        <f t="shared" ca="1" si="19"/>
        <v>M</v>
      </c>
      <c r="X6" s="13" t="str">
        <f t="shared" ca="1" si="19"/>
        <v>T</v>
      </c>
      <c r="Y6" s="13" t="str">
        <f t="shared" ca="1" si="19"/>
        <v>W</v>
      </c>
      <c r="Z6" s="13" t="str">
        <f t="shared" ca="1" si="19"/>
        <v>T</v>
      </c>
      <c r="AA6" s="13" t="str">
        <f t="shared" ca="1" si="19"/>
        <v>F</v>
      </c>
      <c r="AB6" s="13" t="str">
        <f t="shared" ca="1" si="19"/>
        <v>S</v>
      </c>
      <c r="AC6" s="13" t="str">
        <f t="shared" ca="1" si="19"/>
        <v>S</v>
      </c>
      <c r="AD6" s="13" t="str">
        <f t="shared" ca="1" si="19"/>
        <v>M</v>
      </c>
      <c r="AE6" s="13" t="str">
        <f t="shared" ca="1" si="19"/>
        <v>T</v>
      </c>
      <c r="AF6" s="13" t="str">
        <f t="shared" ca="1" si="19"/>
        <v>W</v>
      </c>
      <c r="AG6" s="13" t="str">
        <f t="shared" ca="1" si="19"/>
        <v>T</v>
      </c>
      <c r="AH6" s="13" t="str">
        <f t="shared" ca="1" si="19"/>
        <v>F</v>
      </c>
      <c r="AI6" s="13" t="str">
        <f t="shared" ca="1" si="19"/>
        <v>S</v>
      </c>
      <c r="AJ6" s="13" t="str">
        <f t="shared" ca="1" si="19"/>
        <v>S</v>
      </c>
      <c r="AK6" s="13" t="str">
        <f t="shared" ca="1" si="19"/>
        <v>M</v>
      </c>
      <c r="AL6" s="13" t="str">
        <f t="shared" ca="1" si="19"/>
        <v>T</v>
      </c>
      <c r="AM6" s="13" t="str">
        <f t="shared" ca="1" si="19"/>
        <v>W</v>
      </c>
      <c r="AN6" s="13" t="str">
        <f t="shared" ca="1" si="19"/>
        <v>T</v>
      </c>
      <c r="AO6" s="13" t="str">
        <f t="shared" ca="1" si="19"/>
        <v>F</v>
      </c>
      <c r="AP6" s="13" t="str">
        <f t="shared" ca="1" si="19"/>
        <v>S</v>
      </c>
      <c r="AQ6" s="13" t="str">
        <f t="shared" ca="1" si="19"/>
        <v>S</v>
      </c>
      <c r="AR6" s="13" t="str">
        <f t="shared" ca="1" si="19"/>
        <v>M</v>
      </c>
      <c r="AS6" s="13" t="str">
        <f t="shared" ref="AS6:CV6" ca="1" si="20">LEFT(TEXT(AS5,"ddd"),1)</f>
        <v>T</v>
      </c>
      <c r="AT6" s="13" t="str">
        <f t="shared" ca="1" si="20"/>
        <v>W</v>
      </c>
      <c r="AU6" s="13" t="str">
        <f t="shared" ca="1" si="20"/>
        <v>T</v>
      </c>
      <c r="AV6" s="13" t="str">
        <f t="shared" ca="1" si="20"/>
        <v>F</v>
      </c>
      <c r="AW6" s="13" t="str">
        <f t="shared" ca="1" si="20"/>
        <v>S</v>
      </c>
      <c r="AX6" s="13" t="str">
        <f t="shared" ca="1" si="20"/>
        <v>S</v>
      </c>
      <c r="AY6" s="13" t="str">
        <f t="shared" ca="1" si="20"/>
        <v>M</v>
      </c>
      <c r="AZ6" s="13" t="str">
        <f t="shared" ca="1" si="20"/>
        <v>T</v>
      </c>
      <c r="BA6" s="13" t="str">
        <f t="shared" ca="1" si="20"/>
        <v>W</v>
      </c>
      <c r="BB6" s="13" t="str">
        <f t="shared" ca="1" si="20"/>
        <v>T</v>
      </c>
      <c r="BC6" s="13" t="str">
        <f t="shared" ca="1" si="20"/>
        <v>F</v>
      </c>
      <c r="BD6" s="13" t="str">
        <f t="shared" ca="1" si="20"/>
        <v>S</v>
      </c>
      <c r="BE6" s="13" t="str">
        <f t="shared" ca="1" si="20"/>
        <v>S</v>
      </c>
      <c r="BF6" s="13" t="str">
        <f t="shared" ca="1" si="20"/>
        <v>M</v>
      </c>
      <c r="BG6" s="13" t="str">
        <f t="shared" ca="1" si="20"/>
        <v>T</v>
      </c>
      <c r="BH6" s="13" t="str">
        <f t="shared" ca="1" si="20"/>
        <v>W</v>
      </c>
      <c r="BI6" s="13" t="str">
        <f t="shared" ca="1" si="20"/>
        <v>T</v>
      </c>
      <c r="BJ6" s="13" t="str">
        <f t="shared" ca="1" si="20"/>
        <v>F</v>
      </c>
      <c r="BK6" s="13" t="str">
        <f t="shared" ca="1" si="20"/>
        <v>S</v>
      </c>
      <c r="BL6" s="13" t="str">
        <f t="shared" ca="1" si="20"/>
        <v>S</v>
      </c>
      <c r="BM6" s="13" t="str">
        <f t="shared" ref="BM6:BZ6" ca="1" si="21">LEFT(TEXT(BM5,"ddd"),1)</f>
        <v>M</v>
      </c>
      <c r="BN6" s="13" t="str">
        <f t="shared" ca="1" si="21"/>
        <v>T</v>
      </c>
      <c r="BO6" s="13" t="str">
        <f t="shared" ca="1" si="21"/>
        <v>W</v>
      </c>
      <c r="BP6" s="13" t="str">
        <f t="shared" ca="1" si="21"/>
        <v>T</v>
      </c>
      <c r="BQ6" s="13" t="str">
        <f t="shared" ca="1" si="21"/>
        <v>F</v>
      </c>
      <c r="BR6" s="13" t="str">
        <f t="shared" ca="1" si="21"/>
        <v>S</v>
      </c>
      <c r="BS6" s="13" t="str">
        <f t="shared" ca="1" si="21"/>
        <v>S</v>
      </c>
      <c r="BT6" s="13" t="str">
        <f t="shared" ca="1" si="21"/>
        <v>M</v>
      </c>
      <c r="BU6" s="13" t="str">
        <f t="shared" ca="1" si="21"/>
        <v>T</v>
      </c>
      <c r="BV6" s="13" t="str">
        <f t="shared" ca="1" si="21"/>
        <v>W</v>
      </c>
      <c r="BW6" s="13" t="str">
        <f t="shared" ca="1" si="21"/>
        <v>T</v>
      </c>
      <c r="BX6" s="13" t="str">
        <f t="shared" ca="1" si="21"/>
        <v>F</v>
      </c>
      <c r="BY6" s="13" t="str">
        <f t="shared" ca="1" si="21"/>
        <v>S</v>
      </c>
      <c r="BZ6" s="13" t="str">
        <f t="shared" ca="1" si="21"/>
        <v>S</v>
      </c>
      <c r="CA6" s="13" t="str">
        <f t="shared" ref="CA6:CG6" ca="1" si="22">LEFT(TEXT(CA5,"ddd"),1)</f>
        <v>M</v>
      </c>
      <c r="CB6" s="13" t="str">
        <f t="shared" ca="1" si="22"/>
        <v>T</v>
      </c>
      <c r="CC6" s="13" t="str">
        <f t="shared" ca="1" si="22"/>
        <v>W</v>
      </c>
      <c r="CD6" s="13" t="str">
        <f t="shared" ca="1" si="22"/>
        <v>T</v>
      </c>
      <c r="CE6" s="13" t="str">
        <f t="shared" ca="1" si="22"/>
        <v>F</v>
      </c>
      <c r="CF6" s="13" t="str">
        <f t="shared" ca="1" si="22"/>
        <v>S</v>
      </c>
      <c r="CG6" s="13" t="str">
        <f t="shared" ca="1" si="22"/>
        <v>S</v>
      </c>
    </row>
    <row r="7" spans="1:85" ht="30" hidden="1" customHeight="1" thickBot="1" x14ac:dyDescent="0.3">
      <c r="A7" s="58" t="s">
        <v>43</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85" s="3" customFormat="1" ht="30" customHeight="1" thickBot="1" x14ac:dyDescent="0.3">
      <c r="A8" s="59" t="s">
        <v>39</v>
      </c>
      <c r="B8" s="18" t="s">
        <v>45</v>
      </c>
      <c r="C8" s="70"/>
      <c r="D8" s="19"/>
      <c r="E8" s="20"/>
      <c r="F8" s="21"/>
      <c r="G8" s="17"/>
      <c r="H8" s="17" t="str">
        <f t="shared" ref="H8:H33" si="23">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row>
    <row r="9" spans="1:85" s="3" customFormat="1" ht="30" customHeight="1" thickTop="1" thickBot="1" x14ac:dyDescent="0.3">
      <c r="A9" s="59" t="s">
        <v>44</v>
      </c>
      <c r="B9" s="95" t="s">
        <v>47</v>
      </c>
      <c r="C9" s="94">
        <v>9</v>
      </c>
      <c r="D9" s="22">
        <v>0.85</v>
      </c>
      <c r="E9" s="65">
        <f ca="1">Project_Start</f>
        <v>44711</v>
      </c>
      <c r="F9" s="65">
        <f ca="1">E9+13</f>
        <v>44724</v>
      </c>
      <c r="G9" s="17"/>
      <c r="H9" s="17">
        <f t="shared" ca="1" si="23"/>
        <v>14</v>
      </c>
      <c r="I9" s="44"/>
      <c r="J9" s="44"/>
      <c r="K9" s="93"/>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row>
    <row r="10" spans="1:85" s="3" customFormat="1" ht="30" customHeight="1" thickBot="1" x14ac:dyDescent="0.3">
      <c r="A10" s="59" t="s">
        <v>40</v>
      </c>
      <c r="B10" s="95" t="s">
        <v>52</v>
      </c>
      <c r="C10" s="71">
        <v>8.5</v>
      </c>
      <c r="D10" s="22">
        <v>0.6</v>
      </c>
      <c r="E10" s="65">
        <f ca="1">Project_Start</f>
        <v>44711</v>
      </c>
      <c r="F10" s="65">
        <f t="shared" ref="F10:F12" ca="1" si="24">E10+13</f>
        <v>44724</v>
      </c>
      <c r="G10" s="17"/>
      <c r="H10" s="17">
        <f t="shared" ca="1" si="23"/>
        <v>14</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row>
    <row r="11" spans="1:85" s="3" customFormat="1" ht="30" customHeight="1" thickBot="1" x14ac:dyDescent="0.3">
      <c r="A11" s="58"/>
      <c r="B11" s="95" t="s">
        <v>49</v>
      </c>
      <c r="C11" s="71">
        <v>8.1</v>
      </c>
      <c r="D11" s="22">
        <v>0.5</v>
      </c>
      <c r="E11" s="65">
        <f ca="1">Project_Start</f>
        <v>44711</v>
      </c>
      <c r="F11" s="65">
        <f t="shared" ca="1" si="24"/>
        <v>44724</v>
      </c>
      <c r="G11" s="17"/>
      <c r="H11" s="17">
        <f t="shared" ca="1" si="23"/>
        <v>14</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row>
    <row r="12" spans="1:85" s="3" customFormat="1" ht="30" customHeight="1" thickBot="1" x14ac:dyDescent="0.3">
      <c r="A12" s="58"/>
      <c r="B12" s="79" t="s">
        <v>50</v>
      </c>
      <c r="C12" s="71">
        <v>7.8</v>
      </c>
      <c r="D12" s="22">
        <v>0.25</v>
      </c>
      <c r="E12" s="65">
        <f ca="1">Project_Start</f>
        <v>44711</v>
      </c>
      <c r="F12" s="65">
        <f t="shared" ca="1" si="24"/>
        <v>44724</v>
      </c>
      <c r="G12" s="17"/>
      <c r="H12" s="17">
        <f t="shared" ca="1" si="23"/>
        <v>14</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row>
    <row r="13" spans="1:85" s="3" customFormat="1" ht="30" customHeight="1" thickBot="1" x14ac:dyDescent="0.3">
      <c r="A13" s="58"/>
      <c r="B13" s="95" t="s">
        <v>54</v>
      </c>
      <c r="C13" s="71">
        <v>9.8000000000000007</v>
      </c>
      <c r="D13" s="22">
        <v>0.98</v>
      </c>
      <c r="E13" s="65">
        <f ca="1">E10</f>
        <v>44711</v>
      </c>
      <c r="F13" s="65">
        <f ca="1">E13+6</f>
        <v>44717</v>
      </c>
      <c r="G13" s="17"/>
      <c r="H13" s="17">
        <f t="shared" ca="1" si="23"/>
        <v>7</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row>
    <row r="14" spans="1:85" s="3" customFormat="1" ht="30" customHeight="1" thickBot="1" x14ac:dyDescent="0.3">
      <c r="A14" s="59" t="s">
        <v>41</v>
      </c>
      <c r="B14" s="23" t="s">
        <v>61</v>
      </c>
      <c r="C14" s="72"/>
      <c r="D14" s="24"/>
      <c r="E14" s="25"/>
      <c r="F14" s="26"/>
      <c r="G14" s="17"/>
      <c r="H14" s="17" t="str">
        <f t="shared" si="23"/>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row>
    <row r="15" spans="1:85" s="3" customFormat="1" ht="30" customHeight="1" thickBot="1" x14ac:dyDescent="0.3">
      <c r="A15" s="59"/>
      <c r="B15" s="96" t="s">
        <v>48</v>
      </c>
      <c r="C15" s="73">
        <v>7.2</v>
      </c>
      <c r="D15" s="27">
        <v>0.4</v>
      </c>
      <c r="E15" s="66">
        <f ca="1">Project_Start</f>
        <v>44711</v>
      </c>
      <c r="F15" s="66">
        <f ca="1">E9+13</f>
        <v>44724</v>
      </c>
      <c r="G15" s="17"/>
      <c r="H15" s="17">
        <f t="shared" ca="1" si="23"/>
        <v>14</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row>
    <row r="16" spans="1:85" s="3" customFormat="1" ht="30" customHeight="1" thickBot="1" x14ac:dyDescent="0.3">
      <c r="A16" s="58"/>
      <c r="B16" s="96" t="s">
        <v>51</v>
      </c>
      <c r="C16" s="73">
        <v>6.9</v>
      </c>
      <c r="D16" s="27">
        <v>0</v>
      </c>
      <c r="E16" s="66">
        <f ca="1">E9+5</f>
        <v>44716</v>
      </c>
      <c r="F16" s="66">
        <f ca="1">E9+13</f>
        <v>44724</v>
      </c>
      <c r="G16" s="17"/>
      <c r="H16" s="17">
        <f t="shared" ca="1" si="23"/>
        <v>9</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row>
    <row r="17" spans="1:85" s="3" customFormat="1" ht="30" customHeight="1" thickBot="1" x14ac:dyDescent="0.3">
      <c r="A17" s="58"/>
      <c r="B17" s="100" t="s">
        <v>55</v>
      </c>
      <c r="C17" s="73">
        <v>5.8</v>
      </c>
      <c r="D17" s="27">
        <v>0</v>
      </c>
      <c r="E17" s="66">
        <f ca="1">F16+1</f>
        <v>44725</v>
      </c>
      <c r="F17" s="66">
        <f ca="1">E17+13</f>
        <v>44738</v>
      </c>
      <c r="G17" s="17"/>
      <c r="H17" s="17">
        <f t="shared" ca="1" si="23"/>
        <v>14</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row>
    <row r="18" spans="1:85" s="3" customFormat="1" ht="30" customHeight="1" thickBot="1" x14ac:dyDescent="0.3">
      <c r="A18" s="58"/>
      <c r="B18" s="96" t="s">
        <v>59</v>
      </c>
      <c r="C18" s="99">
        <v>5.6</v>
      </c>
      <c r="D18" s="27">
        <v>0</v>
      </c>
      <c r="E18" s="66">
        <f ca="1">E17</f>
        <v>44725</v>
      </c>
      <c r="F18" s="66">
        <f ca="1">E18+13</f>
        <v>44738</v>
      </c>
      <c r="G18" s="17"/>
      <c r="H18" s="17">
        <f t="shared" ca="1" si="23"/>
        <v>14</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row>
    <row r="19" spans="1:85" s="3" customFormat="1" ht="30" customHeight="1" thickBot="1" x14ac:dyDescent="0.3">
      <c r="A19" s="58"/>
      <c r="B19" s="96" t="s">
        <v>60</v>
      </c>
      <c r="C19" s="73"/>
      <c r="D19" s="27">
        <v>1</v>
      </c>
      <c r="E19" s="66">
        <f ca="1">F18+1</f>
        <v>44739</v>
      </c>
      <c r="F19" s="66">
        <f ca="1">E19+6</f>
        <v>44745</v>
      </c>
      <c r="G19" s="17"/>
      <c r="H19" s="17">
        <f t="shared" ca="1" si="23"/>
        <v>7</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row>
    <row r="20" spans="1:85" s="3" customFormat="1" ht="30" customHeight="1" thickBot="1" x14ac:dyDescent="0.3">
      <c r="A20" s="58" t="s">
        <v>32</v>
      </c>
      <c r="B20" s="28" t="s">
        <v>46</v>
      </c>
      <c r="C20" s="74"/>
      <c r="D20" s="29"/>
      <c r="E20" s="30"/>
      <c r="F20" s="31"/>
      <c r="G20" s="17"/>
      <c r="H20" s="17" t="str">
        <f t="shared" si="23"/>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row>
    <row r="21" spans="1:85" s="3" customFormat="1" ht="30" customHeight="1" thickBot="1" x14ac:dyDescent="0.3">
      <c r="A21" s="58"/>
      <c r="B21" s="97" t="s">
        <v>56</v>
      </c>
      <c r="C21" s="75">
        <v>6.65</v>
      </c>
      <c r="D21" s="32">
        <v>0.03</v>
      </c>
      <c r="E21" s="67">
        <f ca="1">F19+1</f>
        <v>44746</v>
      </c>
      <c r="F21" s="67">
        <f ca="1">E21+6</f>
        <v>44752</v>
      </c>
      <c r="G21" s="17"/>
      <c r="H21" s="17">
        <f t="shared" ca="1" si="23"/>
        <v>7</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row>
    <row r="22" spans="1:85" s="3" customFormat="1" ht="30" customHeight="1" thickBot="1" x14ac:dyDescent="0.3">
      <c r="A22" s="58"/>
      <c r="B22" s="97" t="s">
        <v>57</v>
      </c>
      <c r="C22" s="75">
        <v>2</v>
      </c>
      <c r="D22" s="32"/>
      <c r="E22" s="67">
        <f ca="1">E21</f>
        <v>44746</v>
      </c>
      <c r="F22" s="67">
        <f ca="1">E22+6</f>
        <v>44752</v>
      </c>
      <c r="G22" s="17"/>
      <c r="H22" s="17">
        <f t="shared" ca="1" si="23"/>
        <v>7</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row>
    <row r="23" spans="1:85" s="3" customFormat="1" ht="30" customHeight="1" thickBot="1" x14ac:dyDescent="0.3">
      <c r="A23" s="58"/>
      <c r="B23" s="97" t="s">
        <v>53</v>
      </c>
      <c r="C23" s="75">
        <v>3</v>
      </c>
      <c r="D23" s="32"/>
      <c r="E23" s="67">
        <f ca="1">F22+1</f>
        <v>44753</v>
      </c>
      <c r="F23" s="67">
        <f ca="1">E23+6</f>
        <v>44759</v>
      </c>
      <c r="G23" s="17"/>
      <c r="H23" s="17">
        <f t="shared" ca="1" si="23"/>
        <v>7</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row>
    <row r="24" spans="1:85" s="3" customFormat="1" ht="30" customHeight="1" thickBot="1" x14ac:dyDescent="0.3">
      <c r="A24" s="58"/>
      <c r="B24" s="97" t="s">
        <v>60</v>
      </c>
      <c r="C24" s="75"/>
      <c r="D24" s="32">
        <v>1</v>
      </c>
      <c r="E24" s="67">
        <f ca="1">F23+1</f>
        <v>44760</v>
      </c>
      <c r="F24" s="67">
        <f t="shared" ref="F24:F25" ca="1" si="25">E24+6</f>
        <v>44766</v>
      </c>
      <c r="G24" s="17"/>
      <c r="H24" s="17">
        <f t="shared" ca="1" si="23"/>
        <v>7</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row>
    <row r="25" spans="1:85" s="3" customFormat="1" ht="30" customHeight="1" thickBot="1" x14ac:dyDescent="0.3">
      <c r="A25" s="58"/>
      <c r="B25" s="97" t="s">
        <v>60</v>
      </c>
      <c r="C25" s="75"/>
      <c r="D25" s="32">
        <v>1</v>
      </c>
      <c r="E25" s="67">
        <f ca="1">F24+1</f>
        <v>44767</v>
      </c>
      <c r="F25" s="67">
        <f t="shared" ca="1" si="25"/>
        <v>44773</v>
      </c>
      <c r="G25" s="17"/>
      <c r="H25" s="17">
        <f t="shared" ca="1" si="23"/>
        <v>7</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row>
    <row r="26" spans="1:85" s="3" customFormat="1" ht="30" customHeight="1" thickBot="1" x14ac:dyDescent="0.3">
      <c r="A26" s="58" t="s">
        <v>32</v>
      </c>
      <c r="B26" s="33" t="s">
        <v>62</v>
      </c>
      <c r="C26" s="76"/>
      <c r="D26" s="34"/>
      <c r="E26" s="35"/>
      <c r="F26" s="36"/>
      <c r="G26" s="17"/>
      <c r="H26" s="17" t="str">
        <f t="shared" si="23"/>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row>
    <row r="27" spans="1:85" s="3" customFormat="1" ht="30" customHeight="1" thickBot="1" x14ac:dyDescent="0.3">
      <c r="A27" s="58"/>
      <c r="B27" s="98" t="s">
        <v>58</v>
      </c>
      <c r="C27" s="77"/>
      <c r="D27" s="37"/>
      <c r="E27" s="68">
        <f>DATE(2022,8,1)</f>
        <v>44774</v>
      </c>
      <c r="F27" s="68">
        <f>E27+14</f>
        <v>44788</v>
      </c>
      <c r="G27" s="17"/>
      <c r="H27" s="17">
        <f t="shared" si="23"/>
        <v>15</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row>
    <row r="28" spans="1:85" s="3" customFormat="1" ht="30" customHeight="1" thickBot="1" x14ac:dyDescent="0.3">
      <c r="A28" s="58"/>
      <c r="B28" s="98" t="s">
        <v>3</v>
      </c>
      <c r="C28" s="77"/>
      <c r="D28" s="37"/>
      <c r="E28" s="68" t="s">
        <v>31</v>
      </c>
      <c r="F28" s="68" t="s">
        <v>31</v>
      </c>
      <c r="G28" s="17"/>
      <c r="H28" s="17" t="e">
        <f t="shared" si="23"/>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row>
    <row r="29" spans="1:85" s="3" customFormat="1" ht="30" customHeight="1" thickBot="1" x14ac:dyDescent="0.3">
      <c r="A29" s="58"/>
      <c r="B29" s="80" t="s">
        <v>0</v>
      </c>
      <c r="C29" s="77"/>
      <c r="D29" s="37"/>
      <c r="E29" s="68" t="s">
        <v>31</v>
      </c>
      <c r="F29" s="68" t="s">
        <v>31</v>
      </c>
      <c r="G29" s="17"/>
      <c r="H29" s="17" t="e">
        <f t="shared" si="23"/>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row>
    <row r="30" spans="1:85" s="3" customFormat="1" ht="30" customHeight="1" thickBot="1" x14ac:dyDescent="0.3">
      <c r="A30" s="58"/>
      <c r="B30" s="80" t="s">
        <v>1</v>
      </c>
      <c r="C30" s="77"/>
      <c r="D30" s="37"/>
      <c r="E30" s="68" t="s">
        <v>31</v>
      </c>
      <c r="F30" s="68" t="s">
        <v>31</v>
      </c>
      <c r="G30" s="17"/>
      <c r="H30" s="17" t="e">
        <f t="shared" si="23"/>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row>
    <row r="31" spans="1:85" s="3" customFormat="1" ht="30" customHeight="1" thickBot="1" x14ac:dyDescent="0.3">
      <c r="A31" s="58"/>
      <c r="B31" s="80" t="s">
        <v>2</v>
      </c>
      <c r="C31" s="77"/>
      <c r="D31" s="37"/>
      <c r="E31" s="68" t="s">
        <v>31</v>
      </c>
      <c r="F31" s="68" t="s">
        <v>31</v>
      </c>
      <c r="G31" s="17"/>
      <c r="H31" s="17" t="e">
        <f t="shared" si="23"/>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row>
    <row r="32" spans="1:85" s="3" customFormat="1" ht="30" customHeight="1" thickBot="1" x14ac:dyDescent="0.3">
      <c r="A32" s="58" t="s">
        <v>34</v>
      </c>
      <c r="B32" s="81"/>
      <c r="C32" s="78"/>
      <c r="D32" s="16"/>
      <c r="E32" s="69"/>
      <c r="F32" s="69"/>
      <c r="G32" s="17"/>
      <c r="H32" s="17" t="str">
        <f t="shared" si="23"/>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c r="BM32" s="44"/>
      <c r="BN32" s="44"/>
      <c r="BO32" s="44"/>
      <c r="BP32" s="44"/>
      <c r="BQ32" s="44"/>
      <c r="BR32" s="44"/>
      <c r="BS32" s="44"/>
      <c r="BT32" s="44"/>
      <c r="BU32" s="44"/>
      <c r="BV32" s="44"/>
      <c r="BW32" s="44"/>
      <c r="BX32" s="44"/>
      <c r="BY32" s="44"/>
      <c r="BZ32" s="44"/>
      <c r="CA32" s="44"/>
      <c r="CB32" s="44"/>
      <c r="CC32" s="44"/>
      <c r="CD32" s="44"/>
      <c r="CE32" s="44"/>
      <c r="CF32" s="44"/>
      <c r="CG32" s="44"/>
    </row>
    <row r="33" spans="1:85" s="3" customFormat="1" ht="30" customHeight="1" thickBot="1" x14ac:dyDescent="0.3">
      <c r="A33" s="59" t="s">
        <v>33</v>
      </c>
      <c r="B33" s="38" t="s">
        <v>4</v>
      </c>
      <c r="C33" s="39"/>
      <c r="D33" s="40"/>
      <c r="E33" s="41"/>
      <c r="F33" s="42"/>
      <c r="G33" s="43"/>
      <c r="H33" s="43" t="str">
        <f t="shared" si="23"/>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c r="BP33" s="46"/>
      <c r="BQ33" s="46"/>
      <c r="BR33" s="46"/>
      <c r="BS33" s="46"/>
      <c r="BT33" s="46"/>
      <c r="BU33" s="46"/>
      <c r="BV33" s="46"/>
      <c r="BW33" s="46"/>
      <c r="BX33" s="46"/>
      <c r="BY33" s="46"/>
      <c r="BZ33" s="46"/>
      <c r="CA33" s="46"/>
      <c r="CB33" s="46"/>
      <c r="CC33" s="46"/>
      <c r="CD33" s="46"/>
      <c r="CE33" s="46"/>
      <c r="CF33" s="46"/>
      <c r="CG33" s="46"/>
    </row>
    <row r="34" spans="1:85" ht="30" customHeight="1" x14ac:dyDescent="0.25">
      <c r="G34" s="6"/>
    </row>
    <row r="35" spans="1:85" ht="30" customHeight="1" x14ac:dyDescent="0.25">
      <c r="C35" s="14"/>
      <c r="F35" s="60"/>
    </row>
    <row r="36" spans="1:85" ht="30" customHeight="1" x14ac:dyDescent="0.25">
      <c r="C36" s="15"/>
    </row>
  </sheetData>
  <mergeCells count="14">
    <mergeCell ref="BM4:BS4"/>
    <mergeCell ref="BT4:BZ4"/>
    <mergeCell ref="CA4:CG4"/>
    <mergeCell ref="BF4:BL4"/>
    <mergeCell ref="E3:F3"/>
    <mergeCell ref="I4:O4"/>
    <mergeCell ref="P4:V4"/>
    <mergeCell ref="W4:AC4"/>
    <mergeCell ref="AD4:AJ4"/>
    <mergeCell ref="C3:D3"/>
    <mergeCell ref="C4:D4"/>
    <mergeCell ref="AK4:AQ4"/>
    <mergeCell ref="AR4:AX4"/>
    <mergeCell ref="AY4:BE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BM5:CG6 BM8:CG32 I33:CG33 I5:BL32">
    <cfRule type="expression" dxfId="8" priority="33">
      <formula>AND(TODAY()&gt;=I$5,TODAY()&lt;J$5)</formula>
    </cfRule>
  </conditionalFormatting>
  <conditionalFormatting sqref="BM8:CG32 I33:CG33 I7:BL32">
    <cfRule type="expression" dxfId="7" priority="27">
      <formula>AND(task_start&lt;=I$5,ROUNDDOWN((task_end-task_start+1)*task_progress,0)+task_start-1&gt;=I$5)</formula>
    </cfRule>
    <cfRule type="expression" dxfId="6"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hyperlinks>
    <hyperlink ref="I2" r:id="rId1"/>
    <hyperlink ref="I1" r:id="rId2"/>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E18"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topLeftCell="A9" zoomScaleNormal="100" workbookViewId="0">
      <selection activeCell="A10" sqref="A10"/>
    </sheetView>
  </sheetViews>
  <sheetFormatPr defaultColWidth="9.140625" defaultRowHeight="12.75" x14ac:dyDescent="0.2"/>
  <cols>
    <col min="1" max="1" width="87.140625" style="48" customWidth="1"/>
    <col min="2" max="16384" width="9.140625" style="2"/>
  </cols>
  <sheetData>
    <row r="1" spans="1:2" ht="46.5" customHeight="1" x14ac:dyDescent="0.2"/>
    <row r="2" spans="1:2" s="50" customFormat="1" ht="15.75" x14ac:dyDescent="0.25">
      <c r="A2" s="49" t="s">
        <v>16</v>
      </c>
      <c r="B2" s="49"/>
    </row>
    <row r="3" spans="1:2" s="54" customFormat="1" ht="27" customHeight="1" x14ac:dyDescent="0.25">
      <c r="A3" s="85" t="s">
        <v>21</v>
      </c>
      <c r="B3" s="55"/>
    </row>
    <row r="4" spans="1:2" s="51" customFormat="1" ht="26.25" x14ac:dyDescent="0.4">
      <c r="A4" s="52" t="s">
        <v>15</v>
      </c>
    </row>
    <row r="5" spans="1:2" ht="74.099999999999994" customHeight="1" x14ac:dyDescent="0.2">
      <c r="A5" s="53" t="s">
        <v>24</v>
      </c>
    </row>
    <row r="6" spans="1:2" ht="26.25" customHeight="1" x14ac:dyDescent="0.2">
      <c r="A6" s="52" t="s">
        <v>29</v>
      </c>
    </row>
    <row r="7" spans="1:2" s="48" customFormat="1" ht="204.95" customHeight="1" x14ac:dyDescent="0.25">
      <c r="A7" s="57" t="s">
        <v>28</v>
      </c>
    </row>
    <row r="8" spans="1:2" s="51" customFormat="1" ht="26.25" x14ac:dyDescent="0.4">
      <c r="A8" s="52" t="s">
        <v>17</v>
      </c>
    </row>
    <row r="9" spans="1:2" ht="60" x14ac:dyDescent="0.2">
      <c r="A9" s="53" t="s">
        <v>25</v>
      </c>
    </row>
    <row r="10" spans="1:2" s="48" customFormat="1" ht="27.95" customHeight="1" x14ac:dyDescent="0.25">
      <c r="A10" s="56" t="s">
        <v>23</v>
      </c>
    </row>
    <row r="11" spans="1:2" s="51" customFormat="1" ht="26.25" x14ac:dyDescent="0.4">
      <c r="A11" s="52" t="s">
        <v>14</v>
      </c>
    </row>
    <row r="12" spans="1:2" ht="30" x14ac:dyDescent="0.2">
      <c r="A12" s="53" t="s">
        <v>22</v>
      </c>
    </row>
    <row r="13" spans="1:2" s="48" customFormat="1" ht="27.95" customHeight="1" x14ac:dyDescent="0.25">
      <c r="A13" s="56" t="s">
        <v>8</v>
      </c>
    </row>
    <row r="14" spans="1:2" s="51" customFormat="1" ht="26.25" x14ac:dyDescent="0.4">
      <c r="A14" s="52" t="s">
        <v>18</v>
      </c>
    </row>
    <row r="15" spans="1:2" ht="75" customHeight="1" x14ac:dyDescent="0.2">
      <c r="A15" s="53" t="s">
        <v>19</v>
      </c>
    </row>
    <row r="16" spans="1:2" ht="75" x14ac:dyDescent="0.2">
      <c r="A16" s="53" t="s">
        <v>20</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2022-06-01T21:09:10Z</dcterms:modified>
</cp:coreProperties>
</file>