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jj7sd4\Downloads\startCenterProjects\Audi CPD\Translated_sheets\"/>
    </mc:Choice>
  </mc:AlternateContent>
  <workbookProtection workbookAlgorithmName="SHA-512" workbookHashValue="coQP1pOB199G7ZN+kvIT1jJx64TlAW4o3nnkqL1ZCzG1XB9+636QWYXb7wk6w1sF1tOtyF4uD5FhXl9xLljFtg==" workbookSaltValue="eQ1Vnc16l9ozz3l6v32sYg==" workbookSpinCount="100000" lockStructure="1"/>
  <bookViews>
    <workbookView xWindow="5270" yWindow="4250" windowWidth="28040" windowHeight="15890"/>
  </bookViews>
  <sheets>
    <sheet name="04_CPD-LAH.8B3.907_Modul-Dia-Al" sheetId="1" r:id="rId1"/>
    <sheet name="Status" sheetId="3" r:id="rId2"/>
    <sheet name="Misc" sheetId="2" r:id="rId3"/>
  </sheets>
  <definedNames>
    <definedName name="_xlnm._FilterDatabase" localSheetId="0" hidden="1">'04_CPD-LAH.8B3.907_Modul-Dia-Al'!$A$1:$P$148</definedName>
    <definedName name="_xlnm.Print_Area" localSheetId="0">'04_CPD-LAH.8B3.907_Modul-Dia-Al'!$A$1:$J$148</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 i="1" l="1"/>
  <c r="P4" i="1"/>
  <c r="P5" i="1"/>
  <c r="P6" i="1" s="1"/>
  <c r="P7" i="1" s="1"/>
  <c r="P8" i="1"/>
  <c r="P9" i="1" s="1"/>
  <c r="P10" i="1" s="1"/>
  <c r="P11" i="1" s="1"/>
  <c r="P12" i="1" s="1"/>
  <c r="P13" i="1" s="1"/>
  <c r="P14" i="1" s="1"/>
  <c r="P15" i="1" s="1"/>
  <c r="P16" i="1" s="1"/>
  <c r="P17" i="1" s="1"/>
  <c r="P18" i="1" s="1"/>
  <c r="P19" i="1" s="1"/>
  <c r="P20" i="1" s="1"/>
  <c r="P21" i="1" s="1"/>
  <c r="P22" i="1" s="1"/>
  <c r="P23" i="1" s="1"/>
  <c r="P24" i="1"/>
  <c r="P25" i="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P56" i="1" s="1"/>
  <c r="P57" i="1" s="1"/>
  <c r="P58" i="1" s="1"/>
  <c r="P59" i="1" s="1"/>
  <c r="P60" i="1" s="1"/>
  <c r="P61" i="1" s="1"/>
  <c r="P62" i="1" s="1"/>
  <c r="P63" i="1" s="1"/>
  <c r="P64" i="1" s="1"/>
  <c r="P65" i="1" s="1"/>
  <c r="P66" i="1" s="1"/>
  <c r="P67" i="1" s="1"/>
  <c r="P68" i="1" s="1"/>
  <c r="P69" i="1" s="1"/>
  <c r="P70" i="1" s="1"/>
  <c r="P71" i="1" s="1"/>
  <c r="P72" i="1" s="1"/>
  <c r="P73" i="1" s="1"/>
  <c r="P74" i="1" s="1"/>
  <c r="P75" i="1" s="1"/>
  <c r="P76" i="1" s="1"/>
  <c r="P77" i="1" s="1"/>
  <c r="P78" i="1"/>
  <c r="P79" i="1" s="1"/>
  <c r="P80" i="1" s="1"/>
  <c r="P81" i="1"/>
  <c r="P82" i="1" s="1"/>
  <c r="P83" i="1"/>
  <c r="P84" i="1" s="1"/>
  <c r="P85" i="1" s="1"/>
  <c r="P86" i="1"/>
  <c r="P87" i="1" s="1"/>
  <c r="P88" i="1" s="1"/>
  <c r="P89" i="1"/>
  <c r="P90" i="1" s="1"/>
  <c r="P91" i="1" s="1"/>
  <c r="P92" i="1" s="1"/>
  <c r="P93" i="1" s="1"/>
  <c r="P94" i="1" s="1"/>
  <c r="P95" i="1" s="1"/>
  <c r="P96" i="1" s="1"/>
  <c r="P97" i="1" s="1"/>
  <c r="P98" i="1" s="1"/>
  <c r="P99" i="1" s="1"/>
  <c r="P100" i="1" s="1"/>
  <c r="P101" i="1"/>
  <c r="P102" i="1" s="1"/>
  <c r="P103" i="1" s="1"/>
  <c r="P104" i="1" s="1"/>
  <c r="P105" i="1" s="1"/>
  <c r="P106" i="1" s="1"/>
  <c r="P107" i="1" s="1"/>
  <c r="P108" i="1"/>
  <c r="P109" i="1" s="1"/>
  <c r="P110" i="1" s="1"/>
  <c r="P111" i="1" s="1"/>
  <c r="P112" i="1" s="1"/>
  <c r="P113" i="1" s="1"/>
  <c r="P114" i="1" s="1"/>
  <c r="P115" i="1" s="1"/>
  <c r="P116" i="1" s="1"/>
  <c r="P117" i="1" s="1"/>
  <c r="P118" i="1" s="1"/>
  <c r="P119" i="1" s="1"/>
  <c r="P120" i="1" s="1"/>
  <c r="P121" i="1" s="1"/>
  <c r="P122" i="1" s="1"/>
  <c r="P123" i="1" s="1"/>
  <c r="P124" i="1" s="1"/>
  <c r="P125" i="1" s="1"/>
  <c r="P126" i="1"/>
  <c r="P127" i="1" s="1"/>
  <c r="P128" i="1" s="1"/>
  <c r="P129" i="1" s="1"/>
  <c r="P130" i="1"/>
  <c r="P131" i="1" s="1"/>
  <c r="P132" i="1" s="1"/>
  <c r="P133" i="1" s="1"/>
  <c r="P134" i="1" s="1"/>
  <c r="P135" i="1" s="1"/>
  <c r="P136" i="1" s="1"/>
  <c r="P137" i="1" s="1"/>
  <c r="P138" i="1" s="1"/>
  <c r="P139" i="1" s="1"/>
  <c r="P140" i="1" s="1"/>
  <c r="P141" i="1"/>
  <c r="P142" i="1" s="1"/>
  <c r="P143" i="1"/>
  <c r="P144" i="1" s="1"/>
  <c r="P145" i="1"/>
  <c r="P146" i="1" s="1"/>
  <c r="P147" i="1"/>
  <c r="P148" i="1" s="1"/>
  <c r="O8" i="3" l="1"/>
  <c r="O18" i="3" l="1"/>
  <c r="O17" i="3"/>
  <c r="O16" i="3"/>
  <c r="O15" i="3"/>
  <c r="O9" i="3"/>
  <c r="O7" i="3"/>
  <c r="O6" i="3"/>
  <c r="O5" i="3"/>
  <c r="O4" i="3"/>
  <c r="O19" i="3" l="1"/>
  <c r="O10" i="3"/>
  <c r="P4" i="3" s="1"/>
  <c r="P8" i="3" l="1"/>
  <c r="P5" i="3"/>
  <c r="P10" i="3"/>
  <c r="P9" i="3"/>
  <c r="P7" i="3"/>
  <c r="P6" i="3"/>
</calcChain>
</file>

<file path=xl/sharedStrings.xml><?xml version="1.0" encoding="utf-8"?>
<sst xmlns="http://schemas.openxmlformats.org/spreadsheetml/2006/main" count="1072" uniqueCount="482">
  <si>
    <t>D-Anf 6566</t>
  </si>
  <si>
    <t>neu/geändert</t>
  </si>
  <si>
    <t>gültig</t>
  </si>
  <si>
    <t>Information</t>
  </si>
  <si>
    <r>
      <t xml:space="preserve">1 Allgemeine Festlegungen </t>
    </r>
    <r>
      <rPr>
        <sz val="11"/>
        <color theme="1"/>
        <rFont val="Calibri"/>
        <family val="2"/>
        <scheme val="minor"/>
      </rPr>
      <t xml:space="preserve">
</t>
    </r>
  </si>
  <si>
    <t>D-Anf 1</t>
  </si>
  <si>
    <t>Überschrift</t>
  </si>
  <si>
    <t>In diesem Modul wird für den auf der Auftraggeberseite verantwortlichen Entwickler der Begriff "Bauteilsachbearbeiter" mit der Abkürzung "BSB" verwendet.
Diese Bezeichnung entspricht den Rollen "Bauteil-Verantwortlicher, BT-V" bei Volkswagen bzw. "Steuergeräte Sachbearbeiter, SSB" bei Audi.
Für Aggregate Steuergeräte (EA) ist zusätzlich die Rolle "Funktionsverantwortlicher" eingeschlossen. 
Abweichende Zuständigkeiten sind über den BSB zu klären und im "BT-LAH Modul Komponentenspezifische Diagnoseanforderungen" zu dokumentieren.</t>
  </si>
  <si>
    <t>D-Anf 6375</t>
  </si>
  <si>
    <r>
      <t>1.1 Verbindlichkeit</t>
    </r>
    <r>
      <rPr>
        <sz val="11"/>
        <color theme="1"/>
        <rFont val="Calibri"/>
        <family val="2"/>
        <scheme val="minor"/>
      </rPr>
      <t xml:space="preserve">
</t>
    </r>
  </si>
  <si>
    <t>D-Anf 8</t>
  </si>
  <si>
    <t>Die Beschreibung der Diagnosedatentabellen erfolgt gemäß Vorgabe im BT-LAH Modul Komponentenspezifische Diagnoseanforderungen (KSDA) und kann mithilfe von DOORS, DiDAS bzw. Candela-Studio durchgeführt werden.</t>
  </si>
  <si>
    <t>D-Anf 6548</t>
  </si>
  <si>
    <t>Alle Abweichungen von den Anforderungen des BT-LAH Modul Diagnose bedürfen der schriftlichen Zustimmung des Auftraggebers und müssen nach Abstimmung mit den beteiligten Fachabteilungen im "BT-LAH Modul Komponentenspezifische Diagnoseanforderungen" dokumentiert werden.</t>
  </si>
  <si>
    <t>D-Anf 1163</t>
  </si>
  <si>
    <t>Anforderung</t>
  </si>
  <si>
    <r>
      <t>1.2 Entwicklungsablauf</t>
    </r>
    <r>
      <rPr>
        <sz val="11"/>
        <color theme="1"/>
        <rFont val="Calibri"/>
        <family val="2"/>
        <scheme val="minor"/>
      </rPr>
      <t xml:space="preserve">
</t>
    </r>
  </si>
  <si>
    <t>D-Anf 20</t>
  </si>
  <si>
    <r>
      <t>1.2.1 Umfang der Lieferung</t>
    </r>
    <r>
      <rPr>
        <sz val="11"/>
        <color theme="1"/>
        <rFont val="Calibri"/>
        <family val="2"/>
        <scheme val="minor"/>
      </rPr>
      <t xml:space="preserve">
</t>
    </r>
  </si>
  <si>
    <t>D-Anf 6441</t>
  </si>
  <si>
    <t>Der Auftragnehmer muss dem Auftraggeber eine detaillierte Fehleranalyse- und Reparaturbeschreibung zur Verfügung stellen.</t>
  </si>
  <si>
    <t>D-Anf 6350</t>
  </si>
  <si>
    <t>Der Auftragnehmer muss die vom Kundendienst des Auftraggebers erstellten Fehlersuch-Strategien (FSS) binnen 4 Wochen nach deren Erhalt bewerten. Das Ergebnis dieser Bewertung muss eine schriftliche Freigabe der FFSen oder ein Korrekturvorschlag sein.</t>
  </si>
  <si>
    <t>D-Anf 6444</t>
  </si>
  <si>
    <t>Die "Inbetriebnahme- und Prüfbeschreibung" ist gemäß den Vorgaben der Vorlage bis zum Meilenstein „Diagnoseklausur K1“ vom Auftragnehmer in Absprache mit dem BSB zu erstellen.</t>
  </si>
  <si>
    <t>D-Anf 6450</t>
  </si>
  <si>
    <t>Jede Softwarelieferung zu einer Steuergeräteversion bzw. zu einer Version eines Diagnoseserver muss das Steuergeräte-PDX gemäß Q-LAH 80128 mit den Steuergeräte-spezifischen ODX-Daten enthalten.</t>
  </si>
  <si>
    <t>D-Anf 6451</t>
  </si>
  <si>
    <t>Jede Softwarelieferung einer Steuergeräteversion bzw. zu einer Version eines Diagnoseserver muss ab C-Muster-Stand den Flashcontainer im ODX-Format nach Q-LAH 80128 (inklusive Expected Idents) enthalten.</t>
  </si>
  <si>
    <t>D-Anf 6454</t>
  </si>
  <si>
    <t>Die zu einem Steuergerät bzw. Diagnoseserver gehörende ODX-Befüllung, inkl. dem ECU.MEM ODX-Bestandteil gemäß Q-LAH 80128 Teil 3 für die Flashfunktionen, muss bei der 100% Validierung mit berücksichtigt und dokumentiert werden.</t>
  </si>
  <si>
    <t>D-Anf 4525</t>
  </si>
  <si>
    <t>Zum Test der im Flashprozess erfolgreichen Aktualisierung der VW Software Version Number (F189) sowie die optionalen Aktualisierungen der Teilenummer (F187), der ASAM ODX File Version (F1A2) und des ASAM ODX File Identifier (F19E) muss der Auftragnehmer für Einzelsteuergeräte-Bootloaderprüfungen zwei zur Steuergeräteversion passende Flashcontainer mit unterschiedlichen Inhalten zu folgenden Identifiern liefern:
- F187 (VW Spare Part Number)
- F189 (VW Software Version Number)
- F1A2 (ASAM ODX File Version)
- F19E (ASAM ODX File Identifier)</t>
  </si>
  <si>
    <t>D-Anf 6456</t>
  </si>
  <si>
    <t>Das Protokoll des VAX Checkers, die verwendete Text-ID Referenzliste und die verwendeten Checkerregeln sind der Ergebnisdokumentation einer jeden Musterlieferung beizufügen.</t>
  </si>
  <si>
    <t>D-Anf 2423</t>
  </si>
  <si>
    <t>Im Projekt wird festgelegt und dokumentiert, in welchem Umfang geprüft wird. Jede Prüfung gemäß "UDS Prüfvorschrift und Prüfprotokoll für Zulieferer“ muss durch den Auftragnehmer dokumentiert werden. Die Ergebnisse sind dem Auftraggeber zu übergeben.</t>
  </si>
  <si>
    <t>D-Anf 6381</t>
  </si>
  <si>
    <r>
      <t>1.2.2 Ergänzende Vorgaben zur Verwendung von ASAM ODX</t>
    </r>
    <r>
      <rPr>
        <sz val="11"/>
        <color theme="1"/>
        <rFont val="Calibri"/>
        <family val="2"/>
        <scheme val="minor"/>
      </rPr>
      <t xml:space="preserve">
</t>
    </r>
  </si>
  <si>
    <t>D-Anf 2399</t>
  </si>
  <si>
    <t>Die formale Datenqualität der ODX-Daten wird über eine Prüfung mit dem VAX Checker und einem zugehörigen Regelsatz geprüft.</t>
  </si>
  <si>
    <t>D-Anf 6462</t>
  </si>
  <si>
    <t>Der Auftraggeber stellt dem Auftragnehmer in regelmäßigen Abständen aktualisierte ODX-Daten und gegebenenfalls weitere projektspezifische Dokumente zur Verfügung. Die Zeitabstände werden projektspezifisch definiert.</t>
  </si>
  <si>
    <t>D-Anf 6248</t>
  </si>
  <si>
    <t>Die im Steuergerät bzw. Diagnoseserver zur jeweiligen Hard- und Softwarelieferung umgesetzten Anforderungen der Diagnose müssen durch die zugehörigen ODX-Daten vollständig abgebildet werden.</t>
  </si>
  <si>
    <t>D-Anf 6437</t>
  </si>
  <si>
    <t>Die ODX-Diagnosevorgaben (wie in Q-LAH 80128 beschrieben) werden vom Auftraggeber bereitgestellt und dürfen vom Auftragnehmer nicht verändert werden.</t>
  </si>
  <si>
    <t>D-Anf 6440</t>
  </si>
  <si>
    <r>
      <t>2 Allgemeine Anforderungen an die Diagnose</t>
    </r>
    <r>
      <rPr>
        <sz val="11"/>
        <color theme="1"/>
        <rFont val="Calibri"/>
        <family val="2"/>
        <scheme val="minor"/>
      </rPr>
      <t xml:space="preserve">
</t>
    </r>
  </si>
  <si>
    <t>D-Anf 935</t>
  </si>
  <si>
    <r>
      <t>2.1 Diagnoseumfang</t>
    </r>
    <r>
      <rPr>
        <sz val="11"/>
        <color theme="1"/>
        <rFont val="Calibri"/>
        <family val="2"/>
        <scheme val="minor"/>
      </rPr>
      <t xml:space="preserve">
</t>
    </r>
  </si>
  <si>
    <t>D-Anf 1013</t>
  </si>
  <si>
    <t>Die Diagnose muss sowohl in kompletten als auch teilverbauten Systemen (Produktion) durchführbar sein.
Einschränkungen müssen über den BSB mit den beteiligten Abteilungen abgestimmt und in der Inbetriebnahmeanweisung dokumentiert werden.</t>
  </si>
  <si>
    <t>D-Anf 1290</t>
  </si>
  <si>
    <t>Die Diagnosekommunikation der Steuergeräte bzw. Diagnoseserver muss auch außerhalb des Fahrzeugs, standalone, funktionieren.
Ausnahmen sind über den BSB mit der Diagnosefachabteilung abzustimmen und im BT-LAH Modul Diagnose zu dokumentieren.</t>
  </si>
  <si>
    <t>D-Anf 6532</t>
  </si>
  <si>
    <t>Es ist durch Eigendiagnose aller inbetriebnahme- und reparaturrelevanten Funktionen mit einem aktiven Ereignisspeichereintrag im n.i.O. Fall abzulegen.</t>
  </si>
  <si>
    <t>D-Anf 1014</t>
  </si>
  <si>
    <t xml:space="preserve">Während des Diagnosebetriebes (lesende Zugriffe) muss die eigentliche Funktion des Steuergerätes bzw. Diagnoseservers weiterhin uneingeschränkt gegeben sein. </t>
  </si>
  <si>
    <t>D-Anf 6356</t>
  </si>
  <si>
    <t>Ein und dieselbe Funktion eines Steuergerätes bzw. Diagnoseservers ist ausschließlich über ein Verfahren zu aktivieren. Eine mehrfache Aktivierung derselben Funktion ist nicht zulässig.</t>
  </si>
  <si>
    <t>D-Anf 6536</t>
  </si>
  <si>
    <t>Das Konfigurieren (über Codierung, DatensatzDownload, Anpassung) muss in einer voneinander unabhängigen Reihenfolge ausgeführt werden können.</t>
  </si>
  <si>
    <t>D-Anf 6387</t>
  </si>
  <si>
    <t>Bei der Konfiguration ist die Anzahl der notwendigen Resets zu minimieren.</t>
  </si>
  <si>
    <t>D-Anf 6533</t>
  </si>
  <si>
    <t xml:space="preserve">Bei Steuergeräten bzw. Diagnoseservern, die das Batterie Energie Management (BEM) unterstützen, dürfen aktive Abschaltstufen des BEM keinen Einfluss auf die Diagnosekommunikation haben. </t>
  </si>
  <si>
    <t>D-Anf 6428</t>
  </si>
  <si>
    <t>Für elektromotorisch angetriebene Aktoren eines Systems, die über stromüberwachte Ausgänge angesteuert werden, ist eine Schwergängigkeitsprüfung per Diagnose durchzuführen.
Beispiel: übersteigt die Stromaufnahme einen bestimmten konfigurierbaren Grenzwert, wird ein Ereignisspeichereintrag abgelegt.</t>
  </si>
  <si>
    <t>D-Anf 6476</t>
  </si>
  <si>
    <t>Ob bei Erkennung der Schwergängigkeit ein Ereignisspeichereintrag abgelegt werden muss, ist über den BSB mit den beteiligten Fachabteilungen abzustimmen.</t>
  </si>
  <si>
    <t>D-Anf 6478</t>
  </si>
  <si>
    <t>Die Umsetzung dieser Maßnahme vereinfacht die Prüfung von Systemen in Produktion / Kundendienst.
Beispiele sind Sitzverstellung, ausfahrbare Spoiler, Fensterheber.</t>
  </si>
  <si>
    <t>D-Anf 6477</t>
  </si>
  <si>
    <t>Verwendet ein Steuergerät bzw. Diagnoseserver zur optischen, akustischen oder haptischen Ausgabe Informationen von einem anderen Steuergerät, so ist eine Möglichkeit zur Diagnose der Strecke zwischen Quelle und Anzeige vorzusehen.</t>
  </si>
  <si>
    <t>D-Anf 6484</t>
  </si>
  <si>
    <r>
      <t>2.1.1 Ereignis- und Fehlermanagement</t>
    </r>
    <r>
      <rPr>
        <sz val="11"/>
        <color theme="1"/>
        <rFont val="Calibri"/>
        <family val="2"/>
        <scheme val="minor"/>
      </rPr>
      <t xml:space="preserve">
</t>
    </r>
  </si>
  <si>
    <t>D-Anf 6315</t>
  </si>
  <si>
    <t>Die Diagnose ist so auszulegen, dass auch Fehlerursachen, die ohne Teiletausch behoben werden können, identifiziert werden können.</t>
  </si>
  <si>
    <t>D-Anf 1293</t>
  </si>
  <si>
    <t>Die Fehlerüberwachung sollte im Normalbetrieb mittels Selbsttest zyklisch, über systemspezifisch festzulegende Zeitabstände, durchgeführt werden, möglichst ohne Einschränkung durch zusätzliche Randbedingungen.
Die definierten Zeitabstände sind im BT-LAH Modul Diagnose zu dokumentieren.</t>
  </si>
  <si>
    <t>D-Anf 1294</t>
  </si>
  <si>
    <t>Der Auftragnehmer dokumentiert die Bedingungen, unter denen die Fehlerzustände im Kundenbetrieb erkannt werden, in der Diagnosedaten-Tabelle "Ereignisspeicher" des "BT-LAH Modul Komponentenspezifische Diagnoseanforderungen."</t>
  </si>
  <si>
    <t>D-Anf 6346</t>
  </si>
  <si>
    <t>Alle zu verwendenden DTC-TI (Diagnostic Trouble Code - Text Identifier) müssen über den BSB mit dem zuständigen Ansprechpartner beim Kundendienst beantragt werden.</t>
  </si>
  <si>
    <t>D-Anf 1025</t>
  </si>
  <si>
    <t>Jedem Symptom muss ein eindeutiger DTC-DFCC zugeordnet sein.</t>
  </si>
  <si>
    <t>D-Anf 6377</t>
  </si>
  <si>
    <t>Die Zuordnung der Symptome eines Steuergeräts bzw. Diagnoseserver (DTC-DFCC) zu Fehlercodes (DTC) muss im BT-LAH Modul Diagnose durchgeführt und in ODX dokumentiert werden.</t>
  </si>
  <si>
    <t>D-Anf 1786</t>
  </si>
  <si>
    <t>Der Ereignisspeichereintrag "SG-Defekt" muss zu Analysezwecken durch unterschiedliche DTC-DFCC detaillierter aufgeschlüsselt werden.</t>
  </si>
  <si>
    <t>D-Anf 1790</t>
  </si>
  <si>
    <t>Erweiterte Umgebungsdaten sind spezifisch für jeden einzelnen Ereignisspeichereintrag so zu definieren, dass sie die Fehlersuche, die Reproduzierbarkeit von Fehlerzuständen und die Fehlerursachenanalyse sinnvoll unterstützen.</t>
  </si>
  <si>
    <t>D-Anf 1284</t>
  </si>
  <si>
    <t>Nach dem Schreiben der Konfiguration muss eine Erkennung und Aktualisierung der Ereignisspeichereinträge erfolgen. Veränderungen an der Fehlerlogik müssen sofort wirksam sein. Diese Forderung gilt für alle kontinuierlich überwachten Fehlerpfade.
[Hinweis: Diese Anforderung ist eine Ergänzung und/oder Korrektur des Q-LAH 80114]</t>
  </si>
  <si>
    <t>D-Anf 1201</t>
  </si>
  <si>
    <r>
      <t xml:space="preserve">2.1.2 Messwerte (ReadDataByIdentifier) </t>
    </r>
    <r>
      <rPr>
        <sz val="11"/>
        <color theme="1"/>
        <rFont val="Calibri"/>
        <family val="2"/>
        <scheme val="minor"/>
      </rPr>
      <t xml:space="preserve">
</t>
    </r>
  </si>
  <si>
    <t>D-Anf 6316</t>
  </si>
  <si>
    <t>Alle inbetriebnahme- und reparaturrelevanten Messgrößen müssen über Diagnose aus dem Steuergerät ausgelesen werden können.</t>
  </si>
  <si>
    <t>D-Anf 1085</t>
  </si>
  <si>
    <t>Der ausgegebene Wert eines Messwerts muss ohne Zusatzdokumente eindeutig entweder als physikalischer Wert oder als Statusmeldung interpretierbar sein.</t>
  </si>
  <si>
    <t>D-Anf 6544</t>
  </si>
  <si>
    <t>Über die Statusmeldung können verschiedene Betriebszustände abgebildet werden.</t>
  </si>
  <si>
    <t>D-Anf 6568</t>
  </si>
  <si>
    <t>Alle über Bus empfangenen funktionsrelevanten Informationen sind, wenn diese für die Analyse relevant sind, als Messwerte darzustellen. Es werden die empfangenen Werte angezeigt. Im Fehlerfall dürfen keine Ersatzwerte ausgegeben werden. Falls aufgrund anderer Anforderungen interne Ersatzwerte ausgegeben werden müssen, sind dafür zusätzliche Messwerte zu verwenden.</t>
  </si>
  <si>
    <t>D-Anf 6429</t>
  </si>
  <si>
    <t>TI (Text-Identifier) werden durch den Auftraggeber vorgegeben und dürfen nicht durch den Auftragnehmer verändert werden.</t>
  </si>
  <si>
    <t>D-Anf 1279</t>
  </si>
  <si>
    <t>Die Aktualisierung des auszulesenden Wertes muss auch während aktiver Diagnosekommunikation unverändert gewährleistet sein.</t>
  </si>
  <si>
    <t>D-Anf 6431</t>
  </si>
  <si>
    <t>Eine Aktualisierung des auszulesenden Wertes während der Diagnosekommunikation darf nicht dazu führen, dass inkonsistente Ergebnisse übermittelt werden.</t>
  </si>
  <si>
    <t>D-Anf 6504</t>
  </si>
  <si>
    <r>
      <t>2.1.3 Stellgliedtests (über UDS-Dienst RoutineControl)</t>
    </r>
    <r>
      <rPr>
        <sz val="11"/>
        <color theme="1"/>
        <rFont val="Calibri"/>
        <family val="2"/>
        <scheme val="minor"/>
      </rPr>
      <t xml:space="preserve">
</t>
    </r>
  </si>
  <si>
    <t>D-Anf 6317</t>
  </si>
  <si>
    <t>Jeder Ausgang muss, sofern für die Fehlersuche und Inbetriebnahme erforderlich, über einen Stellgliedtest ansteuerbar sein.</t>
  </si>
  <si>
    <t>D-Anf 2892</t>
  </si>
  <si>
    <t>Der Ansteuerzustand, der Zustand des Treibers und das zurückgelesene Signal sind, soweit verfügbar, in Messwerten darzustellen.</t>
  </si>
  <si>
    <t>D-Anf 1196</t>
  </si>
  <si>
    <t>Der genaue Umfang der Stellgliedtests sowie die Bildung von funktionellen Gruppen von Ausgängen ist über den BSB mit Produktion und Kundendienst abzusprechen und im "BT-LAH Modul Komponentenspezifische Diagnoseanforderungen" zu dokumentieren.</t>
  </si>
  <si>
    <t>D-Anf 1066</t>
  </si>
  <si>
    <t>Stellgliedtests müssen, wenn funktional möglich, in der Produktion unabhängig vom Verbauzustand ausführbar sein.</t>
  </si>
  <si>
    <t>D-Anf 6408</t>
  </si>
  <si>
    <t>Bei einem Abbruch von Stellgliedtests (Aktiver Abbruch durch Nutzer oder Abbruch der Diagnosekommunikation) müssen Systemstörungen und/oder Gefahren vermieden werden und ein sicherer Zustand durch das Steuergerät bzw. Diagnoseserver hergestellt werden.</t>
  </si>
  <si>
    <t>D-Anf 6475</t>
  </si>
  <si>
    <t>Der sichere Zustand und des Verhalten bei Abbruch eines Stellgliedtests ist im "BT-LAH Modul Komponentenspezifische Diagnoseanforderungen" zu dokumentieren.</t>
  </si>
  <si>
    <t>D-Anf 6433</t>
  </si>
  <si>
    <r>
      <t>2.1.4 Routinen (RoutineControl)</t>
    </r>
    <r>
      <rPr>
        <sz val="11"/>
        <color theme="1"/>
        <rFont val="Calibri"/>
        <family val="2"/>
        <scheme val="minor"/>
      </rPr>
      <t xml:space="preserve">
</t>
    </r>
  </si>
  <si>
    <t>D-Anf 6318</t>
  </si>
  <si>
    <t>Beim Abbruch einer Routine (Aktiver Abbruch durch Nutzer oder Abbruch der Diagnosekommunikation) müssen Systemstörungen und/oder Gefahren vermieden werden und ein sicherer Zustand durch das Steuergerät hergestellt werden.</t>
  </si>
  <si>
    <t>D-Anf 6501</t>
  </si>
  <si>
    <t>Der sichere Zustand und das Verhalten bei Abbruch einer Routine ist im "BT-LAH Modul Komponentenspezifische Diagnoseanforderungen" zu dokumentieren.</t>
  </si>
  <si>
    <t>D-Anf 6503</t>
  </si>
  <si>
    <r>
      <t>2.1.5 Flashen</t>
    </r>
    <r>
      <rPr>
        <sz val="11"/>
        <color theme="1"/>
        <rFont val="Calibri"/>
        <family val="2"/>
        <scheme val="minor"/>
      </rPr>
      <t xml:space="preserve">
</t>
    </r>
  </si>
  <si>
    <t>D-Anf 6319</t>
  </si>
  <si>
    <t>Steuergerät bzw. Diagnoseserver , die vom Auftraggeber geflasht werden sollen, müssen über den Konzern-Diagnosetester in der aktuell für die Prüfung freigegebenen Hardware und Version (abzustimmen zwischen Auftraggeber und Auftragnehmer) flashbar sein.</t>
  </si>
  <si>
    <t>D-Anf 6519</t>
  </si>
  <si>
    <t>Falls sich beim Flashen die Datenstruktur (Benutzerdaten, personalisierte Einstellungen, Prozessparameter, Werkstattparameter) nicht kompatibel (z.B. Datenverlust, Dateninkonsistenz) ändert, ist dies mit KD und P vorher abzustimmen.</t>
  </si>
  <si>
    <t>D-Anf 6482</t>
  </si>
  <si>
    <t>Weitere Tätigkeiten wie Konfigurieren (über Codierung, DatensatzDownload, Anpassung, Grundeinstellung) oder Probefahrten, die nach einem Flashvorgang durchgeführt werden müssen, sind zu vermeiden.
Sollten weitere Tätigkeiten zwingend erforderlich sein, so müssen diese mit P und KD abgestimmt werden und im BT-LAH dokumentiert werden.</t>
  </si>
  <si>
    <t>D-Anf 6494</t>
  </si>
  <si>
    <t xml:space="preserve">Bei Steuergeräten bzw. Diagnoseservern, die vom Auftraggeber geflasht werden sollen, müssen vom Auftragnehmer die maximale Flashzeit für einzelne logische Blöcke und für die Gesamtsoftware bis zum Meilenstein Diagnoseklausur K0 über den BSB mit den betroffenen Fachabteilungen abgestimmt und im "BT-LAH Modul Komponentenspezifische Diagnoseanforderungen" dokumentiert werden. </t>
  </si>
  <si>
    <t>D-Anf 6464</t>
  </si>
  <si>
    <t>Durch geeignete Festlegung der Blockgrößen soll die Unterbrechbarkeit des Flashvorgangs und damit eine Aufteilbarkeit auf mehrere Produktionstakte erreicht werden. Die maximale Flashzeit pro Takt ist vom jeweiligen Werk abhängig.</t>
  </si>
  <si>
    <t>D-Anf 6465</t>
  </si>
  <si>
    <t>Die Funktion "Flashen" darf in einem DK2-Steuergerät nur nach expliziter Genehmigung des Architektursteuerkreises des Auftraggebers umgesetzt werden.</t>
  </si>
  <si>
    <t>D-Anf 6481</t>
  </si>
  <si>
    <r>
      <t>2.1.6 Reset</t>
    </r>
    <r>
      <rPr>
        <sz val="11"/>
        <color theme="1"/>
        <rFont val="Calibri"/>
        <family val="2"/>
        <scheme val="minor"/>
      </rPr>
      <t xml:space="preserve">
</t>
    </r>
  </si>
  <si>
    <t>D-Anf 1333</t>
  </si>
  <si>
    <t>Das Auftreten eines unplanmäßigen Steuergeräte- bzw. Diagnoseserver-Resets und die zugehörige Ursache (soweit möglich) muss im Steuergerät bzw. Diagnoseserver in Absprache mit dem BSB dokumentiert und per Diagnose auslesbar sein.</t>
  </si>
  <si>
    <t>D-Anf 1089</t>
  </si>
  <si>
    <t>Ein impliziter Reset oder eine implizite Neuintialisierung des Steuergeräts bzw. Diagnoseservers darf bei Ausführung eines Diagnoseservices nicht stattfinden, es sei denn der Diagnoseservice ist dafür vorgesehen (z.B. ECUReset).</t>
  </si>
  <si>
    <t>D-Anf 6385</t>
  </si>
  <si>
    <r>
      <t>2.1.7 Codierung</t>
    </r>
    <r>
      <rPr>
        <sz val="11"/>
        <color theme="1"/>
        <rFont val="Calibri"/>
        <family val="2"/>
        <scheme val="minor"/>
      </rPr>
      <t xml:space="preserve">
</t>
    </r>
  </si>
  <si>
    <t>D-Anf 2880</t>
  </si>
  <si>
    <t>Falsch-Codierungen sind zu plausibilisieren, z.B. über Bus-Signale von anderen Steuergeräten bzw. Diagnoseservern. Bei Erkennung einer Falsch-Codierung ist ein Hinweis "SG falsch codiert" abzulegen.
Einschränkungen müssen über den BSB mit den beteiligten Abteilungen abgestimmt und in den "BT-LAH Modul Komponentenspezifische Diagnoseanforderungen" dokumentiert werden.</t>
  </si>
  <si>
    <t>D-Anf 2881</t>
  </si>
  <si>
    <r>
      <t>2.2 Sensoren/Aktoren</t>
    </r>
    <r>
      <rPr>
        <sz val="11"/>
        <color theme="1"/>
        <rFont val="Calibri"/>
        <family val="2"/>
        <scheme val="minor"/>
      </rPr>
      <t xml:space="preserve">
</t>
    </r>
  </si>
  <si>
    <t>D-Anf 6300</t>
  </si>
  <si>
    <t>Die Eigendiagnose ist so auszulegen, dass auch die schadenverursachende Teil-Komponente (z.B. Schrittmotor X, Temperatursensor Y, Laufwerk Z, ...) identifiziert wird.</t>
  </si>
  <si>
    <t>D-Anf 2667</t>
  </si>
  <si>
    <t>Die Fehlerursache muss bis auf den einzelnen Sensor oder Aktor zurückzuführen sein.</t>
  </si>
  <si>
    <t>D-Anf 1109</t>
  </si>
  <si>
    <r>
      <t>2.3 Kundenrelevante Funktionseinschränkung</t>
    </r>
    <r>
      <rPr>
        <sz val="11"/>
        <color theme="1"/>
        <rFont val="Calibri"/>
        <family val="2"/>
        <scheme val="minor"/>
      </rPr>
      <t xml:space="preserve">
</t>
    </r>
  </si>
  <si>
    <t>D-Anf 1019</t>
  </si>
  <si>
    <t>Alle kundenrelevanten Funktionseinschränkungen eines Steuergerätes bzw. Diagnoseservers müssen mit einem eindeutigen Ereignisspeichereintrag oder Hinweis dokumentiert werden.</t>
  </si>
  <si>
    <t>D-Anf 1020</t>
  </si>
  <si>
    <r>
      <t>2.4 Konstanter Datenstand bei Vorgängerbauteilen</t>
    </r>
    <r>
      <rPr>
        <sz val="11"/>
        <color theme="1"/>
        <rFont val="Calibri"/>
        <family val="2"/>
        <scheme val="minor"/>
      </rPr>
      <t xml:space="preserve">
</t>
    </r>
  </si>
  <si>
    <t>D-Anf 1022</t>
  </si>
  <si>
    <t>Bei funktional gleichen Systemen sollen als Basis die Diagnosefunktionen des Vorgängergerätes beibehalten werden (z.B. Diagnosedaten-Tabellen des Vorgängerbauteils), d.h. Belegung der Messwerte, Codierungen, Reihenfolge des Stellgliedtestes usw.</t>
  </si>
  <si>
    <t>D-Anf 1023</t>
  </si>
  <si>
    <t>Der Entfall bisher vorhandener Funktionen (z.B. Messwerte) ist mit dem BSB des Auftraggebers abzustimmen. Der BSB stimmt dies mit weiteren betroffenen Abteilungen ab.</t>
  </si>
  <si>
    <t>D-Anf 2891</t>
  </si>
  <si>
    <r>
      <t>2.5 Zeitliche Anforderungen</t>
    </r>
    <r>
      <rPr>
        <sz val="11"/>
        <color theme="1"/>
        <rFont val="Calibri"/>
        <family val="2"/>
        <scheme val="minor"/>
      </rPr>
      <t xml:space="preserve">
</t>
    </r>
  </si>
  <si>
    <t>D-Anf 1898</t>
  </si>
  <si>
    <t>Die Zeit (Hochlaufzeit/Bootzeit), bis die Diagnose (Inbetriebnahme, bei den Randbedingungen mögliche Prüfschritte) und Systemfunktionalität vollständig zur Verfügung steht, darf maximal 2s betragen. Systemspezifische Abweichungen sind über den BSB mit Produktion und Kundendienst abzustimmen und zu dokumentieren.</t>
  </si>
  <si>
    <t>D-Anf 1047</t>
  </si>
  <si>
    <t>Bei MOST-Komponenten darf die maximale Hochlaufzeit bis zur Diagnosemöglichkeit 15s betragen. Systemspezifische Abweichungen sind über den BSB mit Produktion und Kundendienst abzustimmen und zu dokumentieren.</t>
  </si>
  <si>
    <t>D-Anf 1193</t>
  </si>
  <si>
    <r>
      <t>2.6 Inbetriebnahme von Steuergeräten</t>
    </r>
    <r>
      <rPr>
        <sz val="11"/>
        <color theme="1"/>
        <rFont val="Calibri"/>
        <family val="2"/>
        <scheme val="minor"/>
      </rPr>
      <t xml:space="preserve">
</t>
    </r>
  </si>
  <si>
    <t>D-Anf 1045</t>
  </si>
  <si>
    <t>Systemspezifische Abweichungen sind über den BSB mit Produktion und Kundendienst abzustimmen und im "BT-LAH Modul Komponentenspezifische Diagnoseanforderungen" zu dokumentieren.</t>
  </si>
  <si>
    <t>D-Anf 6357</t>
  </si>
  <si>
    <t xml:space="preserve">Der Status der Inbetriebnahme muss eindeutig über Diagnoseobjekte (z.B. entsprechende Messwerte, Ereignisspeicher) auslesbar sein. </t>
  </si>
  <si>
    <t>D-Anf 6534</t>
  </si>
  <si>
    <t>Die Inbetriebnahmereihenfolge und Inbetriebnahmeumfänge müssen unabhängig von der Busphysik durchführbar sein.</t>
  </si>
  <si>
    <t>D-Anf 6535</t>
  </si>
  <si>
    <t>Nach erfolgreicher Inbetriebnahme dürfen die nicht-flüchtig gespeicherten Inbetriebnahmeinformationen, zu deren Wiederherstellung ein Konzern-Diagnosetester oder ein sonstiges externes Gerät benötigt wird, nicht verloren gehen.</t>
  </si>
  <si>
    <t>D-Anf 6344</t>
  </si>
  <si>
    <t>Die Randbedingungen von Routinen zur Inbetriebnahme und die Fehlersetzbedingungen des zugehörigen Ereignisspeichereintrages müssen in den Datentabellen des BT-LAH des Steuergerätes bzw. Diagnoseservers dokumentiert werden.</t>
  </si>
  <si>
    <t>D-Anf 6483</t>
  </si>
  <si>
    <t>Bei der Inbetriebnahme von Steuergeräten bzw. Diagnoseservern kann in Produktion oder Kundendienst ein Anlernvorgang (Kalibrierung, Grundeinstellung) im Fahrzeug erforderlich sein. Hierbei wird z.B. das Fahrzeuggewicht o.ä. angelernt oder ein Vorgang wie Bremsen einschleifen durchgeführt. 
Müssen solche Anlernvorgänge im Rahmen der Inbetriebnahme immer durchlaufen werden, wird steuergerätespezifisch bzw. diagnoseserverspezifisch festgelegt, dass bis zur i.O.-Beendigung des Anlernvorganges ein DTC "Kalibrierung nicht durchgeführt" im Ereignisspeicher des Steuergerätes bzw. Diagnoseservers eingetragen wird. Nach erfolgreicher Beendigung des Anlernvorganges muss der Fehlerpfad erneut geprüft werden. Dabei wird der Ereignisspeicher auf passiv gesetzt. 
DTC-Priorität: Hinweis</t>
  </si>
  <si>
    <t>D-Anf 6530</t>
  </si>
  <si>
    <t>Alle Anpassungen müssen dauerhaft auslesbar sein. Ausnahmen sind über den BSB mit den betroffenen Fachabteilungen abzustimmen und im "BT-LAH Modul Komponentenspezifische Diagnoseanforderungen" zu dokumentieren.</t>
  </si>
  <si>
    <t>D-Anf 6409</t>
  </si>
  <si>
    <t>Beim Auslesen von Codierungen oder Anpassungen müssen immer die aktuell gültigen Werte ausgegeben werden.</t>
  </si>
  <si>
    <t>D-Anf 6434</t>
  </si>
  <si>
    <r>
      <t>2.6.1 Minimierung der Abhängigkeiten bei Inbetriebnahmen</t>
    </r>
    <r>
      <rPr>
        <sz val="11"/>
        <color theme="1"/>
        <rFont val="Calibri"/>
        <family val="2"/>
        <scheme val="minor"/>
      </rPr>
      <t xml:space="preserve">
</t>
    </r>
  </si>
  <si>
    <t>D-Anf 1060</t>
  </si>
  <si>
    <t>Die Abhängigkeiten der Steuergeräte bzw. Diagnoseserver untereinander, die eine bestimmte Inbetriebnahmereihenfolge erfordern, müssen so gering wie möglich sein.</t>
  </si>
  <si>
    <t>D-Anf 1061</t>
  </si>
  <si>
    <t>Abhängigkeiten der Steuergeräte bzw. Diagnoseserver bei der Inbetriebnahmereihenfolge müssen in der "Inbetriebnahme- und Prüfbeschreibung" dokumentiert werden.</t>
  </si>
  <si>
    <t>D-Anf 1317</t>
  </si>
  <si>
    <r>
      <t>2.7 Auswertung der Fahrgestellnummer</t>
    </r>
    <r>
      <rPr>
        <sz val="11"/>
        <color theme="1"/>
        <rFont val="Calibri"/>
        <family val="2"/>
        <scheme val="minor"/>
      </rPr>
      <t xml:space="preserve">
</t>
    </r>
  </si>
  <si>
    <t>D-Anf 6468</t>
  </si>
  <si>
    <t>Die Anforderungen in dem Kapitel "Auswertung der Fahrgestellnummer" gelten nur für Steuergeräte bzw. Diagnoseserver, die die Fahrgestellnummer auswerten.</t>
  </si>
  <si>
    <t>D-Anf 6469</t>
  </si>
  <si>
    <t>Wenn für die Inbetriebnahme und/oder Bedatung des Steuergerätes bzw. Diagnoseservers zwingend eine gültige VIN als Vorbedingung benötigt wird, ist dies über den BSB mit Produktion und Kundendienst abzustimmen.</t>
  </si>
  <si>
    <t>D-Anf 6513</t>
  </si>
  <si>
    <t>Beim Ausbleiben der Busbotschaft, die eine VIN enthält, beziehungsweise beim Empfang eines Init-Wertes der VIN, dürfen Inbetriebnahmeinformationen, zu deren Wiederherstellung ein Konzern-Diagnosetester oder ein sonstiges externes Gerät benötigt wird, nicht verloren gehen.</t>
  </si>
  <si>
    <t>D-Anf 6470</t>
  </si>
  <si>
    <t>Bei Ausbleiben der Busbotschaft, die eine VIN enthält, beziehungsweise beim Empfang eines Init-Wertes der VIN, sind Funktionseinschränkungen und Ersatzmaßnahmen des Steuergerätes bzw. Diagnoseservers zulässig.</t>
  </si>
  <si>
    <t>D-Anf 6471</t>
  </si>
  <si>
    <t>Wird die Fahrgestellnummer, unter der das Steuergerät bzw. Diagnoseserver ursprünglich in Betrieb genommen wurde, wieder korrekt empfangen, hat das Steuergerät bzw. Diagnoseserver selbständig seine Funktion gemäß den aktuellen Betriebszuständen wieder aufzunehmen.
Abweichungen sind mit dem BSB abzustimmen.</t>
  </si>
  <si>
    <t>D-Anf 6472</t>
  </si>
  <si>
    <t>Beim Empfang einer anderen Fahrgestellnummer (mit Ausnahme des InitWerts) als die, mit der das Steuergerät bzw. Diagnoseserver in Betrieb genommen wurde, ist individuell für jedes Steuergerät zu prüfen und mit dem BSB abzustimmen, welche Inbetriebnahmeschritte nötig sind.</t>
  </si>
  <si>
    <t>D-Anf 6473</t>
  </si>
  <si>
    <r>
      <t>2.8 Dokumentationsanforderungen Diagnose</t>
    </r>
    <r>
      <rPr>
        <sz val="11"/>
        <color theme="1"/>
        <rFont val="Calibri"/>
        <family val="2"/>
        <scheme val="minor"/>
      </rPr>
      <t xml:space="preserve">
</t>
    </r>
  </si>
  <si>
    <t>D-Anf 880</t>
  </si>
  <si>
    <r>
      <t>2.8.1 Diagnosedaten-Dokumentation</t>
    </r>
    <r>
      <rPr>
        <sz val="11"/>
        <color theme="1"/>
        <rFont val="Calibri"/>
        <family val="2"/>
        <scheme val="minor"/>
      </rPr>
      <t xml:space="preserve">
</t>
    </r>
  </si>
  <si>
    <t>D-Anf 2298</t>
  </si>
  <si>
    <t>Die Diagnosedaten-Dokumentation für UDS Steuergeräte bzw. Diagnoseserver ist vollständig im ASAM ODX Format gemäß Q-LAH 80128 zu erstellen und zur Verfügung zu stellen.</t>
  </si>
  <si>
    <t>D-Anf 2532</t>
  </si>
  <si>
    <t>Der Auftragnehmer muss die Steuergerätespezifischen Inhalte (Ereignisspeicher, Messwerte, Anpasskanäle, Codierung, Routinen und Stellglieder) im ODX-Datensatz (ECU-Variant), aufbauend auf der vom Auftraggeber bereitgestellten Grundbedatung (Rumpf-PDX), vollständig anlegen.</t>
  </si>
  <si>
    <t>D-Anf 2401</t>
  </si>
  <si>
    <r>
      <t>2.8.2 Inbetriebnahmeanweisung</t>
    </r>
    <r>
      <rPr>
        <sz val="11"/>
        <color theme="1"/>
        <rFont val="Calibri"/>
        <family val="2"/>
        <scheme val="minor"/>
      </rPr>
      <t xml:space="preserve">
</t>
    </r>
  </si>
  <si>
    <t>D-Anf 2304</t>
  </si>
  <si>
    <t>Der Auftragnehmer muss Informationen zur Inbetriebnahme des Systems in Abstimmung mit dem BSB in der Vorlage "Inbetriebnahme- und Prüfbeschreibung" dokumentieren.</t>
  </si>
  <si>
    <t>D-Anf 1326</t>
  </si>
  <si>
    <r>
      <t>2.8.3 Diagnose-FMEA</t>
    </r>
    <r>
      <rPr>
        <sz val="11"/>
        <color theme="1"/>
        <rFont val="Calibri"/>
        <family val="2"/>
        <scheme val="minor"/>
      </rPr>
      <t xml:space="preserve">
</t>
    </r>
  </si>
  <si>
    <t>D-Anf 2306</t>
  </si>
  <si>
    <t>Der Auftragnehmer ist verpflichtet, eine Diagnose-FMEA nach einem vom Auftraggeber vorgegebenen Verfahren (gem. Verfahrensanweisung Diagnose-FMEA) zu erstellen und zu dokumentieren.</t>
  </si>
  <si>
    <t>D-Anf 2307</t>
  </si>
  <si>
    <t>Die Diagnose-FMEA ist vorzugsweise über das von Volkswagen entwickelte Toolkette zu erstellen. Es steht dem Lieferanten jedoch frei eine eigene Toolkette mit gleichen Ergebnissen (gem. Verfahrensanweisung Diagnose-FMEA) zu erstellen und zu nutzen.</t>
  </si>
  <si>
    <t>D-Anf 6497</t>
  </si>
  <si>
    <t>Die Diagnose-FMEA für ein Subsystem, Sensoren, Aktoren, Anzeigeelemente und Bedienelemente ist der Diagnose-FMEA des Diagnosemasters hinzuzufügen.</t>
  </si>
  <si>
    <t>D-Anf 6522</t>
  </si>
  <si>
    <t>Die Ziele einer Diagnose-FMEA sind:
Sicherstellen einer vollständigen und angemessenen Diagnose eines Systems
Optimierung und Anpassung der Onboard-Diagnose
Verbesserung der Zielführung der Offboard-Diagnosesysteme
Beschleunigte Entwicklung der Offboard-Diagnose eines Systems
Nachvollziehbare Dokumentation der getroffenen Entscheidungen
Wieder verwendbare Dokumentation der Diagnosedefinition</t>
  </si>
  <si>
    <t>D-Anf 6418</t>
  </si>
  <si>
    <t>Der Auftragnehmer schlägt für die Komponenten des Steuergerätes bzw. Diagnoseservers selbst und alle direkt angesteuerten Aktoren und direkt eingelesenen Sensoren geeignete Fehlersuch- und Prüfverfahren vor und stimmt diese über den BSB mit dem Kundendienst ab.
Die Fehlersuch- und Prüfverfahren werden abschließend gemeinsam vom Auftragnehmer, der Entwicklung und dem Kundendienst freigegeben.</t>
  </si>
  <si>
    <t>D-Anf 6414</t>
  </si>
  <si>
    <r>
      <t>2.8.4 Diagnosedokumentation für Aktoren / Sensoren</t>
    </r>
    <r>
      <rPr>
        <sz val="11"/>
        <color theme="1"/>
        <rFont val="Calibri"/>
        <family val="2"/>
        <scheme val="minor"/>
      </rPr>
      <t xml:space="preserve">
</t>
    </r>
  </si>
  <si>
    <t>D-Anf 2074</t>
  </si>
  <si>
    <t xml:space="preserve">Der für Sensoren und/oder Aktoren zuständige Auftragnehmer ist verpflichtet, die realen technischen Kenndaten der gelieferten Komponenten in Form von Datenblättern zu dokumentieren. </t>
  </si>
  <si>
    <t>D-Anf 2076</t>
  </si>
  <si>
    <t>Die Datenblätter müssen alle für eine erfolgreiche Bauteil Prüfung notwendige Kennwerte in kompakter Form beschreiben.</t>
  </si>
  <si>
    <t>D-Anf 4520</t>
  </si>
  <si>
    <t xml:space="preserve">Der für Sensoren und/oder Aktoren zuständige Auftragnehmer ist verpflichtet, eine Prüfanweisung für die gelieferten Komponenten zu erstellen und diese dem BSB zur Verfügung zu stellen. </t>
  </si>
  <si>
    <t>D-Anf 2685</t>
  </si>
  <si>
    <t>Die Prüfanweisung muss eine zweckmäßige, werkstattaugliche iO / niO Qualifizierung der gelieferten Sensoren und/oder Aktoren erlauben.</t>
  </si>
  <si>
    <t>D-Anf 4521</t>
  </si>
  <si>
    <t xml:space="preserve">Die Prüfanweisung ist eine Vorgabe an die GFS Erstellung und an Steuergeräteentwickler zur Programmierung effizienter Diagnosealgorithmen und zielführender Stellgliedtests. </t>
  </si>
  <si>
    <t>D-Anf 4522</t>
  </si>
  <si>
    <r>
      <t>2.9 Vorgaben zur ODX-Daten-Erstellung</t>
    </r>
    <r>
      <rPr>
        <sz val="11"/>
        <color theme="1"/>
        <rFont val="Calibri"/>
        <family val="2"/>
        <scheme val="minor"/>
      </rPr>
      <t xml:space="preserve">
</t>
    </r>
  </si>
  <si>
    <t>D-Anf 885</t>
  </si>
  <si>
    <t>Die nachfolgenden Anforderungen bzgl. der Erstellung von ODX-Diagnosedaten sind nur zu berücksichtigen, wenn der Auftragnehmer mit der Erstellung beauftragt wurde.
Wurde z.B. für die Marke Porsche der Austausch von CandelaStudio-Dateien vereinbart, sind Anforderungen bzgl. ODX-Diagnosedatenerstellung nicht zu berücksichtigen.</t>
  </si>
  <si>
    <t>D-Anf 6561</t>
  </si>
  <si>
    <t>Die ODX-Daten des Steuergerätes bzw. Diagnoseservers sind entsprechend der Q-LAH 80128 zu erstellen.</t>
  </si>
  <si>
    <t>D-Anf 1264</t>
  </si>
  <si>
    <r>
      <t>2.9.1 Werkzeuge zur Erstellung von Flashcontainern</t>
    </r>
    <r>
      <rPr>
        <sz val="11"/>
        <color theme="1"/>
        <rFont val="Calibri"/>
        <family val="2"/>
        <scheme val="minor"/>
      </rPr>
      <t xml:space="preserve">
</t>
    </r>
  </si>
  <si>
    <t>D-Anf 6537</t>
  </si>
  <si>
    <r>
      <t>2.10 Validierung der Diagnoseimplementierung beim Auftragnehmer</t>
    </r>
    <r>
      <rPr>
        <sz val="11"/>
        <color theme="1"/>
        <rFont val="Calibri"/>
        <family val="2"/>
        <scheme val="minor"/>
      </rPr>
      <t xml:space="preserve">
</t>
    </r>
  </si>
  <si>
    <t>D-Anf 824</t>
  </si>
  <si>
    <t>Für PrimaryOBDECUs ist eine Überprüfung nach der SAE J1699-3 bis Prüfpunkt 5.7 vom Auftragnehmer durchzuführen und zu dokumentieren (Ablieferung des erzeugten LOG-Files an den Auftraggeber). Das zu verwendende Pass Thru Interface (nach SAE J2534) und die zu verwendende Version der Standardprüfsoftware werden vom Auftraggeber und Auftragnehmer gemeinsam festgelegt.</t>
  </si>
  <si>
    <t>D-Anf 6370</t>
  </si>
  <si>
    <t>Es muss der Entwicklungstester des Volkswagen Konzerns in der Diagnose- und Flashvalidierung eingesetzt werden.</t>
  </si>
  <si>
    <t>D-Anf 6284</t>
  </si>
  <si>
    <t>Der Auftragnehmer muss für alle DECECUs in der Diagnose- und Flashvalidierung ein Pass Thru Tool nach SAE J2534 einsetzen.</t>
  </si>
  <si>
    <t>D-Anf 6371</t>
  </si>
  <si>
    <r>
      <t>2.10.1 Allgemeine Validierungsvorgaben</t>
    </r>
    <r>
      <rPr>
        <sz val="11"/>
        <color theme="1"/>
        <rFont val="Calibri"/>
        <family val="2"/>
        <scheme val="minor"/>
      </rPr>
      <t xml:space="preserve">
</t>
    </r>
  </si>
  <si>
    <t>D-Anf 2552</t>
  </si>
  <si>
    <t>Der Auftragnehmer ist zur Durchführung und Dokumentation einer 100% Validierung seiner Diagnose gemäß "UDS Diagnose Prüfvorschrift und Prüfprotokoll für Zulieferer" verpflichtet.</t>
  </si>
  <si>
    <t>D-Anf 2419</t>
  </si>
  <si>
    <r>
      <t>2.10.2 Ergänzende Validierungsvorgaben für Steuergeräte</t>
    </r>
    <r>
      <rPr>
        <sz val="11"/>
        <color theme="1"/>
        <rFont val="Calibri"/>
        <family val="2"/>
        <scheme val="minor"/>
      </rPr>
      <t xml:space="preserve">
</t>
    </r>
  </si>
  <si>
    <t>D-Anf 2418</t>
  </si>
  <si>
    <t>Der Auftragnehmer ist verpflichtet, eine vollständige Prüfung der ODX-Daten durchzuführen. Die Prüfung muss die uneingeschränkte Konformität mit 
•	Vorgaben und Regeln der Autorenrichtlinie und ECU.MEM Spezifikation (Q-LAH 80128)
•	UDS Vorgaben nach Q-LAH 80124
Serverspezifische Transportprotokolle
sicherstellen und dokumentieren.</t>
  </si>
  <si>
    <t>D-Anf 2421</t>
  </si>
  <si>
    <t>Der Regelsatz für den VAX Checker wird durch den Auftraggeber festgelegt und orientiert sich an den geltenden Diagnosenormen des Auftraggebers, insbesondere an der Q-LAH 80128 und an den Anforderungen der Prüfsysteme von Produktion und Kundendienst. Der Regelsatz wird entwicklungsbegleitend erweitert.</t>
  </si>
  <si>
    <t>D-Anf 6436</t>
  </si>
  <si>
    <r>
      <t>2.10.3 Diagnose und Flash Prüfkataloge</t>
    </r>
    <r>
      <rPr>
        <sz val="11"/>
        <color theme="1"/>
        <rFont val="Calibri"/>
        <family val="2"/>
        <scheme val="minor"/>
      </rPr>
      <t xml:space="preserve">
</t>
    </r>
  </si>
  <si>
    <t>D-Anf 2828</t>
  </si>
  <si>
    <t>Ergänzend zur entwicklungsbegleitenden auftragnehmerspezifischen Validierung der Diagnose-Anforderungen der Volkswagen Q-LAH 80114, Q-LAH 80124, Q-LAH 80125, Q-LAH 80126, Q-LAH 80127 und der Flash-Basisfunktionen müssen die vom Auftraggeber vorgegebenen Testfälle gemäß „UDS Diagnose Prüfvorschrift und Prüfprotokoll für Zulieferer“ ausgeführt werden.</t>
  </si>
  <si>
    <t>D-Anf 2823</t>
  </si>
  <si>
    <r>
      <t>2.11 Diagnosefreigabe und Flashfreigabe</t>
    </r>
    <r>
      <rPr>
        <sz val="11"/>
        <color theme="1"/>
        <rFont val="Calibri"/>
        <family val="2"/>
        <scheme val="minor"/>
      </rPr>
      <t xml:space="preserve">
</t>
    </r>
  </si>
  <si>
    <t>D-Anf 2698</t>
  </si>
  <si>
    <t>Zum Meilenstein "Level 0 PDX" muss das Steuergerät bzw. Diagnoseserver die Flashbarkeit nach Q-LAH 80126 in der für das Steuergerät gültigen Version umsetzen.</t>
  </si>
  <si>
    <t>D-Anf 6423</t>
  </si>
  <si>
    <r>
      <t>2.12 Anforderungen an OBDECUs</t>
    </r>
    <r>
      <rPr>
        <sz val="11"/>
        <color theme="1"/>
        <rFont val="Calibri"/>
        <family val="2"/>
        <scheme val="minor"/>
      </rPr>
      <t xml:space="preserve">
</t>
    </r>
  </si>
  <si>
    <t>D-Anf 1963</t>
  </si>
  <si>
    <t>OBDECUs erfordern eine explizite Freigabe durch die hierfür zuständige Fachabteilung des Auftraggebers.</t>
  </si>
  <si>
    <t>D-Anf 4529</t>
  </si>
  <si>
    <r>
      <t>2.13 Diagnose von Schnittstellen für Kundenmedien</t>
    </r>
    <r>
      <rPr>
        <sz val="11"/>
        <color theme="1"/>
        <rFont val="Calibri"/>
        <family val="2"/>
        <scheme val="minor"/>
      </rPr>
      <t xml:space="preserve">
</t>
    </r>
  </si>
  <si>
    <t>D-Anf 6405</t>
  </si>
  <si>
    <t>Der Status von drahtlosen und drahtgebundenen Systemschnittstellen für die Anbindung von Kundenmedien und Endgeräten muss über entsprechende Messwerte auslesbar sein. Alle für die Einschätzung der korrekten Funktion verfügbaren Informationen sind in diesen Messwerten aufzuführen. Dazu gehören z.B. Identifikation, Status, Steckung, Typ, Dateiformate, Schutzmechanismen, Fehlerzustände etc.</t>
  </si>
  <si>
    <t>D-Anf 6406</t>
  </si>
  <si>
    <r>
      <t>3 Mitgeltende Unterlagen</t>
    </r>
    <r>
      <rPr>
        <sz val="11"/>
        <color theme="1"/>
        <rFont val="Calibri"/>
        <family val="2"/>
        <scheme val="minor"/>
      </rPr>
      <t xml:space="preserve">
</t>
    </r>
  </si>
  <si>
    <t>D-Anf 2899</t>
  </si>
  <si>
    <t>Die für das System mitgeltenden Unterlagen in der jeweils gültigen Version sind in der Datentabelle "Dokumentenabgleich" definiert.</t>
  </si>
  <si>
    <t>D-Anf 4585</t>
  </si>
  <si>
    <t>Object Identifier</t>
  </si>
  <si>
    <t>Kommentar Hersteller</t>
  </si>
  <si>
    <t>Kommentar Lieferant</t>
  </si>
  <si>
    <t>Object ID</t>
  </si>
  <si>
    <t>Status Hersteller</t>
  </si>
  <si>
    <t>Status Lieferant</t>
  </si>
  <si>
    <t>Status Objekt</t>
  </si>
  <si>
    <t>Typ</t>
  </si>
  <si>
    <t xml:space="preserve">1 General requirements </t>
  </si>
  <si>
    <t>In this module, the term "component administrator" with the abbreviation "BOD" is used for the developer responsible on the client side.
This designation corresponds to the roles of "Component Manager, BT-V" at Volkswagen or "ECU Administrator, SSB" at Audi.
For aggregates control units (EA), the role of "function manager" is also included.
Deviating responsibilities must be clarified via the BOD and documented in the "BT-LAH Module Component-specific Diagnostic Requirements".</t>
  </si>
  <si>
    <t>1.1 Liability</t>
  </si>
  <si>
    <t>The diagnostic data tables are described according to the specifications in the BT-LAH module Component-specific diagnostic requirements (KSDA) and can be performed using DOORS, DiDAS or Candela Studio.</t>
  </si>
  <si>
    <t>All deviations from the requirements of the BT-LAH module diagnosis require the written consent of the customer and must be documented in the "BT-LAH module component-specific diagnostic requirements" after consultation with the specialist departments involved.</t>
  </si>
  <si>
    <t>1.2 Development process</t>
  </si>
  <si>
    <t>1.2.1 Scope of delivery</t>
  </si>
  <si>
    <t>The contractor must provide the customer with a detailed error analysis and repair description.</t>
  </si>
  <si>
    <t>The Contractor shall evaluate the Troubleshooting Strategies (FSS) prepared by the Client's Customer Service Department within 4 weeks of receiving them. The result of this evaluation must be a written approval of the FFSen or a correction proposal.</t>
  </si>
  <si>
    <t>The "commissioning and test description" shall be prepared by the contractor in consultation with the BOD in accordance with the specifications of the template up to the milestone "diagnostic examination K1".</t>
  </si>
  <si>
    <t>Each software delivery for an ECU version or for a version of a diagnostic server must contain the ECU PDX according to Q-LAH 80128 with the ECU-specific ODX data.</t>
  </si>
  <si>
    <t>Every software delivery of an ECU version or a version of a diagnostic server must contain the flash container in ODX format according to Q-LAH 80128 (including Expected Idents) from the C-sample version onwards.</t>
  </si>
  <si>
    <t>The ODX filling belonging to an ECU or diagnostic server, including the ECU.MEM ODX component according to Q-LAH 80128 Part 3 for the flash functions, must be taken into account and documented during 100% validation.</t>
  </si>
  <si>
    <t>To test the successful update of the VW Software Version Number (F189) as well as the optional updates of the part number (F187), the ASAM ODX File Version (F1A2) and the ASAM ODX File Identifier (F19E) during the flash process, the contractor for single ECU bootloader tests has to deliver two flash containers with different contents to the following identifiers, suitable for the ECU version:
- F187 (VW Spare Part Number)
- F189 (VW Software Version Number)
- F1A2 (ASAM ODX File Version)
- F19E (ASAM ODX File Identifier)</t>
  </si>
  <si>
    <t>The protocol of the VAX Checker, the used text ID reference list and the used checker rules have to be attached to the result documentation of each sample delivery.</t>
  </si>
  <si>
    <t>The scope of the testing is defined and documented in the project. Each inspection in accordance with "UDS inspection specification and inspection protocol for suppliers" must be documented by the contractor. The results are to be handed over to the client.</t>
  </si>
  <si>
    <t>1.2.2 Supplementary requirements for the use of ASAM ODX</t>
  </si>
  <si>
    <t>The formal data quality of the ODX data is checked via a check with the VAX Checker and an associated rule set.</t>
  </si>
  <si>
    <t>The Customer shall provide the Contractor with updated ODX data at regular intervals and, if necessary, with further project-specific documents. The time intervals are defined project-specifically.</t>
  </si>
  <si>
    <t>The diagnostic requirements implemented in the ECU or diagnostic server for the respective hardware and software delivery must be completely mapped by the associated ODX data.</t>
  </si>
  <si>
    <t>The ODX diagnostic specifications (as described in Q-LAH 80128) are provided by the customer and may not be changed by the contractor.</t>
  </si>
  <si>
    <t>2 General requirements for diagnosis</t>
  </si>
  <si>
    <t>2.1 Scope of diagnosis</t>
  </si>
  <si>
    <t>The diagnosis must be feasible in both complete and partially installed systems (production).
Restrictions must be agreed with the departments involved via the BOD and documented in the commissioning instructions.</t>
  </si>
  <si>
    <t>The diagnostic communication of the ECUs or diagnostic servers must also function outside the vehicle, standalone.
Exceptions must be agreed with the diagnostics department via the BOD and documented in the BT-LAH module Diagnostics.</t>
  </si>
  <si>
    <t>It is self-diagnostic of all commissioning and repair-relevant functions with an active event memory entry in the n.i.O. to take my case off.</t>
  </si>
  <si>
    <t xml:space="preserve">During diagnostic operation (read access), the actual function of the control unit or diagnostic server must continue to be unrestricted. </t>
  </si>
  <si>
    <t>One and the same function of an ECU or diagnostic server can only be activated via one procedure. Multiple activation of the same function is not permitted.</t>
  </si>
  <si>
    <t>The configuration (via coding, data set download, adaptation) must be able to be carried out in an independent sequence.</t>
  </si>
  <si>
    <t>The number of necessary resets must be minimized during configuration.</t>
  </si>
  <si>
    <t xml:space="preserve">With control units or diagnostic servers that support battery energy management (BEM), active shutdown stages of the BEM must not have any influence on diagnostic communication. </t>
  </si>
  <si>
    <t>For actuators of a system driven by an electric motor, which are controlled via current-monitored outputs, a sluggishness test by diagnosis must be carried out.
Example: If the current consumption exceeds a certain configurable limit value, an event memory entry is stored.</t>
  </si>
  <si>
    <t>Whether an event memory entry has to be stored when the sluggishness is detected must be agreed with the departments involved via the BOD.</t>
  </si>
  <si>
    <t>The implementation of this measure simplifies the testing of systems in production / customer service.
Examples are seat adjustment, extendable spoilers, window regulators.</t>
  </si>
  <si>
    <t>Where a control unit or diagnostic server uses information from another control unit for optical, acoustic or haptic output, a means of diagnosing the distance between source and display shall be provided.</t>
  </si>
  <si>
    <t>2.1.1 Event and error management</t>
  </si>
  <si>
    <t>The diagnosis must be designed in such a way that the causes of faults that can be rectified without replacing parts can also be identified.</t>
  </si>
  <si>
    <t>During normal operation, error monitoring should be carried out cyclically by means of a self-test over time intervals to be specified for the system, if possible without restriction by additional boundary conditions.
The defined time intervals must be documented in the BT-LAH module Diagnostics.</t>
  </si>
  <si>
    <t>The contractor shall document the conditions under which the fault conditions are detected in customer operation in the diagnostic data table "Event memory" of the "BT-LAH Module Component-specific diagnostic requirements".</t>
  </si>
  <si>
    <t>All DTC-TI (Diagnostic Trouble Code - Text Identifier) to be used must be applied for via the BOD with the responsible contact person at customer service.</t>
  </si>
  <si>
    <t>A unique DTC-DFCC must be assigned to each symptom.</t>
  </si>
  <si>
    <t>The assignment of the symptoms of an ECU or diagnostic server (DTC-DFCC) to error codes (DTC) must be performed in the BT-LAH module Diagnostics and documented in ODX.</t>
  </si>
  <si>
    <t>The event memory entry "SG defect" must be broken down in more detail by different DTC-DFCCs for analysis purposes.</t>
  </si>
  <si>
    <t>Extended environmental data must be defined specifically for each individual event log entry in such a way that it supports troubleshooting, reproducibility of error states, and root cause analysis.</t>
  </si>
  <si>
    <t>After writing the configuration, the event memory entries must be recognized and updated. Changes to the error logic must be effective immediately. This requirement applies to all continuously monitored error paths.
[Note: This requirement is an addition and/or correction to the Q-LAH 80114]</t>
  </si>
  <si>
    <t xml:space="preserve">2.1.2 Measured Values (ReadDataByIdentifier) </t>
  </si>
  <si>
    <t>It must be possible to read out all measured variables relevant for commissioning and repair from the control unit via diagnostics.</t>
  </si>
  <si>
    <t>The output value of a measured value must be uniquely interpretable either as a physical value or as a status message without additional documents.</t>
  </si>
  <si>
    <t>Various operating states can be mapped via the status message.</t>
  </si>
  <si>
    <t>All function-relevant information received via bus must be displayed as measured values if they are relevant for the analysis. The received values are displayed. In the event of an error, no replacement values may be output. If internal substitute values have to be output due to other requirements, additional measured values must be used.</t>
  </si>
  <si>
    <t>TI (Text-Identifier) are specified by the client and may not be changed by the contractor.</t>
  </si>
  <si>
    <t>The update of the value to be read out must also be guaranteed unchanged during active diagnostic communication.</t>
  </si>
  <si>
    <t>An update of the value to be read during diagnostic communication shall not result in inconsistent results being transmitted.</t>
  </si>
  <si>
    <t>2.1.3 Actuator tests (via UDS service RoutineControl)</t>
  </si>
  <si>
    <t>Each output must be controllable via an actuator test, if necessary for troubleshooting and commissioning.</t>
  </si>
  <si>
    <t>The control state, the state of the driver and the read-back signal shall, if available, be displayed in measured values.</t>
  </si>
  <si>
    <t>The exact scope of the actuator tests and the formation of functional groups of outputs must be discussed with production and customer service via the BOD and documented in the "BT-LAH Module Component-specific Diagnostic Requirements".</t>
  </si>
  <si>
    <t>Actuator tests must, if functionally possible, be carried out in production independent of the shoring condition.</t>
  </si>
  <si>
    <t>If actuator tests are aborted (active abort by user or abort of diagnostic communication), system faults and/or hazards must be avoided and a safe state must be established by the control unit or diagnostic server.</t>
  </si>
  <si>
    <t>The safe state and behaviour in the event of abort of an actuator test must be documented in the "BT-LAH Module Component-specific Diagnostic Requirements".</t>
  </si>
  <si>
    <t>2.1.4 Routines (RoutineControl)</t>
  </si>
  <si>
    <t>If a routine is aborted (active abort by user or abort of diagnostic communication), system faults and/or dangers must be avoided and a safe state must be established by the control unit.</t>
  </si>
  <si>
    <t>The safe state and the behaviour in case of abort of a routine must be documented in the "BT-LAH Module Component-specific Diagnostic Requirements".</t>
  </si>
  <si>
    <t>2.1.5 Flashing</t>
  </si>
  <si>
    <t>Control units or diagnostic servers which are to be flashed by the customer must be flashable via the group diagnostic tester in the hardware and version currently released for testing (to be agreed between customer and contractor).</t>
  </si>
  <si>
    <t>If the data structure (user data, personalized settings, process parameters, workshop parameters) changes during flashing and is not compatible (e.g. data loss, data inconsistency), this must be agreed with KD and P beforehand.</t>
  </si>
  <si>
    <t>Other activities such as configuration (via coding, data record download, adaptation, basic setting) or test drives, which must be carried out after a flash process, must be avoided.
If further activities are absolutely necessary, they must be coordinated with P and KD and documented in the BT-LAH.</t>
  </si>
  <si>
    <t xml:space="preserve">In the case of control units or diagnostic servers that are to be flashed by the customer, the maximum flash time for individual logical blocks and for the complete software up to the milestone diagnostic test K0 must be agreed by the BOD with the relevant specialist departments and documented in the "BT-LAH module component-specific diagnostic requirements". </t>
  </si>
  <si>
    <t>The interruptibility of the flash process is to be achieved by suitable definition of the block sizes and thus a divisibility on several production cycles. The maximum flash time per cycle depends on the respective factory.</t>
  </si>
  <si>
    <t>The "Flashing" function may only be implemented in a DK2 control unit after explicit approval of the customer's architectural control circuit.</t>
  </si>
  <si>
    <t>2.1.6 Reset</t>
  </si>
  <si>
    <t>The occurrence of an unscheduled ECU or diagnostic server reset and the associated cause (if possible) must be documented in the ECU or diagnostic server in consultation with the BOD and readable by diagnostics.</t>
  </si>
  <si>
    <t>An implicit reset or an implicit re-initialization of the ECU or diagnostic server must not take place when a diagnostic service is executed, unless the diagnostic service is intended for it (e.g. ECUReset).</t>
  </si>
  <si>
    <t>2.1.7 Coding</t>
  </si>
  <si>
    <t>False codes must be checked for plausibility, e.g. via bus signals from other ECUs or diagnostic servers. If an incorrect coding is detected, a note "SG incorrectly coded" must be filed.
Restrictions must be coordinated with the departments involved via the BOD and documented in the "BT-LAH Module Component-specific Diagnostic Requirements".</t>
  </si>
  <si>
    <t>2.2 Sensors/Actuators</t>
  </si>
  <si>
    <t>The self-diagnosis must be designed in such a way that the component causing the damage (e.g. stepper motor X, temperature sensor Y, drive Z, ...) is also identified.</t>
  </si>
  <si>
    <t>The cause of the error must be attributable to the individual sensor or actuator.</t>
  </si>
  <si>
    <t>2.3 Customer-relevant functional limitations</t>
  </si>
  <si>
    <t>All customer-relevant functional restrictions of an ECU or diagnostic server must be documented with a unique event memory entry or note.</t>
  </si>
  <si>
    <t>2.4 Constant data status for predecessor components</t>
  </si>
  <si>
    <t>In the case of functionally identical systems, the diagnostic functions of the predecessor device should be retained as the basis (e.g. diagnostic data tables of the predecessor device), i.e. assignment of the measured values, coding, sequence of the actuator test, etc.</t>
  </si>
  <si>
    <t>The elimination of previously existing functions (e.g. measured values) must be agreed with the BOD of the customer. The BSB coordinates this with other departments concerned.</t>
  </si>
  <si>
    <t>2.5 Time requirements</t>
  </si>
  <si>
    <t>The time (start-up time/boot time) until the diagnosis (commissioning, possible test steps under the boundary conditions) and system functionality are fully available must not exceed 2s. System-specific deviations must be coordinated and documented with production and customer service via the BOD.</t>
  </si>
  <si>
    <t>For MOST components, the maximum start-up time up to the diagnostic option may be 15s. System-specific deviations must be coordinated and documented with production and customer service via the BOD.</t>
  </si>
  <si>
    <t>2.6 Commissioning of control units</t>
  </si>
  <si>
    <t>System-specific deviations must be coordinated with production and customer service via the BOD and documented in the "BT-LAH Module Component-specific Diagnostic Requirements".</t>
  </si>
  <si>
    <t xml:space="preserve">The commissioning status must be clearly readable via diagnostic objects (e.g. corresponding measured values, event memory). </t>
  </si>
  <si>
    <t>The commissioning sequence and scope of commissioning must be feasible independently of the bus physics.</t>
  </si>
  <si>
    <t>After successful commissioning, the non-volatile stored commissioning information that requires a corporate diagnostic tester or other external device to restore must not be lost.</t>
  </si>
  <si>
    <t>The boundary conditions of routines for commissioning and the error code conditions of the associated event memory entry must be documented in the data tables of the BT-LAH of the control unit or diagnostic server.</t>
  </si>
  <si>
    <t>When commissioning control units or diagnostic servers, a teach-in process (calibration, basic setting) in the vehicle may be necessary in production or customer service. Here, for example, the vehicle weight or the like is taught-in or a process such as grinding in brakes is carried out.
If such teach-in procedures must always be run through during commissioning, it is specified for each control unit or diagnostic server that a DTC "Calibration not performed" is entered in the event memory of the control unit or diagnostic server until the teach-in procedure is OK. After successful completion of the teach-in process, the error path must be checked again. The event memory is set to passive.
DTC Priority: Note</t>
  </si>
  <si>
    <t>All adjustments must be permanently readable. Exceptions must be agreed with the relevant specialist departments via the BOD and documented in the "BT-LAH Module Component-specific Diagnostic Requirements".</t>
  </si>
  <si>
    <t>When reading encodings or adjustments, the currently valid values must always be output.</t>
  </si>
  <si>
    <t>2.6.1 Minimization of dependencies during commissioning</t>
  </si>
  <si>
    <t>The dependencies between the ECUs or diagnostic servers, which require a specific commissioning sequence, must be as low as possible.</t>
  </si>
  <si>
    <t>Dependencies of the control units or diagnostic servers in the commissioning sequence must be documented in the "Commissioning and test description".</t>
  </si>
  <si>
    <t>2.7 Evaluation of the chassis number</t>
  </si>
  <si>
    <t>The requirements in the chapter "Evaluation of the chassis number" only apply to control units or diagnostic servers that evaluate the chassis number.</t>
  </si>
  <si>
    <t>If a valid VIN is absolutely required as a precondition for commissioning and/or data input to the control unit or diagnostic server, this must be agreed with Production and Customer Service via the BSB.</t>
  </si>
  <si>
    <t>If the bus message containing a VIN fails to appear, or if an init value of the VIN is received, commissioning information that requires a group diagnostic tester or other external device to be restored must not be lost.</t>
  </si>
  <si>
    <t>If the bus message containing a VIN fails to appear or if an init value of the VIN is received, functional restrictions and replacement measures of the control unit or diagnostic server are permissible.</t>
  </si>
  <si>
    <t>If the chassis number under which the control unit or diagnostic server was originally put into operation is correctly received again, the control unit or diagnostic server must automatically resume its function in accordance with the current operating states.
Deviations must be agreed with the BOD.</t>
  </si>
  <si>
    <t>When receiving a different chassis number (with the exception of the init value) than the one with which the control unit or diagnostic server was put into operation, each control unit must be individually checked and the necessary commissioning steps must be agreed with the BOD.</t>
  </si>
  <si>
    <t>2.8 Documentation requirements Diagnostics</t>
  </si>
  <si>
    <t>2.8.1 Diagnostic data documentation</t>
  </si>
  <si>
    <t>The diagnostic data documentation for UDS ECUs or diagnostic servers must be created and made available completely in ASAM ODX format according to Q-LAH 80128.</t>
  </si>
  <si>
    <t>The contractor must completely create the ECU-specific contents (event memory, measured values, adaptation channels, coding, routines and actuators) in the ODX data set (ECU variant), based on the basic data provided by the customer (fuselage PDX).</t>
  </si>
  <si>
    <t>2.8.2 Commissioning instructions</t>
  </si>
  <si>
    <t>The contractor must document information on the commissioning of the system in agreement with the BOD in the template "Commissioning and test description".</t>
  </si>
  <si>
    <t>2.8.3 Diagnostic FMEA</t>
  </si>
  <si>
    <t>The contractor is obliged to prepare and document a diagnostic FMEA according to a procedure specified by the customer (according to the diagnostic FMEA procedure instructions).</t>
  </si>
  <si>
    <t>The diagnostic FMEA should preferably be created using the tool chain developed by Volkswagen. However, the supplier is free to create and use his own tool chain with the same results (according to the Diagnostic FMEA process instruction).</t>
  </si>
  <si>
    <t>The diagnostic FMEA for a subsystem, sensors, actuators, display elements and operating elements must be added to the diagnostic FMEA of the diagnostic master.</t>
  </si>
  <si>
    <t>The objectives of a diagnostic FMEA are:
To ensure a complete and appropriate diagnosis of a system
Optimization and adaptation of the onboard diagnosis
Improvement of the targeting of the offboard diagnostic systems
Accelerated development of the offboard diagnosis of a system
Traceable documentation of the decisions made
Reusable documentation of the decisions made</t>
  </si>
  <si>
    <t>The contractor proposes suitable troubleshooting and testing procedures for the components of the control unit or diagnostic server itself and for all directly controlled actuators and directly read sensors, and agrees these with the customer service department via the BSB.
The troubleshooting and testing procedures are finally approved jointly by the contractor, development and customer service.</t>
  </si>
  <si>
    <t>2.8.4 Diagnostic documentation for actuators / sensors</t>
  </si>
  <si>
    <t xml:space="preserve">The contractor responsible for sensors and/or actuators is obliged to document the real technical characteristics of the delivered components in the form of data sheets. </t>
  </si>
  <si>
    <t>The data sheets must describe all the characteristic values required for successful component testing in a compact form.</t>
  </si>
  <si>
    <t xml:space="preserve">The contractor responsible for sensors and/or actuators is obliged to prepare test instructions for the delivered components and to make these available to the BSB. </t>
  </si>
  <si>
    <t>The test instructions must permit an appropriate, workshop-suitable iO / niO qualification of the sensors and/or actuators supplied.</t>
  </si>
  <si>
    <t xml:space="preserve">The test instruction is a guideline for JRC design and ECU developers to program efficient diagnostic algorithms and targeted actuator tests. </t>
  </si>
  <si>
    <t>2.9 Specifications for ODX Data Creation</t>
  </si>
  <si>
    <t>The following requirements with regard to the creation of ODX diagnostic data are only to be considered if the contractor has been commissioned with the creation. If, for example, the exchange of CandelaStudio files has been agreed for the Porsche brand, requirements regarding ODX diagnostic data generation are not to be taken into account.</t>
  </si>
  <si>
    <t>The ODX data of the ECU or diagnostic server must be created according to Q-LAH 80128.</t>
  </si>
  <si>
    <t>2.9.1 Tools for creating Flash Containers</t>
  </si>
  <si>
    <t>2.10 Validation of the diagnostic implementation at the contractor's site</t>
  </si>
  <si>
    <t>For PrimaryOBDECUs, an inspection according to SAE J1699-3 up to inspection point 5.7 must be carried out and documented by the contractor (delivery of the generated LOG file to the customer). The Pass Thru Interface to be used (according to SAE J2534) and the version of the standard testing software to be used shall be determined jointly by the Client and the Contractor.</t>
  </si>
  <si>
    <t>The Volkswagen Group's development tester must be used in diagnostic and flash validation.</t>
  </si>
  <si>
    <t>The contractor must use a Pass Thru Tool according to SAE J2534 for all DECECECUs in the diagnosis and flash validation.</t>
  </si>
  <si>
    <t>2.10.1 General validation requirements</t>
  </si>
  <si>
    <t>The contractor is obliged to carry out and document a 100% validation of his diagnosis in accordance with the "UDS Diagnosis Test Specification and Test Protocol for Suppliers".</t>
  </si>
  <si>
    <t>2.10.2 Supplementary validation specifications for control units</t>
  </si>
  <si>
    <t>The contractor is obliged to carry out a complete check of the ODX data. 
The check must ensure and document unrestricted conformity with the
- specifications and rules of the author guideline and ECU.MEM specification (Q-LAH 80128)
- UDS specifications according to Q-LAH 80124server-specific transport protocol.</t>
  </si>
  <si>
    <t>The standard rate for the VAX Checker is determined by the customer and is based on the applicable diagnostic standards of the customer, in particular the Q-LAH 80128 and the requirements of the test systems of production and customer service. The rule set is extended during development.</t>
  </si>
  <si>
    <t>2.10.3 Diagnostics and Flash Test Catalogs</t>
  </si>
  <si>
    <t>In addition to the contractor-specific validation of the diagnostic requirements of the Volkswagen Q-LAH 80114, Q-LAH 80124, Q-LAH 80125, Q-LAH 80126, Q-LAH 80127 and the Flash basic functions during development, the test cases specified by the customer must be executed in accordance with the "UDS Diagnostic Test Specification and Test Report for Suppliers".</t>
  </si>
  <si>
    <t>2.11 Diagnostic enable and flash enable</t>
  </si>
  <si>
    <t>For the "Level 0 PDX" milestone, the ECU or diagnostic server must convert the flash capability to Q-LAH 80126 in the version valid for the ECU.</t>
  </si>
  <si>
    <t>2.12 Requirements for OBDECUs</t>
  </si>
  <si>
    <t>OBDECUs require an explicit release by the responsible department of the customer.</t>
  </si>
  <si>
    <t>2.13 Diagnosis of interfaces for customer media</t>
  </si>
  <si>
    <t>The status of wireless and wired system interfaces for the connection of customer media and terminal devices must be readable via corresponding measured values. All information available for the estimation of the correct function shall be listed in these measured values. These include, for example, identification, status, plugging, type, file formats, protection mechanisms, error states, etc.</t>
  </si>
  <si>
    <t>3 Other applicable documents</t>
  </si>
  <si>
    <t>The documents that are also valid for the system in the respective valid version are defined in the data table "Document comparison".</t>
  </si>
  <si>
    <t>Team Responsible</t>
  </si>
  <si>
    <t>Person Responsible</t>
  </si>
  <si>
    <t>Review Status</t>
  </si>
  <si>
    <t>External Comment (For Customer)</t>
  </si>
  <si>
    <t>Internal Comment
(Beetwen Aptiv Teams)</t>
  </si>
  <si>
    <t>Structure/Path by APTIV</t>
  </si>
  <si>
    <t>N/A</t>
  </si>
  <si>
    <t>ALL</t>
  </si>
  <si>
    <t>Agreed</t>
  </si>
  <si>
    <t>SYS</t>
  </si>
  <si>
    <t>Partly agreed</t>
  </si>
  <si>
    <t>SE</t>
  </si>
  <si>
    <t>Not agreed</t>
  </si>
  <si>
    <t>ME</t>
  </si>
  <si>
    <t>To clarify</t>
  </si>
  <si>
    <t>EE</t>
  </si>
  <si>
    <t>MANUF</t>
  </si>
  <si>
    <t>SECURITY</t>
  </si>
  <si>
    <t>MANAGEMENT</t>
  </si>
  <si>
    <t>IT&amp;V</t>
  </si>
  <si>
    <t>VALIDATION</t>
  </si>
  <si>
    <t>QME</t>
  </si>
  <si>
    <t>Not applicable</t>
  </si>
  <si>
    <t>Empty</t>
  </si>
  <si>
    <t xml:space="preserve">Total </t>
  </si>
  <si>
    <t>Line Status</t>
  </si>
  <si>
    <t>Heading</t>
  </si>
  <si>
    <t>Requirements</t>
  </si>
  <si>
    <t>Total</t>
  </si>
  <si>
    <t>Requirements Review Status - 04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</si>
</sst>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hh:mm"/>
  </numFmts>
  <fonts count="9" x14ac:knownFonts="1">
    <font>
      <sz val="11"/>
      <color theme="1"/>
      <name val="Calibri"/>
      <family val="2"/>
      <scheme val="minor"/>
    </font>
    <font>
      <b/>
      <sz val="16"/>
      <color theme="1"/>
      <name val="Calibri"/>
      <family val="2"/>
      <scheme val="minor"/>
    </font>
    <font>
      <b/>
      <sz val="13"/>
      <color theme="1"/>
      <name val="Calibri"/>
      <family val="2"/>
      <scheme val="minor"/>
    </font>
    <font>
      <sz val="11"/>
      <color theme="1"/>
      <name val="Calibri"/>
      <family val="2"/>
      <scheme val="minor"/>
    </font>
    <font>
      <b/>
      <sz val="11"/>
      <color theme="1"/>
      <name val="Calibri"/>
      <family val="2"/>
      <charset val="238"/>
      <scheme val="minor"/>
    </font>
    <font>
      <b/>
      <sz val="11"/>
      <name val="Calibri"/>
      <family val="2"/>
      <scheme val="minor"/>
    </font>
    <font>
      <sz val="10"/>
      <color theme="1"/>
      <name val="Calibri"/>
      <family val="2"/>
      <scheme val="minor"/>
    </font>
    <font>
      <b/>
      <sz val="11"/>
      <color theme="1"/>
      <name val="Calibri"/>
      <family val="2"/>
      <scheme val="minor"/>
    </font>
    <font>
      <sz val="11"/>
      <color theme="8" tint="-0.249977111117893"/>
      <name val="Calibri"/>
      <family val="2"/>
      <scheme val="minor"/>
    </font>
  </fonts>
  <fills count="11">
    <fill>
      <patternFill patternType="none"/>
    </fill>
    <fill>
      <patternFill patternType="gray125"/>
    </fill>
    <fill>
      <patternFill patternType="solid">
        <fgColor rgb="FFD1D1D1"/>
        <bgColor indexed="64"/>
      </patternFill>
    </fill>
    <fill>
      <patternFill patternType="solid">
        <fgColor rgb="FFA8A8A8"/>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C00000"/>
        <bgColor indexed="64"/>
      </patternFill>
    </fill>
    <fill>
      <patternFill patternType="solid">
        <fgColor theme="0" tint="-0.499984740745262"/>
        <bgColor indexed="64"/>
      </patternFill>
    </fill>
    <fill>
      <patternFill patternType="solid">
        <fgColor theme="0" tint="-0.149998474074526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3" fillId="0" borderId="0" applyFont="0" applyFill="0" applyBorder="0" applyAlignment="0" applyProtection="0"/>
  </cellStyleXfs>
  <cellXfs count="64">
    <xf numFmtId="0" fontId="0" fillId="0" borderId="0" xfId="0"/>
    <xf numFmtId="0" fontId="0" fillId="0" borderId="0" xfId="0" applyAlignment="1">
      <alignment wrapText="1"/>
    </xf>
    <xf numFmtId="0" fontId="0" fillId="0" borderId="1" xfId="0" applyBorder="1" applyAlignment="1">
      <alignment wrapText="1"/>
    </xf>
    <xf numFmtId="0" fontId="0" fillId="2" borderId="1" xfId="0" applyFill="1" applyBorder="1" applyAlignment="1">
      <alignment wrapText="1"/>
    </xf>
    <xf numFmtId="0" fontId="0" fillId="0" borderId="1" xfId="0" applyBorder="1" applyAlignment="1">
      <alignment horizontal="left" vertical="top" wrapText="1"/>
    </xf>
    <xf numFmtId="0" fontId="1"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0" fillId="0" borderId="0" xfId="0" applyAlignment="1">
      <alignment horizontal="left" vertical="top" wrapText="1"/>
    </xf>
    <xf numFmtId="0" fontId="6" fillId="0" borderId="6" xfId="0" applyFont="1" applyBorder="1" applyAlignment="1" applyProtection="1">
      <alignment horizontal="center" vertical="center" wrapText="1"/>
      <protection locked="0" hidden="1"/>
    </xf>
    <xf numFmtId="0" fontId="6" fillId="0" borderId="1" xfId="0" applyFont="1" applyBorder="1" applyAlignment="1" applyProtection="1">
      <alignment horizontal="center" vertical="center" wrapText="1"/>
      <protection locked="0" hidden="1"/>
    </xf>
    <xf numFmtId="0" fontId="6" fillId="0" borderId="1" xfId="0" applyFont="1" applyBorder="1" applyAlignment="1" applyProtection="1">
      <alignment horizontal="left" vertical="top" wrapText="1"/>
      <protection locked="0" hidden="1"/>
    </xf>
    <xf numFmtId="0" fontId="6" fillId="0" borderId="8" xfId="0" applyFont="1" applyBorder="1" applyAlignment="1" applyProtection="1">
      <alignment horizontal="center" vertical="center" wrapText="1"/>
      <protection locked="0" hidden="1"/>
    </xf>
    <xf numFmtId="0" fontId="6" fillId="0" borderId="9" xfId="0" applyFont="1" applyBorder="1" applyAlignment="1" applyProtection="1">
      <alignment horizontal="center" vertical="center" wrapText="1"/>
      <protection locked="0" hidden="1"/>
    </xf>
    <xf numFmtId="0" fontId="6" fillId="0" borderId="9" xfId="0" applyFont="1" applyBorder="1" applyAlignment="1" applyProtection="1">
      <alignment horizontal="left" vertical="top" wrapText="1"/>
      <protection locked="0" hidden="1"/>
    </xf>
    <xf numFmtId="0" fontId="6" fillId="0" borderId="0" xfId="0" applyFont="1" applyAlignment="1" applyProtection="1">
      <alignment horizontal="center" vertical="center" wrapText="1"/>
      <protection locked="0" hidden="1"/>
    </xf>
    <xf numFmtId="0" fontId="6" fillId="0" borderId="0" xfId="0" applyFont="1" applyAlignment="1" applyProtection="1">
      <alignment wrapText="1"/>
      <protection locked="0" hidden="1"/>
    </xf>
    <xf numFmtId="0" fontId="0" fillId="0" borderId="0" xfId="0" applyFont="1" applyAlignment="1" applyProtection="1">
      <alignment vertical="top" wrapText="1"/>
    </xf>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Border="1"/>
    <xf numFmtId="0" fontId="0" fillId="0" borderId="18" xfId="0" applyBorder="1"/>
    <xf numFmtId="0" fontId="0" fillId="6" borderId="19" xfId="0" applyFill="1" applyBorder="1" applyAlignment="1">
      <alignment horizontal="left" vertical="top"/>
    </xf>
    <xf numFmtId="0" fontId="0" fillId="5" borderId="20" xfId="0" applyFill="1" applyBorder="1" applyAlignment="1">
      <alignment horizontal="left" vertical="top"/>
    </xf>
    <xf numFmtId="9" fontId="8" fillId="5" borderId="21" xfId="1" applyFont="1" applyFill="1" applyBorder="1" applyAlignment="1">
      <alignment horizontal="left" vertical="top"/>
    </xf>
    <xf numFmtId="0" fontId="0" fillId="7" borderId="22" xfId="0" applyFill="1" applyBorder="1" applyAlignment="1">
      <alignment horizontal="left" vertical="top"/>
    </xf>
    <xf numFmtId="0" fontId="0" fillId="4" borderId="22" xfId="0" applyFill="1" applyBorder="1" applyAlignment="1">
      <alignment horizontal="left" vertical="top"/>
    </xf>
    <xf numFmtId="0" fontId="0" fillId="8" borderId="22" xfId="0" applyFill="1" applyBorder="1" applyAlignment="1">
      <alignment horizontal="left" vertical="top"/>
    </xf>
    <xf numFmtId="0" fontId="0" fillId="9" borderId="22" xfId="0" applyFill="1" applyBorder="1" applyAlignment="1">
      <alignment horizontal="left" vertical="top"/>
    </xf>
    <xf numFmtId="0" fontId="0" fillId="0" borderId="0" xfId="0" quotePrefix="1"/>
    <xf numFmtId="0" fontId="0" fillId="10" borderId="23" xfId="0" applyFill="1" applyBorder="1" applyAlignment="1">
      <alignment horizontal="left" vertical="top"/>
    </xf>
    <xf numFmtId="0" fontId="7" fillId="5" borderId="24" xfId="0" applyFont="1" applyFill="1" applyBorder="1" applyAlignment="1">
      <alignment horizontal="left" vertical="top"/>
    </xf>
    <xf numFmtId="0" fontId="7" fillId="5" borderId="25" xfId="0" applyFont="1" applyFill="1" applyBorder="1" applyAlignment="1">
      <alignment horizontal="left" vertical="top"/>
    </xf>
    <xf numFmtId="9" fontId="8" fillId="5" borderId="26" xfId="1" applyFont="1" applyFill="1" applyBorder="1" applyAlignment="1">
      <alignment horizontal="left" vertical="top"/>
    </xf>
    <xf numFmtId="0" fontId="0" fillId="5" borderId="27" xfId="0" applyFill="1" applyBorder="1" applyAlignment="1">
      <alignment horizontal="left" vertical="top"/>
    </xf>
    <xf numFmtId="0" fontId="0" fillId="5" borderId="21" xfId="0" quotePrefix="1" applyFill="1" applyBorder="1" applyAlignment="1">
      <alignment horizontal="left" vertical="top"/>
    </xf>
    <xf numFmtId="0" fontId="0" fillId="5" borderId="5" xfId="0" applyFill="1" applyBorder="1" applyAlignment="1">
      <alignment horizontal="left" vertical="top"/>
    </xf>
    <xf numFmtId="0" fontId="0" fillId="5" borderId="7" xfId="0" applyFill="1" applyBorder="1" applyAlignment="1">
      <alignment horizontal="left" vertical="top"/>
    </xf>
    <xf numFmtId="0" fontId="7" fillId="5" borderId="28" xfId="0" applyFont="1" applyFill="1" applyBorder="1" applyAlignment="1">
      <alignment horizontal="left" vertical="top" wrapText="1"/>
    </xf>
    <xf numFmtId="0" fontId="7" fillId="5" borderId="26" xfId="0" applyFont="1" applyFill="1" applyBorder="1" applyAlignment="1">
      <alignment horizontal="left" vertical="top"/>
    </xf>
    <xf numFmtId="0" fontId="0" fillId="0" borderId="29" xfId="0" applyBorder="1"/>
    <xf numFmtId="0" fontId="0" fillId="0" borderId="30" xfId="0" applyBorder="1"/>
    <xf numFmtId="0" fontId="0" fillId="0" borderId="31" xfId="0" applyBorder="1"/>
    <xf numFmtId="0" fontId="0" fillId="3" borderId="1" xfId="0" applyFill="1" applyBorder="1" applyAlignment="1" applyProtection="1">
      <alignment wrapText="1"/>
    </xf>
    <xf numFmtId="0" fontId="0" fillId="3" borderId="1" xfId="0" applyFill="1" applyBorder="1" applyAlignment="1" applyProtection="1">
      <alignment horizontal="left" vertical="top" wrapText="1"/>
    </xf>
    <xf numFmtId="0" fontId="5" fillId="4" borderId="2" xfId="0" applyFont="1" applyFill="1" applyBorder="1" applyAlignment="1" applyProtection="1">
      <alignment horizontal="center" vertical="center" wrapText="1"/>
    </xf>
    <xf numFmtId="0" fontId="5" fillId="4" borderId="3" xfId="0" applyFont="1" applyFill="1" applyBorder="1" applyAlignment="1" applyProtection="1">
      <alignment horizontal="center" vertical="center" wrapText="1"/>
    </xf>
    <xf numFmtId="0" fontId="5" fillId="4" borderId="4" xfId="0" applyFont="1" applyFill="1" applyBorder="1" applyAlignment="1" applyProtection="1">
      <alignment horizontal="center" vertical="center" wrapText="1"/>
    </xf>
    <xf numFmtId="0" fontId="6" fillId="0" borderId="7" xfId="0" applyFont="1" applyBorder="1" applyAlignment="1" applyProtection="1">
      <alignment horizontal="center" vertical="center" wrapText="1"/>
    </xf>
    <xf numFmtId="0" fontId="6" fillId="0" borderId="10" xfId="0" applyFont="1" applyBorder="1" applyAlignment="1" applyProtection="1">
      <alignment horizontal="center" vertical="center" wrapText="1"/>
    </xf>
    <xf numFmtId="0" fontId="6" fillId="0" borderId="0" xfId="0" applyFont="1" applyAlignment="1" applyProtection="1">
      <alignment horizontal="center" vertical="center" wrapText="1"/>
    </xf>
    <xf numFmtId="164" fontId="6" fillId="0" borderId="1" xfId="0" applyNumberFormat="1" applyFont="1" applyBorder="1" applyAlignment="1" applyProtection="1">
      <alignment horizontal="left" vertical="top" wrapText="1"/>
      <protection locked="0" hidden="1"/>
    </xf>
    <xf numFmtId="0" fontId="0" fillId="3" borderId="32" xfId="0" applyFill="1" applyBorder="1" applyAlignment="1" applyProtection="1">
      <alignment wrapText="1"/>
    </xf>
    <xf numFmtId="0" fontId="0" fillId="0" borderId="32" xfId="0" applyBorder="1" applyAlignment="1">
      <alignment wrapText="1"/>
    </xf>
    <xf numFmtId="0" fontId="0" fillId="2" borderId="32" xfId="0" applyFill="1" applyBorder="1" applyAlignment="1">
      <alignment wrapText="1"/>
    </xf>
    <xf numFmtId="0" fontId="5" fillId="4" borderId="33" xfId="0" applyFont="1" applyFill="1" applyBorder="1" applyAlignment="1" applyProtection="1">
      <alignment horizontal="center" vertical="center" wrapText="1"/>
    </xf>
    <xf numFmtId="0" fontId="6" fillId="0" borderId="5" xfId="0" applyFont="1" applyBorder="1" applyAlignment="1" applyProtection="1">
      <alignment horizontal="center" vertical="center" wrapText="1"/>
      <protection locked="0" hidden="1"/>
    </xf>
    <xf numFmtId="0" fontId="6" fillId="0" borderId="34" xfId="0" applyFont="1" applyBorder="1" applyAlignment="1" applyProtection="1">
      <alignment horizontal="center" vertical="center" wrapText="1"/>
      <protection locked="0" hidden="1"/>
    </xf>
    <xf numFmtId="0" fontId="7" fillId="5" borderId="15" xfId="0" applyFont="1" applyFill="1" applyBorder="1" applyAlignment="1">
      <alignment horizontal="center" vertical="center"/>
    </xf>
    <xf numFmtId="0" fontId="7" fillId="5" borderId="16" xfId="0" applyFont="1" applyFill="1" applyBorder="1" applyAlignment="1">
      <alignment horizontal="center" vertical="center"/>
    </xf>
    <xf numFmtId="0" fontId="7" fillId="5" borderId="17" xfId="0" applyFont="1" applyFill="1" applyBorder="1" applyAlignment="1">
      <alignment horizontal="center" vertical="center"/>
    </xf>
    <xf numFmtId="0" fontId="4" fillId="5" borderId="15" xfId="0" applyFont="1" applyFill="1" applyBorder="1" applyAlignment="1">
      <alignment horizontal="center" vertical="center"/>
    </xf>
    <xf numFmtId="0" fontId="4" fillId="5" borderId="17" xfId="0" applyFont="1" applyFill="1" applyBorder="1" applyAlignment="1">
      <alignment horizontal="center" vertical="center"/>
    </xf>
  </cellXfs>
  <cellStyles count="2">
    <cellStyle name="Normal" xfId="0" builtinId="0"/>
    <cellStyle name="Percent" xfId="1" builtinId="5"/>
  </cellStyles>
  <dxfs count="7">
    <dxf>
      <fill>
        <patternFill>
          <bgColor rgb="FF00B050"/>
        </patternFill>
      </fill>
    </dxf>
    <dxf>
      <fill>
        <patternFill>
          <bgColor rgb="FFFFC000"/>
        </patternFill>
      </fill>
    </dxf>
    <dxf>
      <fill>
        <patternFill>
          <bgColor rgb="FFC00000"/>
        </patternFill>
      </fill>
    </dxf>
    <dxf>
      <fill>
        <patternFill>
          <bgColor theme="8" tint="0.39994506668294322"/>
        </patternFill>
      </fill>
    </dxf>
    <dxf>
      <fill>
        <patternFill>
          <bgColor theme="0" tint="-0.499984740745262"/>
        </patternFill>
      </fill>
    </dxf>
    <dxf>
      <fill>
        <patternFill patternType="darkUp">
          <fgColor theme="0"/>
          <bgColor rgb="FFFF0000"/>
        </patternFill>
      </fill>
    </dxf>
    <dxf>
      <fill>
        <patternFill patternType="darkUp">
          <fgColor theme="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b="1"/>
              <a:t>Requirements Review Status - 04</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pieChart>
        <c:varyColors val="1"/>
        <c:ser>
          <c:idx val="0"/>
          <c:order val="0"/>
          <c:tx>
            <c:strRef>
              <c:f>Status!$N$3</c:f>
              <c:strCache>
                <c:ptCount val="1"/>
                <c:pt idx="0">
                  <c:v>Requirements Review Status - 04</c:v>
                </c:pt>
              </c:strCache>
            </c:strRef>
          </c:tx>
          <c:spPr>
            <a:solidFill>
              <a:schemeClr val="bg1">
                <a:lumMod val="85000"/>
              </a:schemeClr>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640D-41B9-A825-23A51AAB28AF}"/>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640D-41B9-A825-23A51AAB28AF}"/>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640D-41B9-A825-23A51AAB28AF}"/>
              </c:ext>
            </c:extLst>
          </c:dPt>
          <c:dPt>
            <c:idx val="3"/>
            <c:bubble3D val="0"/>
            <c:spPr>
              <a:solidFill>
                <a:srgbClr val="C00000"/>
              </a:solidFill>
              <a:ln w="19050">
                <a:solidFill>
                  <a:schemeClr val="lt1"/>
                </a:solidFill>
              </a:ln>
              <a:effectLst/>
            </c:spPr>
            <c:extLst>
              <c:ext xmlns:c16="http://schemas.microsoft.com/office/drawing/2014/chart" uri="{C3380CC4-5D6E-409C-BE32-E72D297353CC}">
                <c16:uniqueId val="{00000007-640D-41B9-A825-23A51AAB28AF}"/>
              </c:ext>
            </c:extLst>
          </c:dPt>
          <c:dPt>
            <c:idx val="4"/>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9-640D-41B9-A825-23A51AAB28AF}"/>
              </c:ext>
            </c:extLst>
          </c:dPt>
          <c:dPt>
            <c:idx val="5"/>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B-640D-41B9-A825-23A51AAB28AF}"/>
              </c:ext>
            </c:extLst>
          </c:dPt>
          <c:dLbls>
            <c:dLbl>
              <c:idx val="0"/>
              <c:layout>
                <c:manualLayout>
                  <c:x val="0.15258853988855497"/>
                  <c:y val="-5.320304472227591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40D-41B9-A825-23A51AAB28AF}"/>
                </c:ext>
              </c:extLst>
            </c:dLbl>
            <c:dLbl>
              <c:idx val="1"/>
              <c:layout>
                <c:manualLayout>
                  <c:x val="0.34983714023229678"/>
                  <c:y val="0.1672095691271528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40D-41B9-A825-23A51AAB28AF}"/>
                </c:ext>
              </c:extLst>
            </c:dLbl>
            <c:dLbl>
              <c:idx val="2"/>
              <c:layout>
                <c:manualLayout>
                  <c:x val="-0.38519302142598633"/>
                  <c:y val="0.1292073943255271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40D-41B9-A825-23A51AAB28AF}"/>
                </c:ext>
              </c:extLst>
            </c:dLbl>
            <c:dLbl>
              <c:idx val="3"/>
              <c:layout>
                <c:manualLayout>
                  <c:x val="-0.23818698909432975"/>
                  <c:y val="2.533478320108376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40D-41B9-A825-23A51AAB28AF}"/>
                </c:ext>
              </c:extLst>
            </c:dLbl>
            <c:dLbl>
              <c:idx val="4"/>
              <c:layout>
                <c:manualLayout>
                  <c:x val="0.2549345117650248"/>
                  <c:y val="5.066956640216753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640D-41B9-A825-23A51AAB28A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l-PL"/>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Status!$N$4:$N$9</c:f>
              <c:strCache>
                <c:ptCount val="6"/>
                <c:pt idx="0">
                  <c:v>Agreed</c:v>
                </c:pt>
                <c:pt idx="1">
                  <c:v>Partly agreed</c:v>
                </c:pt>
                <c:pt idx="2">
                  <c:v>To clarify</c:v>
                </c:pt>
                <c:pt idx="3">
                  <c:v>Not agreed</c:v>
                </c:pt>
                <c:pt idx="4">
                  <c:v>Not applicable</c:v>
                </c:pt>
                <c:pt idx="5">
                  <c:v>Empty</c:v>
                </c:pt>
              </c:strCache>
            </c:strRef>
          </c:cat>
          <c:val>
            <c:numRef>
              <c:f>Status!$O$4:$O$9</c:f>
              <c:numCache>
                <c:formatCode>General</c:formatCode>
                <c:ptCount val="6"/>
                <c:pt idx="0">
                  <c:v>0</c:v>
                </c:pt>
                <c:pt idx="1">
                  <c:v>0</c:v>
                </c:pt>
                <c:pt idx="2">
                  <c:v>0</c:v>
                </c:pt>
                <c:pt idx="3">
                  <c:v>0</c:v>
                </c:pt>
                <c:pt idx="4">
                  <c:v>0</c:v>
                </c:pt>
                <c:pt idx="5">
                  <c:v>94</c:v>
                </c:pt>
              </c:numCache>
            </c:numRef>
          </c:val>
          <c:extLst>
            <c:ext xmlns:c16="http://schemas.microsoft.com/office/drawing/2014/chart" uri="{C3380CC4-5D6E-409C-BE32-E72D297353CC}">
              <c16:uniqueId val="{0000000C-640D-41B9-A825-23A51AAB28A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31750</xdr:colOff>
          <xdr:row>1</xdr:row>
          <xdr:rowOff>38100</xdr:rowOff>
        </xdr:from>
        <xdr:to>
          <xdr:col>1</xdr:col>
          <xdr:colOff>946150</xdr:colOff>
          <xdr:row>1</xdr:row>
          <xdr:rowOff>723900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31750</xdr:colOff>
          <xdr:row>1</xdr:row>
          <xdr:rowOff>38100</xdr:rowOff>
        </xdr:from>
        <xdr:to>
          <xdr:col>2</xdr:col>
          <xdr:colOff>946150</xdr:colOff>
          <xdr:row>1</xdr:row>
          <xdr:rowOff>723900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19050</xdr:colOff>
      <xdr:row>1</xdr:row>
      <xdr:rowOff>25400</xdr:rowOff>
    </xdr:from>
    <xdr:to>
      <xdr:col>12</xdr:col>
      <xdr:colOff>266700</xdr:colOff>
      <xdr:row>28</xdr:row>
      <xdr:rowOff>165100</xdr:rowOff>
    </xdr:to>
    <xdr:graphicFrame macro="">
      <xdr:nvGraphicFramePr>
        <xdr:cNvPr id="2" name="Chart 1" title="Status">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Microsoft_Word_97_-_2003_Document1.doc"/><Relationship Id="rId5" Type="http://schemas.openxmlformats.org/officeDocument/2006/relationships/image" Target="../media/image1.emf"/><Relationship Id="rId4" Type="http://schemas.openxmlformats.org/officeDocument/2006/relationships/oleObject" Target="../embeddings/Microsoft_Word_97_-_2003_Document.doc"/></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P148"/>
  <sheetViews>
    <sheetView tabSelected="1" zoomScale="85" zoomScaleNormal="85" workbookViewId="0">
      <pane ySplit="1" topLeftCell="A2" activePane="bottomLeft" state="frozen"/>
      <selection pane="bottomLeft" activeCell="C2" sqref="C2"/>
    </sheetView>
  </sheetViews>
  <sheetFormatPr defaultColWidth="11.453125" defaultRowHeight="14.5" x14ac:dyDescent="0.35"/>
  <cols>
    <col min="1" max="1" width="6" style="1" customWidth="1"/>
    <col min="2" max="2" width="80.7265625" style="7" hidden="1" customWidth="1"/>
    <col min="3" max="3" width="80.7265625" style="7" customWidth="1"/>
    <col min="4" max="4" width="15" style="1" hidden="1" customWidth="1"/>
    <col min="5" max="6" width="15" style="1" customWidth="1"/>
    <col min="7" max="8" width="15" style="1" hidden="1" customWidth="1"/>
    <col min="9" max="10" width="15" style="1" customWidth="1"/>
    <col min="11" max="12" width="13.36328125" style="14" customWidth="1"/>
    <col min="13" max="13" width="11.26953125" style="14" bestFit="1" customWidth="1"/>
    <col min="14" max="14" width="26.08984375" style="15" bestFit="1" customWidth="1"/>
    <col min="15" max="15" width="21.81640625" style="15" bestFit="1" customWidth="1"/>
    <col min="16" max="16" width="31.1796875" style="51" bestFit="1" customWidth="1"/>
    <col min="17" max="16384" width="11.453125" style="1"/>
  </cols>
  <sheetData>
    <row r="1" spans="1:16" ht="58" x14ac:dyDescent="0.35">
      <c r="A1" s="44" t="s">
        <v>298</v>
      </c>
      <c r="B1" s="45"/>
      <c r="C1" s="45"/>
      <c r="D1" s="44" t="s">
        <v>299</v>
      </c>
      <c r="E1" s="44" t="s">
        <v>300</v>
      </c>
      <c r="F1" s="44" t="s">
        <v>301</v>
      </c>
      <c r="G1" s="44" t="s">
        <v>302</v>
      </c>
      <c r="H1" s="44" t="s">
        <v>303</v>
      </c>
      <c r="I1" s="44" t="s">
        <v>304</v>
      </c>
      <c r="J1" s="53" t="s">
        <v>305</v>
      </c>
      <c r="K1" s="56" t="s">
        <v>452</v>
      </c>
      <c r="L1" s="46" t="s">
        <v>453</v>
      </c>
      <c r="M1" s="47" t="s">
        <v>454</v>
      </c>
      <c r="N1" s="47" t="s">
        <v>455</v>
      </c>
      <c r="O1" s="47" t="s">
        <v>456</v>
      </c>
      <c r="P1" s="48" t="s">
        <v>457</v>
      </c>
    </row>
    <row r="2" spans="1:16" ht="60" customHeight="1" x14ac:dyDescent="0.35">
      <c r="A2" s="2">
        <v>1</v>
      </c>
      <c r="B2" s="4"/>
      <c r="C2" s="4"/>
      <c r="D2" s="2"/>
      <c r="E2" s="2"/>
      <c r="F2" s="2" t="s">
        <v>0</v>
      </c>
      <c r="G2" s="2" t="s">
        <v>1</v>
      </c>
      <c r="H2" s="2" t="s">
        <v>1</v>
      </c>
      <c r="I2" s="2" t="s">
        <v>2</v>
      </c>
      <c r="J2" s="54" t="s">
        <v>3</v>
      </c>
      <c r="K2" s="57"/>
      <c r="L2" s="8"/>
      <c r="M2" s="9"/>
      <c r="N2" s="52"/>
      <c r="O2" s="52"/>
      <c r="P2" s="49"/>
    </row>
    <row r="3" spans="1:16" ht="35.5" x14ac:dyDescent="0.35">
      <c r="A3" s="3">
        <v>2</v>
      </c>
      <c r="B3" s="5" t="s">
        <v>4</v>
      </c>
      <c r="C3" s="5" t="s">
        <v>306</v>
      </c>
      <c r="D3" s="3"/>
      <c r="E3" s="3"/>
      <c r="F3" s="3" t="s">
        <v>5</v>
      </c>
      <c r="G3" s="3" t="s">
        <v>1</v>
      </c>
      <c r="H3" s="3" t="s">
        <v>1</v>
      </c>
      <c r="I3" s="3" t="s">
        <v>2</v>
      </c>
      <c r="J3" s="55" t="s">
        <v>6</v>
      </c>
      <c r="K3" s="57"/>
      <c r="L3" s="8"/>
      <c r="M3" s="9"/>
      <c r="N3" s="10"/>
      <c r="O3" s="10"/>
      <c r="P3" s="49" t="str">
        <f t="shared" ref="P3:P66" si="0">IF(AND(J3="Überschrift",LEN(C3)-LEN(SUBSTITUTE(C3,".",""))&lt;2),C3,P2)</f>
        <v xml:space="preserve">1 General requirements </v>
      </c>
    </row>
    <row r="4" spans="1:16" ht="145" x14ac:dyDescent="0.35">
      <c r="A4" s="2">
        <v>3</v>
      </c>
      <c r="B4" s="4" t="s">
        <v>7</v>
      </c>
      <c r="C4" s="4" t="s">
        <v>307</v>
      </c>
      <c r="D4" s="2"/>
      <c r="E4" s="2"/>
      <c r="F4" s="2" t="s">
        <v>8</v>
      </c>
      <c r="G4" s="2" t="s">
        <v>1</v>
      </c>
      <c r="H4" s="2" t="s">
        <v>1</v>
      </c>
      <c r="I4" s="2" t="s">
        <v>2</v>
      </c>
      <c r="J4" s="54" t="s">
        <v>3</v>
      </c>
      <c r="K4" s="57"/>
      <c r="L4" s="8"/>
      <c r="M4" s="9"/>
      <c r="N4" s="52"/>
      <c r="O4" s="52"/>
      <c r="P4" s="49" t="str">
        <f t="shared" si="0"/>
        <v xml:space="preserve">1 General requirements </v>
      </c>
    </row>
    <row r="5" spans="1:16" ht="34" x14ac:dyDescent="0.35">
      <c r="A5" s="3">
        <v>4</v>
      </c>
      <c r="B5" s="6" t="s">
        <v>9</v>
      </c>
      <c r="C5" s="6" t="s">
        <v>308</v>
      </c>
      <c r="D5" s="3"/>
      <c r="E5" s="3"/>
      <c r="F5" s="3" t="s">
        <v>10</v>
      </c>
      <c r="G5" s="3" t="s">
        <v>1</v>
      </c>
      <c r="H5" s="3" t="s">
        <v>1</v>
      </c>
      <c r="I5" s="3" t="s">
        <v>2</v>
      </c>
      <c r="J5" s="55" t="s">
        <v>6</v>
      </c>
      <c r="K5" s="57"/>
      <c r="L5" s="8"/>
      <c r="M5" s="9"/>
      <c r="N5" s="10"/>
      <c r="O5" s="10"/>
      <c r="P5" s="49" t="str">
        <f t="shared" si="0"/>
        <v>1.1 Liability</v>
      </c>
    </row>
    <row r="6" spans="1:16" ht="43.5" x14ac:dyDescent="0.35">
      <c r="A6" s="2">
        <v>5</v>
      </c>
      <c r="B6" s="4" t="s">
        <v>11</v>
      </c>
      <c r="C6" s="4" t="s">
        <v>309</v>
      </c>
      <c r="D6" s="2"/>
      <c r="E6" s="2"/>
      <c r="F6" s="2" t="s">
        <v>12</v>
      </c>
      <c r="G6" s="2" t="s">
        <v>1</v>
      </c>
      <c r="H6" s="2" t="s">
        <v>1</v>
      </c>
      <c r="I6" s="2" t="s">
        <v>2</v>
      </c>
      <c r="J6" s="54" t="s">
        <v>3</v>
      </c>
      <c r="K6" s="57"/>
      <c r="L6" s="8"/>
      <c r="M6" s="9"/>
      <c r="N6" s="10"/>
      <c r="O6" s="10"/>
      <c r="P6" s="49" t="str">
        <f t="shared" si="0"/>
        <v>1.1 Liability</v>
      </c>
    </row>
    <row r="7" spans="1:16" ht="58" x14ac:dyDescent="0.35">
      <c r="A7" s="2">
        <v>6</v>
      </c>
      <c r="B7" s="4" t="s">
        <v>13</v>
      </c>
      <c r="C7" s="4" t="s">
        <v>310</v>
      </c>
      <c r="D7" s="2"/>
      <c r="E7" s="2"/>
      <c r="F7" s="2" t="s">
        <v>14</v>
      </c>
      <c r="G7" s="2" t="s">
        <v>1</v>
      </c>
      <c r="H7" s="2" t="s">
        <v>1</v>
      </c>
      <c r="I7" s="2" t="s">
        <v>2</v>
      </c>
      <c r="J7" s="54" t="s">
        <v>15</v>
      </c>
      <c r="K7" s="57"/>
      <c r="L7" s="8"/>
      <c r="M7" s="9"/>
      <c r="N7" s="10"/>
      <c r="O7" s="10"/>
      <c r="P7" s="49" t="str">
        <f t="shared" si="0"/>
        <v>1.1 Liability</v>
      </c>
    </row>
    <row r="8" spans="1:16" ht="34" x14ac:dyDescent="0.35">
      <c r="A8" s="3">
        <v>7</v>
      </c>
      <c r="B8" s="6" t="s">
        <v>16</v>
      </c>
      <c r="C8" s="6" t="s">
        <v>311</v>
      </c>
      <c r="D8" s="3"/>
      <c r="E8" s="3"/>
      <c r="F8" s="3" t="s">
        <v>17</v>
      </c>
      <c r="G8" s="3" t="s">
        <v>1</v>
      </c>
      <c r="H8" s="3" t="s">
        <v>1</v>
      </c>
      <c r="I8" s="3" t="s">
        <v>2</v>
      </c>
      <c r="J8" s="55" t="s">
        <v>6</v>
      </c>
      <c r="K8" s="57"/>
      <c r="L8" s="8"/>
      <c r="M8" s="9"/>
      <c r="N8" s="10"/>
      <c r="O8" s="10"/>
      <c r="P8" s="49" t="str">
        <f t="shared" si="0"/>
        <v>1.2 Development process</v>
      </c>
    </row>
    <row r="9" spans="1:16" ht="34" x14ac:dyDescent="0.35">
      <c r="A9" s="3">
        <v>8</v>
      </c>
      <c r="B9" s="6" t="s">
        <v>18</v>
      </c>
      <c r="C9" s="6" t="s">
        <v>312</v>
      </c>
      <c r="D9" s="3"/>
      <c r="E9" s="3"/>
      <c r="F9" s="3" t="s">
        <v>19</v>
      </c>
      <c r="G9" s="3" t="s">
        <v>1</v>
      </c>
      <c r="H9" s="3" t="s">
        <v>1</v>
      </c>
      <c r="I9" s="3" t="s">
        <v>2</v>
      </c>
      <c r="J9" s="55" t="s">
        <v>6</v>
      </c>
      <c r="K9" s="57"/>
      <c r="L9" s="8"/>
      <c r="M9" s="9"/>
      <c r="N9" s="10"/>
      <c r="O9" s="10"/>
      <c r="P9" s="49" t="str">
        <f t="shared" si="0"/>
        <v>1.2 Development process</v>
      </c>
    </row>
    <row r="10" spans="1:16" ht="29" x14ac:dyDescent="0.35">
      <c r="A10" s="2">
        <v>9</v>
      </c>
      <c r="B10" s="4" t="s">
        <v>20</v>
      </c>
      <c r="C10" s="4" t="s">
        <v>313</v>
      </c>
      <c r="D10" s="2"/>
      <c r="E10" s="2"/>
      <c r="F10" s="2" t="s">
        <v>21</v>
      </c>
      <c r="G10" s="2" t="s">
        <v>1</v>
      </c>
      <c r="H10" s="2" t="s">
        <v>1</v>
      </c>
      <c r="I10" s="2" t="s">
        <v>2</v>
      </c>
      <c r="J10" s="54" t="s">
        <v>15</v>
      </c>
      <c r="K10" s="57"/>
      <c r="L10" s="8"/>
      <c r="M10" s="9"/>
      <c r="N10" s="10"/>
      <c r="O10" s="10"/>
      <c r="P10" s="49" t="str">
        <f t="shared" si="0"/>
        <v>1.2 Development process</v>
      </c>
    </row>
    <row r="11" spans="1:16" ht="43.5" x14ac:dyDescent="0.35">
      <c r="A11" s="2">
        <v>10</v>
      </c>
      <c r="B11" s="4" t="s">
        <v>22</v>
      </c>
      <c r="C11" s="4" t="s">
        <v>314</v>
      </c>
      <c r="D11" s="2"/>
      <c r="E11" s="2"/>
      <c r="F11" s="2" t="s">
        <v>23</v>
      </c>
      <c r="G11" s="2" t="s">
        <v>1</v>
      </c>
      <c r="H11" s="2" t="s">
        <v>1</v>
      </c>
      <c r="I11" s="2" t="s">
        <v>2</v>
      </c>
      <c r="J11" s="54" t="s">
        <v>15</v>
      </c>
      <c r="K11" s="57"/>
      <c r="L11" s="8"/>
      <c r="M11" s="9"/>
      <c r="N11" s="10"/>
      <c r="O11" s="10"/>
      <c r="P11" s="49" t="str">
        <f t="shared" si="0"/>
        <v>1.2 Development process</v>
      </c>
    </row>
    <row r="12" spans="1:16" ht="43.5" x14ac:dyDescent="0.35">
      <c r="A12" s="2">
        <v>11</v>
      </c>
      <c r="B12" s="4" t="s">
        <v>24</v>
      </c>
      <c r="C12" s="4" t="s">
        <v>315</v>
      </c>
      <c r="D12" s="2"/>
      <c r="E12" s="2"/>
      <c r="F12" s="2" t="s">
        <v>25</v>
      </c>
      <c r="G12" s="2" t="s">
        <v>1</v>
      </c>
      <c r="H12" s="2" t="s">
        <v>1</v>
      </c>
      <c r="I12" s="2" t="s">
        <v>2</v>
      </c>
      <c r="J12" s="54" t="s">
        <v>15</v>
      </c>
      <c r="K12" s="57"/>
      <c r="L12" s="8"/>
      <c r="M12" s="9"/>
      <c r="N12" s="10"/>
      <c r="O12" s="10"/>
      <c r="P12" s="49" t="str">
        <f t="shared" si="0"/>
        <v>1.2 Development process</v>
      </c>
    </row>
    <row r="13" spans="1:16" ht="43.5" x14ac:dyDescent="0.35">
      <c r="A13" s="2">
        <v>12</v>
      </c>
      <c r="B13" s="4" t="s">
        <v>26</v>
      </c>
      <c r="C13" s="4" t="s">
        <v>316</v>
      </c>
      <c r="D13" s="2"/>
      <c r="E13" s="2"/>
      <c r="F13" s="2" t="s">
        <v>27</v>
      </c>
      <c r="G13" s="2" t="s">
        <v>1</v>
      </c>
      <c r="H13" s="2" t="s">
        <v>1</v>
      </c>
      <c r="I13" s="2" t="s">
        <v>2</v>
      </c>
      <c r="J13" s="54" t="s">
        <v>15</v>
      </c>
      <c r="K13" s="57"/>
      <c r="L13" s="8"/>
      <c r="M13" s="9"/>
      <c r="N13" s="10"/>
      <c r="O13" s="10"/>
      <c r="P13" s="49" t="str">
        <f t="shared" si="0"/>
        <v>1.2 Development process</v>
      </c>
    </row>
    <row r="14" spans="1:16" ht="43.5" x14ac:dyDescent="0.35">
      <c r="A14" s="2">
        <v>13</v>
      </c>
      <c r="B14" s="4" t="s">
        <v>28</v>
      </c>
      <c r="C14" s="4" t="s">
        <v>317</v>
      </c>
      <c r="D14" s="2"/>
      <c r="E14" s="2"/>
      <c r="F14" s="2" t="s">
        <v>29</v>
      </c>
      <c r="G14" s="2" t="s">
        <v>1</v>
      </c>
      <c r="H14" s="2" t="s">
        <v>1</v>
      </c>
      <c r="I14" s="2" t="s">
        <v>2</v>
      </c>
      <c r="J14" s="54" t="s">
        <v>15</v>
      </c>
      <c r="K14" s="57"/>
      <c r="L14" s="8"/>
      <c r="M14" s="9"/>
      <c r="N14" s="10"/>
      <c r="O14" s="10"/>
      <c r="P14" s="49" t="str">
        <f t="shared" si="0"/>
        <v>1.2 Development process</v>
      </c>
    </row>
    <row r="15" spans="1:16" ht="43.5" x14ac:dyDescent="0.35">
      <c r="A15" s="2">
        <v>14</v>
      </c>
      <c r="B15" s="4" t="s">
        <v>30</v>
      </c>
      <c r="C15" s="4" t="s">
        <v>318</v>
      </c>
      <c r="D15" s="2"/>
      <c r="E15" s="2"/>
      <c r="F15" s="2" t="s">
        <v>31</v>
      </c>
      <c r="G15" s="2" t="s">
        <v>1</v>
      </c>
      <c r="H15" s="2" t="s">
        <v>1</v>
      </c>
      <c r="I15" s="2" t="s">
        <v>2</v>
      </c>
      <c r="J15" s="54" t="s">
        <v>15</v>
      </c>
      <c r="K15" s="57"/>
      <c r="L15" s="8"/>
      <c r="M15" s="9"/>
      <c r="N15" s="10"/>
      <c r="O15" s="10"/>
      <c r="P15" s="49" t="str">
        <f t="shared" si="0"/>
        <v>1.2 Development process</v>
      </c>
    </row>
    <row r="16" spans="1:16" ht="130.5" x14ac:dyDescent="0.35">
      <c r="A16" s="2">
        <v>15</v>
      </c>
      <c r="B16" s="4" t="s">
        <v>32</v>
      </c>
      <c r="C16" s="4" t="s">
        <v>319</v>
      </c>
      <c r="D16" s="2"/>
      <c r="E16" s="2"/>
      <c r="F16" s="2" t="s">
        <v>33</v>
      </c>
      <c r="G16" s="2" t="s">
        <v>1</v>
      </c>
      <c r="H16" s="2" t="s">
        <v>1</v>
      </c>
      <c r="I16" s="2" t="s">
        <v>2</v>
      </c>
      <c r="J16" s="54" t="s">
        <v>15</v>
      </c>
      <c r="K16" s="57"/>
      <c r="L16" s="8"/>
      <c r="M16" s="9"/>
      <c r="N16" s="10"/>
      <c r="O16" s="10"/>
      <c r="P16" s="49" t="str">
        <f t="shared" si="0"/>
        <v>1.2 Development process</v>
      </c>
    </row>
    <row r="17" spans="1:16" ht="29" x14ac:dyDescent="0.35">
      <c r="A17" s="2">
        <v>16</v>
      </c>
      <c r="B17" s="4" t="s">
        <v>34</v>
      </c>
      <c r="C17" s="4" t="s">
        <v>320</v>
      </c>
      <c r="D17" s="2"/>
      <c r="E17" s="2"/>
      <c r="F17" s="2" t="s">
        <v>35</v>
      </c>
      <c r="G17" s="2" t="s">
        <v>1</v>
      </c>
      <c r="H17" s="2" t="s">
        <v>1</v>
      </c>
      <c r="I17" s="2" t="s">
        <v>2</v>
      </c>
      <c r="J17" s="54" t="s">
        <v>15</v>
      </c>
      <c r="K17" s="57"/>
      <c r="L17" s="8"/>
      <c r="M17" s="9"/>
      <c r="N17" s="10"/>
      <c r="O17" s="10"/>
      <c r="P17" s="49" t="str">
        <f t="shared" si="0"/>
        <v>1.2 Development process</v>
      </c>
    </row>
    <row r="18" spans="1:16" ht="43.5" x14ac:dyDescent="0.35">
      <c r="A18" s="2">
        <v>17</v>
      </c>
      <c r="B18" s="4" t="s">
        <v>36</v>
      </c>
      <c r="C18" s="4" t="s">
        <v>321</v>
      </c>
      <c r="D18" s="2"/>
      <c r="E18" s="2"/>
      <c r="F18" s="2" t="s">
        <v>37</v>
      </c>
      <c r="G18" s="2" t="s">
        <v>1</v>
      </c>
      <c r="H18" s="2" t="s">
        <v>1</v>
      </c>
      <c r="I18" s="2" t="s">
        <v>2</v>
      </c>
      <c r="J18" s="54" t="s">
        <v>15</v>
      </c>
      <c r="K18" s="57"/>
      <c r="L18" s="8"/>
      <c r="M18" s="9"/>
      <c r="N18" s="10"/>
      <c r="O18" s="10"/>
      <c r="P18" s="49" t="str">
        <f t="shared" si="0"/>
        <v>1.2 Development process</v>
      </c>
    </row>
    <row r="19" spans="1:16" ht="34" x14ac:dyDescent="0.35">
      <c r="A19" s="3">
        <v>18</v>
      </c>
      <c r="B19" s="6" t="s">
        <v>38</v>
      </c>
      <c r="C19" s="6" t="s">
        <v>322</v>
      </c>
      <c r="D19" s="3"/>
      <c r="E19" s="3"/>
      <c r="F19" s="3" t="s">
        <v>39</v>
      </c>
      <c r="G19" s="3" t="s">
        <v>1</v>
      </c>
      <c r="H19" s="3" t="s">
        <v>1</v>
      </c>
      <c r="I19" s="3" t="s">
        <v>2</v>
      </c>
      <c r="J19" s="55" t="s">
        <v>6</v>
      </c>
      <c r="K19" s="57"/>
      <c r="L19" s="8"/>
      <c r="M19" s="9"/>
      <c r="N19" s="10"/>
      <c r="O19" s="10"/>
      <c r="P19" s="49" t="str">
        <f t="shared" si="0"/>
        <v>1.2 Development process</v>
      </c>
    </row>
    <row r="20" spans="1:16" ht="29" x14ac:dyDescent="0.35">
      <c r="A20" s="2">
        <v>19</v>
      </c>
      <c r="B20" s="4" t="s">
        <v>40</v>
      </c>
      <c r="C20" s="4" t="s">
        <v>323</v>
      </c>
      <c r="D20" s="2"/>
      <c r="E20" s="2"/>
      <c r="F20" s="2" t="s">
        <v>41</v>
      </c>
      <c r="G20" s="2" t="s">
        <v>1</v>
      </c>
      <c r="H20" s="2" t="s">
        <v>1</v>
      </c>
      <c r="I20" s="2" t="s">
        <v>2</v>
      </c>
      <c r="J20" s="54" t="s">
        <v>3</v>
      </c>
      <c r="K20" s="57"/>
      <c r="L20" s="8"/>
      <c r="M20" s="9"/>
      <c r="N20" s="10"/>
      <c r="O20" s="10"/>
      <c r="P20" s="49" t="str">
        <f t="shared" si="0"/>
        <v>1.2 Development process</v>
      </c>
    </row>
    <row r="21" spans="1:16" ht="43.5" x14ac:dyDescent="0.35">
      <c r="A21" s="2">
        <v>20</v>
      </c>
      <c r="B21" s="4" t="s">
        <v>42</v>
      </c>
      <c r="C21" s="4" t="s">
        <v>324</v>
      </c>
      <c r="D21" s="2"/>
      <c r="E21" s="2"/>
      <c r="F21" s="2" t="s">
        <v>43</v>
      </c>
      <c r="G21" s="2" t="s">
        <v>1</v>
      </c>
      <c r="H21" s="2" t="s">
        <v>1</v>
      </c>
      <c r="I21" s="2" t="s">
        <v>2</v>
      </c>
      <c r="J21" s="54" t="s">
        <v>3</v>
      </c>
      <c r="K21" s="57"/>
      <c r="L21" s="8"/>
      <c r="M21" s="9"/>
      <c r="N21" s="10"/>
      <c r="O21" s="10"/>
      <c r="P21" s="49" t="str">
        <f t="shared" si="0"/>
        <v>1.2 Development process</v>
      </c>
    </row>
    <row r="22" spans="1:16" ht="43.5" x14ac:dyDescent="0.35">
      <c r="A22" s="2">
        <v>21</v>
      </c>
      <c r="B22" s="4" t="s">
        <v>44</v>
      </c>
      <c r="C22" s="4" t="s">
        <v>325</v>
      </c>
      <c r="D22" s="2"/>
      <c r="E22" s="2"/>
      <c r="F22" s="2" t="s">
        <v>45</v>
      </c>
      <c r="G22" s="2" t="s">
        <v>1</v>
      </c>
      <c r="H22" s="2" t="s">
        <v>1</v>
      </c>
      <c r="I22" s="2" t="s">
        <v>2</v>
      </c>
      <c r="J22" s="54" t="s">
        <v>15</v>
      </c>
      <c r="K22" s="57"/>
      <c r="L22" s="8"/>
      <c r="M22" s="9"/>
      <c r="N22" s="10"/>
      <c r="O22" s="10"/>
      <c r="P22" s="49" t="str">
        <f t="shared" si="0"/>
        <v>1.2 Development process</v>
      </c>
    </row>
    <row r="23" spans="1:16" ht="29" x14ac:dyDescent="0.35">
      <c r="A23" s="2">
        <v>22</v>
      </c>
      <c r="B23" s="4" t="s">
        <v>46</v>
      </c>
      <c r="C23" s="4" t="s">
        <v>326</v>
      </c>
      <c r="D23" s="2"/>
      <c r="E23" s="2"/>
      <c r="F23" s="2" t="s">
        <v>47</v>
      </c>
      <c r="G23" s="2" t="s">
        <v>1</v>
      </c>
      <c r="H23" s="2" t="s">
        <v>1</v>
      </c>
      <c r="I23" s="2" t="s">
        <v>2</v>
      </c>
      <c r="J23" s="54" t="s">
        <v>15</v>
      </c>
      <c r="K23" s="57"/>
      <c r="L23" s="8"/>
      <c r="M23" s="9"/>
      <c r="N23" s="10"/>
      <c r="O23" s="10"/>
      <c r="P23" s="49" t="str">
        <f t="shared" si="0"/>
        <v>1.2 Development process</v>
      </c>
    </row>
    <row r="24" spans="1:16" ht="42" x14ac:dyDescent="0.35">
      <c r="A24" s="3">
        <v>23</v>
      </c>
      <c r="B24" s="5" t="s">
        <v>48</v>
      </c>
      <c r="C24" s="5" t="s">
        <v>327</v>
      </c>
      <c r="D24" s="3"/>
      <c r="E24" s="3"/>
      <c r="F24" s="3" t="s">
        <v>49</v>
      </c>
      <c r="G24" s="3" t="s">
        <v>1</v>
      </c>
      <c r="H24" s="3" t="s">
        <v>1</v>
      </c>
      <c r="I24" s="3" t="s">
        <v>2</v>
      </c>
      <c r="J24" s="55" t="s">
        <v>6</v>
      </c>
      <c r="K24" s="57"/>
      <c r="L24" s="8"/>
      <c r="M24" s="9"/>
      <c r="N24" s="10"/>
      <c r="O24" s="10"/>
      <c r="P24" s="49" t="str">
        <f t="shared" si="0"/>
        <v>2 General requirements for diagnosis</v>
      </c>
    </row>
    <row r="25" spans="1:16" ht="34" x14ac:dyDescent="0.35">
      <c r="A25" s="3">
        <v>24</v>
      </c>
      <c r="B25" s="6" t="s">
        <v>50</v>
      </c>
      <c r="C25" s="6" t="s">
        <v>328</v>
      </c>
      <c r="D25" s="3"/>
      <c r="E25" s="3"/>
      <c r="F25" s="3" t="s">
        <v>51</v>
      </c>
      <c r="G25" s="3" t="s">
        <v>1</v>
      </c>
      <c r="H25" s="3" t="s">
        <v>1</v>
      </c>
      <c r="I25" s="3" t="s">
        <v>2</v>
      </c>
      <c r="J25" s="55" t="s">
        <v>6</v>
      </c>
      <c r="K25" s="57"/>
      <c r="L25" s="8"/>
      <c r="M25" s="9"/>
      <c r="N25" s="10"/>
      <c r="O25" s="10"/>
      <c r="P25" s="49" t="str">
        <f t="shared" si="0"/>
        <v>2.1 Scope of diagnosis</v>
      </c>
    </row>
    <row r="26" spans="1:16" ht="58" x14ac:dyDescent="0.35">
      <c r="A26" s="2">
        <v>25</v>
      </c>
      <c r="B26" s="4" t="s">
        <v>52</v>
      </c>
      <c r="C26" s="4" t="s">
        <v>329</v>
      </c>
      <c r="D26" s="2"/>
      <c r="E26" s="2"/>
      <c r="F26" s="2" t="s">
        <v>53</v>
      </c>
      <c r="G26" s="2" t="s">
        <v>1</v>
      </c>
      <c r="H26" s="2" t="s">
        <v>1</v>
      </c>
      <c r="I26" s="2" t="s">
        <v>2</v>
      </c>
      <c r="J26" s="54" t="s">
        <v>15</v>
      </c>
      <c r="K26" s="57"/>
      <c r="L26" s="8"/>
      <c r="M26" s="9"/>
      <c r="N26" s="10"/>
      <c r="O26" s="10"/>
      <c r="P26" s="49" t="str">
        <f t="shared" si="0"/>
        <v>2.1 Scope of diagnosis</v>
      </c>
    </row>
    <row r="27" spans="1:16" ht="58" x14ac:dyDescent="0.35">
      <c r="A27" s="2">
        <v>26</v>
      </c>
      <c r="B27" s="4" t="s">
        <v>54</v>
      </c>
      <c r="C27" s="4" t="s">
        <v>330</v>
      </c>
      <c r="D27" s="2"/>
      <c r="E27" s="2"/>
      <c r="F27" s="2" t="s">
        <v>55</v>
      </c>
      <c r="G27" s="2" t="s">
        <v>1</v>
      </c>
      <c r="H27" s="2" t="s">
        <v>1</v>
      </c>
      <c r="I27" s="2" t="s">
        <v>2</v>
      </c>
      <c r="J27" s="54" t="s">
        <v>15</v>
      </c>
      <c r="K27" s="57"/>
      <c r="L27" s="8"/>
      <c r="M27" s="9"/>
      <c r="N27" s="10"/>
      <c r="O27" s="10"/>
      <c r="P27" s="49" t="str">
        <f t="shared" si="0"/>
        <v>2.1 Scope of diagnosis</v>
      </c>
    </row>
    <row r="28" spans="1:16" ht="29" x14ac:dyDescent="0.35">
      <c r="A28" s="2">
        <v>27</v>
      </c>
      <c r="B28" s="4" t="s">
        <v>56</v>
      </c>
      <c r="C28" s="4" t="s">
        <v>331</v>
      </c>
      <c r="D28" s="2"/>
      <c r="E28" s="2"/>
      <c r="F28" s="2" t="s">
        <v>57</v>
      </c>
      <c r="G28" s="2" t="s">
        <v>1</v>
      </c>
      <c r="H28" s="2" t="s">
        <v>1</v>
      </c>
      <c r="I28" s="2" t="s">
        <v>2</v>
      </c>
      <c r="J28" s="54" t="s">
        <v>15</v>
      </c>
      <c r="K28" s="57"/>
      <c r="L28" s="8"/>
      <c r="M28" s="9"/>
      <c r="N28" s="10"/>
      <c r="O28" s="10"/>
      <c r="P28" s="49" t="str">
        <f t="shared" si="0"/>
        <v>2.1 Scope of diagnosis</v>
      </c>
    </row>
    <row r="29" spans="1:16" ht="29" x14ac:dyDescent="0.35">
      <c r="A29" s="2">
        <v>28</v>
      </c>
      <c r="B29" s="4" t="s">
        <v>58</v>
      </c>
      <c r="C29" s="4" t="s">
        <v>332</v>
      </c>
      <c r="D29" s="2"/>
      <c r="E29" s="2"/>
      <c r="F29" s="2" t="s">
        <v>59</v>
      </c>
      <c r="G29" s="2" t="s">
        <v>1</v>
      </c>
      <c r="H29" s="2" t="s">
        <v>1</v>
      </c>
      <c r="I29" s="2" t="s">
        <v>2</v>
      </c>
      <c r="J29" s="54" t="s">
        <v>15</v>
      </c>
      <c r="K29" s="57"/>
      <c r="L29" s="8"/>
      <c r="M29" s="9"/>
      <c r="N29" s="10"/>
      <c r="O29" s="10"/>
      <c r="P29" s="49" t="str">
        <f t="shared" si="0"/>
        <v>2.1 Scope of diagnosis</v>
      </c>
    </row>
    <row r="30" spans="1:16" ht="29" x14ac:dyDescent="0.35">
      <c r="A30" s="2">
        <v>29</v>
      </c>
      <c r="B30" s="4" t="s">
        <v>60</v>
      </c>
      <c r="C30" s="4" t="s">
        <v>333</v>
      </c>
      <c r="D30" s="2"/>
      <c r="E30" s="2"/>
      <c r="F30" s="2" t="s">
        <v>61</v>
      </c>
      <c r="G30" s="2" t="s">
        <v>1</v>
      </c>
      <c r="H30" s="2" t="s">
        <v>1</v>
      </c>
      <c r="I30" s="2" t="s">
        <v>2</v>
      </c>
      <c r="J30" s="54" t="s">
        <v>15</v>
      </c>
      <c r="K30" s="57"/>
      <c r="L30" s="8"/>
      <c r="M30" s="9"/>
      <c r="N30" s="10"/>
      <c r="O30" s="10"/>
      <c r="P30" s="49" t="str">
        <f t="shared" si="0"/>
        <v>2.1 Scope of diagnosis</v>
      </c>
    </row>
    <row r="31" spans="1:16" ht="29" x14ac:dyDescent="0.35">
      <c r="A31" s="2">
        <v>30</v>
      </c>
      <c r="B31" s="4" t="s">
        <v>62</v>
      </c>
      <c r="C31" s="4" t="s">
        <v>334</v>
      </c>
      <c r="D31" s="2"/>
      <c r="E31" s="2"/>
      <c r="F31" s="2" t="s">
        <v>63</v>
      </c>
      <c r="G31" s="2" t="s">
        <v>1</v>
      </c>
      <c r="H31" s="2" t="s">
        <v>1</v>
      </c>
      <c r="I31" s="2" t="s">
        <v>2</v>
      </c>
      <c r="J31" s="54" t="s">
        <v>15</v>
      </c>
      <c r="K31" s="57"/>
      <c r="L31" s="8"/>
      <c r="M31" s="9"/>
      <c r="N31" s="10"/>
      <c r="O31" s="10"/>
      <c r="P31" s="49" t="str">
        <f t="shared" si="0"/>
        <v>2.1 Scope of diagnosis</v>
      </c>
    </row>
    <row r="32" spans="1:16" x14ac:dyDescent="0.35">
      <c r="A32" s="2">
        <v>31</v>
      </c>
      <c r="B32" s="4" t="s">
        <v>64</v>
      </c>
      <c r="C32" s="4" t="s">
        <v>335</v>
      </c>
      <c r="D32" s="2"/>
      <c r="E32" s="2"/>
      <c r="F32" s="2" t="s">
        <v>65</v>
      </c>
      <c r="G32" s="2" t="s">
        <v>1</v>
      </c>
      <c r="H32" s="2" t="s">
        <v>1</v>
      </c>
      <c r="I32" s="2" t="s">
        <v>2</v>
      </c>
      <c r="J32" s="54" t="s">
        <v>15</v>
      </c>
      <c r="K32" s="57"/>
      <c r="L32" s="8"/>
      <c r="M32" s="9"/>
      <c r="N32" s="10"/>
      <c r="O32" s="10"/>
      <c r="P32" s="49" t="str">
        <f t="shared" si="0"/>
        <v>2.1 Scope of diagnosis</v>
      </c>
    </row>
    <row r="33" spans="1:16" ht="43.5" x14ac:dyDescent="0.35">
      <c r="A33" s="2">
        <v>32</v>
      </c>
      <c r="B33" s="4" t="s">
        <v>66</v>
      </c>
      <c r="C33" s="4" t="s">
        <v>336</v>
      </c>
      <c r="D33" s="2"/>
      <c r="E33" s="2"/>
      <c r="F33" s="2" t="s">
        <v>67</v>
      </c>
      <c r="G33" s="2" t="s">
        <v>1</v>
      </c>
      <c r="H33" s="2" t="s">
        <v>1</v>
      </c>
      <c r="I33" s="2" t="s">
        <v>2</v>
      </c>
      <c r="J33" s="54" t="s">
        <v>15</v>
      </c>
      <c r="K33" s="57"/>
      <c r="L33" s="8"/>
      <c r="M33" s="9"/>
      <c r="N33" s="10"/>
      <c r="O33" s="10"/>
      <c r="P33" s="49" t="str">
        <f t="shared" si="0"/>
        <v>2.1 Scope of diagnosis</v>
      </c>
    </row>
    <row r="34" spans="1:16" ht="72.5" x14ac:dyDescent="0.35">
      <c r="A34" s="2">
        <v>33</v>
      </c>
      <c r="B34" s="4" t="s">
        <v>68</v>
      </c>
      <c r="C34" s="4" t="s">
        <v>337</v>
      </c>
      <c r="D34" s="2"/>
      <c r="E34" s="2"/>
      <c r="F34" s="2" t="s">
        <v>69</v>
      </c>
      <c r="G34" s="2" t="s">
        <v>1</v>
      </c>
      <c r="H34" s="2" t="s">
        <v>1</v>
      </c>
      <c r="I34" s="2" t="s">
        <v>2</v>
      </c>
      <c r="J34" s="54" t="s">
        <v>15</v>
      </c>
      <c r="K34" s="57"/>
      <c r="L34" s="8"/>
      <c r="M34" s="9"/>
      <c r="N34" s="10"/>
      <c r="O34" s="10"/>
      <c r="P34" s="49" t="str">
        <f t="shared" si="0"/>
        <v>2.1 Scope of diagnosis</v>
      </c>
    </row>
    <row r="35" spans="1:16" ht="29" x14ac:dyDescent="0.35">
      <c r="A35" s="2">
        <v>34</v>
      </c>
      <c r="B35" s="4" t="s">
        <v>70</v>
      </c>
      <c r="C35" s="4" t="s">
        <v>338</v>
      </c>
      <c r="D35" s="2"/>
      <c r="E35" s="2"/>
      <c r="F35" s="2" t="s">
        <v>71</v>
      </c>
      <c r="G35" s="2" t="s">
        <v>1</v>
      </c>
      <c r="H35" s="2" t="s">
        <v>1</v>
      </c>
      <c r="I35" s="2" t="s">
        <v>2</v>
      </c>
      <c r="J35" s="54" t="s">
        <v>15</v>
      </c>
      <c r="K35" s="57"/>
      <c r="L35" s="8"/>
      <c r="M35" s="9"/>
      <c r="N35" s="10"/>
      <c r="O35" s="10"/>
      <c r="P35" s="49" t="str">
        <f t="shared" si="0"/>
        <v>2.1 Scope of diagnosis</v>
      </c>
    </row>
    <row r="36" spans="1:16" ht="43.5" x14ac:dyDescent="0.35">
      <c r="A36" s="2">
        <v>35</v>
      </c>
      <c r="B36" s="4" t="s">
        <v>72</v>
      </c>
      <c r="C36" s="4" t="s">
        <v>339</v>
      </c>
      <c r="D36" s="2"/>
      <c r="E36" s="2"/>
      <c r="F36" s="2" t="s">
        <v>73</v>
      </c>
      <c r="G36" s="2" t="s">
        <v>1</v>
      </c>
      <c r="H36" s="2" t="s">
        <v>1</v>
      </c>
      <c r="I36" s="2" t="s">
        <v>2</v>
      </c>
      <c r="J36" s="54" t="s">
        <v>3</v>
      </c>
      <c r="K36" s="57"/>
      <c r="L36" s="8"/>
      <c r="M36" s="9"/>
      <c r="N36" s="10"/>
      <c r="O36" s="10"/>
      <c r="P36" s="49" t="str">
        <f t="shared" si="0"/>
        <v>2.1 Scope of diagnosis</v>
      </c>
    </row>
    <row r="37" spans="1:16" ht="43.5" x14ac:dyDescent="0.35">
      <c r="A37" s="2">
        <v>36</v>
      </c>
      <c r="B37" s="4" t="s">
        <v>74</v>
      </c>
      <c r="C37" s="4" t="s">
        <v>340</v>
      </c>
      <c r="D37" s="2"/>
      <c r="E37" s="2"/>
      <c r="F37" s="2" t="s">
        <v>75</v>
      </c>
      <c r="G37" s="2" t="s">
        <v>1</v>
      </c>
      <c r="H37" s="2" t="s">
        <v>1</v>
      </c>
      <c r="I37" s="2" t="s">
        <v>2</v>
      </c>
      <c r="J37" s="54" t="s">
        <v>15</v>
      </c>
      <c r="K37" s="57"/>
      <c r="L37" s="8"/>
      <c r="M37" s="9"/>
      <c r="N37" s="10"/>
      <c r="O37" s="10"/>
      <c r="P37" s="49" t="str">
        <f t="shared" si="0"/>
        <v>2.1 Scope of diagnosis</v>
      </c>
    </row>
    <row r="38" spans="1:16" ht="34" x14ac:dyDescent="0.35">
      <c r="A38" s="3">
        <v>37</v>
      </c>
      <c r="B38" s="6" t="s">
        <v>76</v>
      </c>
      <c r="C38" s="6" t="s">
        <v>341</v>
      </c>
      <c r="D38" s="3"/>
      <c r="E38" s="3"/>
      <c r="F38" s="3" t="s">
        <v>77</v>
      </c>
      <c r="G38" s="3" t="s">
        <v>1</v>
      </c>
      <c r="H38" s="3" t="s">
        <v>1</v>
      </c>
      <c r="I38" s="3" t="s">
        <v>2</v>
      </c>
      <c r="J38" s="55" t="s">
        <v>6</v>
      </c>
      <c r="K38" s="57"/>
      <c r="L38" s="8"/>
      <c r="M38" s="9"/>
      <c r="N38" s="10"/>
      <c r="O38" s="10"/>
      <c r="P38" s="49" t="str">
        <f t="shared" si="0"/>
        <v>2.1 Scope of diagnosis</v>
      </c>
    </row>
    <row r="39" spans="1:16" ht="29" x14ac:dyDescent="0.35">
      <c r="A39" s="2">
        <v>38</v>
      </c>
      <c r="B39" s="4" t="s">
        <v>78</v>
      </c>
      <c r="C39" s="4" t="s">
        <v>342</v>
      </c>
      <c r="D39" s="2"/>
      <c r="E39" s="2"/>
      <c r="F39" s="2" t="s">
        <v>79</v>
      </c>
      <c r="G39" s="2" t="s">
        <v>1</v>
      </c>
      <c r="H39" s="2" t="s">
        <v>1</v>
      </c>
      <c r="I39" s="2" t="s">
        <v>2</v>
      </c>
      <c r="J39" s="54" t="s">
        <v>15</v>
      </c>
      <c r="K39" s="57"/>
      <c r="L39" s="8"/>
      <c r="M39" s="9"/>
      <c r="N39" s="10"/>
      <c r="O39" s="10"/>
      <c r="P39" s="49" t="str">
        <f t="shared" si="0"/>
        <v>2.1 Scope of diagnosis</v>
      </c>
    </row>
    <row r="40" spans="1:16" ht="58" x14ac:dyDescent="0.35">
      <c r="A40" s="2">
        <v>39</v>
      </c>
      <c r="B40" s="4" t="s">
        <v>80</v>
      </c>
      <c r="C40" s="4" t="s">
        <v>343</v>
      </c>
      <c r="D40" s="2"/>
      <c r="E40" s="2"/>
      <c r="F40" s="2" t="s">
        <v>81</v>
      </c>
      <c r="G40" s="2" t="s">
        <v>1</v>
      </c>
      <c r="H40" s="2" t="s">
        <v>1</v>
      </c>
      <c r="I40" s="2" t="s">
        <v>2</v>
      </c>
      <c r="J40" s="54" t="s">
        <v>15</v>
      </c>
      <c r="K40" s="57"/>
      <c r="L40" s="8"/>
      <c r="M40" s="9"/>
      <c r="N40" s="10"/>
      <c r="O40" s="10"/>
      <c r="P40" s="49" t="str">
        <f t="shared" si="0"/>
        <v>2.1 Scope of diagnosis</v>
      </c>
    </row>
    <row r="41" spans="1:16" ht="43.5" x14ac:dyDescent="0.35">
      <c r="A41" s="2">
        <v>40</v>
      </c>
      <c r="B41" s="4" t="s">
        <v>82</v>
      </c>
      <c r="C41" s="4" t="s">
        <v>344</v>
      </c>
      <c r="D41" s="2"/>
      <c r="E41" s="2"/>
      <c r="F41" s="2" t="s">
        <v>83</v>
      </c>
      <c r="G41" s="2" t="s">
        <v>1</v>
      </c>
      <c r="H41" s="2" t="s">
        <v>1</v>
      </c>
      <c r="I41" s="2" t="s">
        <v>2</v>
      </c>
      <c r="J41" s="54" t="s">
        <v>15</v>
      </c>
      <c r="K41" s="57"/>
      <c r="L41" s="8"/>
      <c r="M41" s="9"/>
      <c r="N41" s="10"/>
      <c r="O41" s="10"/>
      <c r="P41" s="49" t="str">
        <f t="shared" si="0"/>
        <v>2.1 Scope of diagnosis</v>
      </c>
    </row>
    <row r="42" spans="1:16" ht="29" x14ac:dyDescent="0.35">
      <c r="A42" s="2">
        <v>41</v>
      </c>
      <c r="B42" s="4" t="s">
        <v>84</v>
      </c>
      <c r="C42" s="4" t="s">
        <v>345</v>
      </c>
      <c r="D42" s="2"/>
      <c r="E42" s="2"/>
      <c r="F42" s="2" t="s">
        <v>85</v>
      </c>
      <c r="G42" s="2" t="s">
        <v>1</v>
      </c>
      <c r="H42" s="2" t="s">
        <v>1</v>
      </c>
      <c r="I42" s="2" t="s">
        <v>2</v>
      </c>
      <c r="J42" s="54" t="s">
        <v>15</v>
      </c>
      <c r="K42" s="57"/>
      <c r="L42" s="8"/>
      <c r="M42" s="9"/>
      <c r="N42" s="10"/>
      <c r="O42" s="10"/>
      <c r="P42" s="49" t="str">
        <f t="shared" si="0"/>
        <v>2.1 Scope of diagnosis</v>
      </c>
    </row>
    <row r="43" spans="1:16" x14ac:dyDescent="0.35">
      <c r="A43" s="2">
        <v>42</v>
      </c>
      <c r="B43" s="4" t="s">
        <v>86</v>
      </c>
      <c r="C43" s="4" t="s">
        <v>346</v>
      </c>
      <c r="D43" s="2"/>
      <c r="E43" s="2"/>
      <c r="F43" s="2" t="s">
        <v>87</v>
      </c>
      <c r="G43" s="2" t="s">
        <v>1</v>
      </c>
      <c r="H43" s="2" t="s">
        <v>1</v>
      </c>
      <c r="I43" s="2" t="s">
        <v>2</v>
      </c>
      <c r="J43" s="54" t="s">
        <v>15</v>
      </c>
      <c r="K43" s="57"/>
      <c r="L43" s="8"/>
      <c r="M43" s="9"/>
      <c r="N43" s="10"/>
      <c r="O43" s="10"/>
      <c r="P43" s="49" t="str">
        <f t="shared" si="0"/>
        <v>2.1 Scope of diagnosis</v>
      </c>
    </row>
    <row r="44" spans="1:16" ht="43.5" x14ac:dyDescent="0.35">
      <c r="A44" s="2">
        <v>43</v>
      </c>
      <c r="B44" s="4" t="s">
        <v>88</v>
      </c>
      <c r="C44" s="4" t="s">
        <v>347</v>
      </c>
      <c r="D44" s="2"/>
      <c r="E44" s="2"/>
      <c r="F44" s="2" t="s">
        <v>89</v>
      </c>
      <c r="G44" s="2" t="s">
        <v>1</v>
      </c>
      <c r="H44" s="2" t="s">
        <v>1</v>
      </c>
      <c r="I44" s="2" t="s">
        <v>2</v>
      </c>
      <c r="J44" s="54" t="s">
        <v>15</v>
      </c>
      <c r="K44" s="57"/>
      <c r="L44" s="8"/>
      <c r="M44" s="9"/>
      <c r="N44" s="10"/>
      <c r="O44" s="10"/>
      <c r="P44" s="49" t="str">
        <f t="shared" si="0"/>
        <v>2.1 Scope of diagnosis</v>
      </c>
    </row>
    <row r="45" spans="1:16" ht="29" x14ac:dyDescent="0.35">
      <c r="A45" s="2">
        <v>44</v>
      </c>
      <c r="B45" s="4" t="s">
        <v>90</v>
      </c>
      <c r="C45" s="4" t="s">
        <v>348</v>
      </c>
      <c r="D45" s="2"/>
      <c r="E45" s="2"/>
      <c r="F45" s="2" t="s">
        <v>91</v>
      </c>
      <c r="G45" s="2" t="s">
        <v>1</v>
      </c>
      <c r="H45" s="2" t="s">
        <v>1</v>
      </c>
      <c r="I45" s="2" t="s">
        <v>2</v>
      </c>
      <c r="J45" s="54" t="s">
        <v>15</v>
      </c>
      <c r="K45" s="57"/>
      <c r="L45" s="8"/>
      <c r="M45" s="9"/>
      <c r="N45" s="10"/>
      <c r="O45" s="10"/>
      <c r="P45" s="49" t="str">
        <f t="shared" si="0"/>
        <v>2.1 Scope of diagnosis</v>
      </c>
    </row>
    <row r="46" spans="1:16" ht="43.5" x14ac:dyDescent="0.35">
      <c r="A46" s="2">
        <v>45</v>
      </c>
      <c r="B46" s="4" t="s">
        <v>92</v>
      </c>
      <c r="C46" s="4" t="s">
        <v>349</v>
      </c>
      <c r="D46" s="2"/>
      <c r="E46" s="2"/>
      <c r="F46" s="2" t="s">
        <v>93</v>
      </c>
      <c r="G46" s="2" t="s">
        <v>1</v>
      </c>
      <c r="H46" s="2" t="s">
        <v>1</v>
      </c>
      <c r="I46" s="2" t="s">
        <v>2</v>
      </c>
      <c r="J46" s="54" t="s">
        <v>15</v>
      </c>
      <c r="K46" s="57"/>
      <c r="L46" s="8"/>
      <c r="M46" s="9"/>
      <c r="N46" s="10"/>
      <c r="O46" s="10"/>
      <c r="P46" s="49" t="str">
        <f t="shared" si="0"/>
        <v>2.1 Scope of diagnosis</v>
      </c>
    </row>
    <row r="47" spans="1:16" ht="72.5" x14ac:dyDescent="0.35">
      <c r="A47" s="2">
        <v>46</v>
      </c>
      <c r="B47" s="4" t="s">
        <v>94</v>
      </c>
      <c r="C47" s="4" t="s">
        <v>350</v>
      </c>
      <c r="D47" s="2"/>
      <c r="E47" s="2"/>
      <c r="F47" s="2" t="s">
        <v>95</v>
      </c>
      <c r="G47" s="2" t="s">
        <v>1</v>
      </c>
      <c r="H47" s="2" t="s">
        <v>1</v>
      </c>
      <c r="I47" s="2" t="s">
        <v>2</v>
      </c>
      <c r="J47" s="54" t="s">
        <v>15</v>
      </c>
      <c r="K47" s="57"/>
      <c r="L47" s="8"/>
      <c r="M47" s="9"/>
      <c r="N47" s="10"/>
      <c r="O47" s="10"/>
      <c r="P47" s="49" t="str">
        <f t="shared" si="0"/>
        <v>2.1 Scope of diagnosis</v>
      </c>
    </row>
    <row r="48" spans="1:16" ht="31.5" x14ac:dyDescent="0.35">
      <c r="A48" s="3">
        <v>47</v>
      </c>
      <c r="B48" s="6" t="s">
        <v>96</v>
      </c>
      <c r="C48" s="6" t="s">
        <v>351</v>
      </c>
      <c r="D48" s="3"/>
      <c r="E48" s="3"/>
      <c r="F48" s="3" t="s">
        <v>97</v>
      </c>
      <c r="G48" s="3" t="s">
        <v>1</v>
      </c>
      <c r="H48" s="3" t="s">
        <v>1</v>
      </c>
      <c r="I48" s="3" t="s">
        <v>2</v>
      </c>
      <c r="J48" s="55" t="s">
        <v>6</v>
      </c>
      <c r="K48" s="57"/>
      <c r="L48" s="8"/>
      <c r="M48" s="9"/>
      <c r="N48" s="10"/>
      <c r="O48" s="10"/>
      <c r="P48" s="49" t="str">
        <f t="shared" si="0"/>
        <v>2.1 Scope of diagnosis</v>
      </c>
    </row>
    <row r="49" spans="1:16" ht="29" x14ac:dyDescent="0.35">
      <c r="A49" s="2">
        <v>48</v>
      </c>
      <c r="B49" s="4" t="s">
        <v>98</v>
      </c>
      <c r="C49" s="4" t="s">
        <v>352</v>
      </c>
      <c r="D49" s="2"/>
      <c r="E49" s="2"/>
      <c r="F49" s="2" t="s">
        <v>99</v>
      </c>
      <c r="G49" s="2" t="s">
        <v>1</v>
      </c>
      <c r="H49" s="2" t="s">
        <v>1</v>
      </c>
      <c r="I49" s="2" t="s">
        <v>2</v>
      </c>
      <c r="J49" s="54" t="s">
        <v>15</v>
      </c>
      <c r="K49" s="57"/>
      <c r="L49" s="8"/>
      <c r="M49" s="9"/>
      <c r="N49" s="10"/>
      <c r="O49" s="10"/>
      <c r="P49" s="49" t="str">
        <f t="shared" si="0"/>
        <v>2.1 Scope of diagnosis</v>
      </c>
    </row>
    <row r="50" spans="1:16" ht="29" x14ac:dyDescent="0.35">
      <c r="A50" s="2">
        <v>49</v>
      </c>
      <c r="B50" s="4" t="s">
        <v>100</v>
      </c>
      <c r="C50" s="4" t="s">
        <v>353</v>
      </c>
      <c r="D50" s="2"/>
      <c r="E50" s="2"/>
      <c r="F50" s="2" t="s">
        <v>101</v>
      </c>
      <c r="G50" s="2" t="s">
        <v>1</v>
      </c>
      <c r="H50" s="2" t="s">
        <v>1</v>
      </c>
      <c r="I50" s="2" t="s">
        <v>2</v>
      </c>
      <c r="J50" s="54" t="s">
        <v>15</v>
      </c>
      <c r="K50" s="57"/>
      <c r="L50" s="8"/>
      <c r="M50" s="9"/>
      <c r="N50" s="10"/>
      <c r="O50" s="10"/>
      <c r="P50" s="49" t="str">
        <f t="shared" si="0"/>
        <v>2.1 Scope of diagnosis</v>
      </c>
    </row>
    <row r="51" spans="1:16" x14ac:dyDescent="0.35">
      <c r="A51" s="2">
        <v>50</v>
      </c>
      <c r="B51" s="4" t="s">
        <v>102</v>
      </c>
      <c r="C51" s="4" t="s">
        <v>354</v>
      </c>
      <c r="D51" s="2"/>
      <c r="E51" s="2"/>
      <c r="F51" s="2" t="s">
        <v>103</v>
      </c>
      <c r="G51" s="2" t="s">
        <v>1</v>
      </c>
      <c r="H51" s="2" t="s">
        <v>1</v>
      </c>
      <c r="I51" s="2" t="s">
        <v>2</v>
      </c>
      <c r="J51" s="54" t="s">
        <v>3</v>
      </c>
      <c r="K51" s="57"/>
      <c r="L51" s="8"/>
      <c r="M51" s="9"/>
      <c r="N51" s="10"/>
      <c r="O51" s="10"/>
      <c r="P51" s="49" t="str">
        <f t="shared" si="0"/>
        <v>2.1 Scope of diagnosis</v>
      </c>
    </row>
    <row r="52" spans="1:16" ht="72.5" x14ac:dyDescent="0.35">
      <c r="A52" s="2">
        <v>51</v>
      </c>
      <c r="B52" s="4" t="s">
        <v>104</v>
      </c>
      <c r="C52" s="4" t="s">
        <v>355</v>
      </c>
      <c r="D52" s="2"/>
      <c r="E52" s="2"/>
      <c r="F52" s="2" t="s">
        <v>105</v>
      </c>
      <c r="G52" s="2" t="s">
        <v>1</v>
      </c>
      <c r="H52" s="2" t="s">
        <v>1</v>
      </c>
      <c r="I52" s="2" t="s">
        <v>2</v>
      </c>
      <c r="J52" s="54" t="s">
        <v>15</v>
      </c>
      <c r="K52" s="57"/>
      <c r="L52" s="8"/>
      <c r="M52" s="9"/>
      <c r="N52" s="10"/>
      <c r="O52" s="10"/>
      <c r="P52" s="49" t="str">
        <f t="shared" si="0"/>
        <v>2.1 Scope of diagnosis</v>
      </c>
    </row>
    <row r="53" spans="1:16" ht="29" x14ac:dyDescent="0.35">
      <c r="A53" s="2">
        <v>52</v>
      </c>
      <c r="B53" s="4" t="s">
        <v>106</v>
      </c>
      <c r="C53" s="4" t="s">
        <v>356</v>
      </c>
      <c r="D53" s="2"/>
      <c r="E53" s="2"/>
      <c r="F53" s="2" t="s">
        <v>107</v>
      </c>
      <c r="G53" s="2" t="s">
        <v>1</v>
      </c>
      <c r="H53" s="2" t="s">
        <v>1</v>
      </c>
      <c r="I53" s="2" t="s">
        <v>2</v>
      </c>
      <c r="J53" s="54" t="s">
        <v>15</v>
      </c>
      <c r="K53" s="57"/>
      <c r="L53" s="8"/>
      <c r="M53" s="9"/>
      <c r="N53" s="10"/>
      <c r="O53" s="10"/>
      <c r="P53" s="49" t="str">
        <f t="shared" si="0"/>
        <v>2.1 Scope of diagnosis</v>
      </c>
    </row>
    <row r="54" spans="1:16" ht="29" x14ac:dyDescent="0.35">
      <c r="A54" s="2">
        <v>53</v>
      </c>
      <c r="B54" s="4" t="s">
        <v>108</v>
      </c>
      <c r="C54" s="4" t="s">
        <v>357</v>
      </c>
      <c r="D54" s="2"/>
      <c r="E54" s="2"/>
      <c r="F54" s="2" t="s">
        <v>109</v>
      </c>
      <c r="G54" s="2" t="s">
        <v>1</v>
      </c>
      <c r="H54" s="2" t="s">
        <v>1</v>
      </c>
      <c r="I54" s="2" t="s">
        <v>2</v>
      </c>
      <c r="J54" s="54" t="s">
        <v>15</v>
      </c>
      <c r="K54" s="57"/>
      <c r="L54" s="8"/>
      <c r="M54" s="9"/>
      <c r="N54" s="10"/>
      <c r="O54" s="10"/>
      <c r="P54" s="49" t="str">
        <f t="shared" si="0"/>
        <v>2.1 Scope of diagnosis</v>
      </c>
    </row>
    <row r="55" spans="1:16" ht="29" x14ac:dyDescent="0.35">
      <c r="A55" s="2">
        <v>54</v>
      </c>
      <c r="B55" s="4" t="s">
        <v>110</v>
      </c>
      <c r="C55" s="4" t="s">
        <v>358</v>
      </c>
      <c r="D55" s="2"/>
      <c r="E55" s="2"/>
      <c r="F55" s="2" t="s">
        <v>111</v>
      </c>
      <c r="G55" s="2" t="s">
        <v>1</v>
      </c>
      <c r="H55" s="2" t="s">
        <v>1</v>
      </c>
      <c r="I55" s="2" t="s">
        <v>2</v>
      </c>
      <c r="J55" s="54" t="s">
        <v>15</v>
      </c>
      <c r="K55" s="57"/>
      <c r="L55" s="8"/>
      <c r="M55" s="9"/>
      <c r="N55" s="10"/>
      <c r="O55" s="10"/>
      <c r="P55" s="49" t="str">
        <f t="shared" si="0"/>
        <v>2.1 Scope of diagnosis</v>
      </c>
    </row>
    <row r="56" spans="1:16" ht="34" x14ac:dyDescent="0.35">
      <c r="A56" s="3">
        <v>55</v>
      </c>
      <c r="B56" s="6" t="s">
        <v>112</v>
      </c>
      <c r="C56" s="6" t="s">
        <v>359</v>
      </c>
      <c r="D56" s="3"/>
      <c r="E56" s="3"/>
      <c r="F56" s="3" t="s">
        <v>113</v>
      </c>
      <c r="G56" s="3" t="s">
        <v>1</v>
      </c>
      <c r="H56" s="3" t="s">
        <v>1</v>
      </c>
      <c r="I56" s="3" t="s">
        <v>2</v>
      </c>
      <c r="J56" s="55" t="s">
        <v>6</v>
      </c>
      <c r="K56" s="57"/>
      <c r="L56" s="8"/>
      <c r="M56" s="9"/>
      <c r="N56" s="10"/>
      <c r="O56" s="10"/>
      <c r="P56" s="49" t="str">
        <f t="shared" si="0"/>
        <v>2.1 Scope of diagnosis</v>
      </c>
    </row>
    <row r="57" spans="1:16" ht="29" x14ac:dyDescent="0.35">
      <c r="A57" s="2">
        <v>56</v>
      </c>
      <c r="B57" s="4" t="s">
        <v>114</v>
      </c>
      <c r="C57" s="4" t="s">
        <v>360</v>
      </c>
      <c r="D57" s="2"/>
      <c r="E57" s="2"/>
      <c r="F57" s="2" t="s">
        <v>115</v>
      </c>
      <c r="G57" s="2" t="s">
        <v>1</v>
      </c>
      <c r="H57" s="2" t="s">
        <v>1</v>
      </c>
      <c r="I57" s="2" t="s">
        <v>2</v>
      </c>
      <c r="J57" s="54" t="s">
        <v>15</v>
      </c>
      <c r="K57" s="57"/>
      <c r="L57" s="8"/>
      <c r="M57" s="9"/>
      <c r="N57" s="10"/>
      <c r="O57" s="10"/>
      <c r="P57" s="49" t="str">
        <f t="shared" si="0"/>
        <v>2.1 Scope of diagnosis</v>
      </c>
    </row>
    <row r="58" spans="1:16" ht="29" x14ac:dyDescent="0.35">
      <c r="A58" s="2">
        <v>57</v>
      </c>
      <c r="B58" s="4" t="s">
        <v>116</v>
      </c>
      <c r="C58" s="4" t="s">
        <v>361</v>
      </c>
      <c r="D58" s="2"/>
      <c r="E58" s="2"/>
      <c r="F58" s="2" t="s">
        <v>117</v>
      </c>
      <c r="G58" s="2" t="s">
        <v>1</v>
      </c>
      <c r="H58" s="2" t="s">
        <v>1</v>
      </c>
      <c r="I58" s="2" t="s">
        <v>2</v>
      </c>
      <c r="J58" s="54" t="s">
        <v>15</v>
      </c>
      <c r="K58" s="57"/>
      <c r="L58" s="8"/>
      <c r="M58" s="9"/>
      <c r="N58" s="10"/>
      <c r="O58" s="10"/>
      <c r="P58" s="49" t="str">
        <f t="shared" si="0"/>
        <v>2.1 Scope of diagnosis</v>
      </c>
    </row>
    <row r="59" spans="1:16" ht="43.5" x14ac:dyDescent="0.35">
      <c r="A59" s="2">
        <v>58</v>
      </c>
      <c r="B59" s="4" t="s">
        <v>118</v>
      </c>
      <c r="C59" s="4" t="s">
        <v>362</v>
      </c>
      <c r="D59" s="2"/>
      <c r="E59" s="2"/>
      <c r="F59" s="2" t="s">
        <v>119</v>
      </c>
      <c r="G59" s="2" t="s">
        <v>1</v>
      </c>
      <c r="H59" s="2" t="s">
        <v>1</v>
      </c>
      <c r="I59" s="2" t="s">
        <v>2</v>
      </c>
      <c r="J59" s="54" t="s">
        <v>15</v>
      </c>
      <c r="K59" s="57"/>
      <c r="L59" s="8"/>
      <c r="M59" s="9"/>
      <c r="N59" s="10"/>
      <c r="O59" s="10"/>
      <c r="P59" s="49" t="str">
        <f t="shared" si="0"/>
        <v>2.1 Scope of diagnosis</v>
      </c>
    </row>
    <row r="60" spans="1:16" ht="29" x14ac:dyDescent="0.35">
      <c r="A60" s="2">
        <v>59</v>
      </c>
      <c r="B60" s="4" t="s">
        <v>120</v>
      </c>
      <c r="C60" s="4" t="s">
        <v>363</v>
      </c>
      <c r="D60" s="2"/>
      <c r="E60" s="2"/>
      <c r="F60" s="2" t="s">
        <v>121</v>
      </c>
      <c r="G60" s="2" t="s">
        <v>1</v>
      </c>
      <c r="H60" s="2" t="s">
        <v>1</v>
      </c>
      <c r="I60" s="2" t="s">
        <v>2</v>
      </c>
      <c r="J60" s="54" t="s">
        <v>15</v>
      </c>
      <c r="K60" s="57"/>
      <c r="L60" s="8"/>
      <c r="M60" s="9"/>
      <c r="N60" s="10"/>
      <c r="O60" s="10"/>
      <c r="P60" s="49" t="str">
        <f t="shared" si="0"/>
        <v>2.1 Scope of diagnosis</v>
      </c>
    </row>
    <row r="61" spans="1:16" ht="43.5" x14ac:dyDescent="0.35">
      <c r="A61" s="2">
        <v>60</v>
      </c>
      <c r="B61" s="4" t="s">
        <v>122</v>
      </c>
      <c r="C61" s="4" t="s">
        <v>364</v>
      </c>
      <c r="D61" s="2"/>
      <c r="E61" s="2"/>
      <c r="F61" s="2" t="s">
        <v>123</v>
      </c>
      <c r="G61" s="2" t="s">
        <v>1</v>
      </c>
      <c r="H61" s="2" t="s">
        <v>1</v>
      </c>
      <c r="I61" s="2" t="s">
        <v>2</v>
      </c>
      <c r="J61" s="54" t="s">
        <v>15</v>
      </c>
      <c r="K61" s="57"/>
      <c r="L61" s="8"/>
      <c r="M61" s="9"/>
      <c r="N61" s="10"/>
      <c r="O61" s="10"/>
      <c r="P61" s="49" t="str">
        <f t="shared" si="0"/>
        <v>2.1 Scope of diagnosis</v>
      </c>
    </row>
    <row r="62" spans="1:16" ht="29" x14ac:dyDescent="0.35">
      <c r="A62" s="2">
        <v>61</v>
      </c>
      <c r="B62" s="4" t="s">
        <v>124</v>
      </c>
      <c r="C62" s="4" t="s">
        <v>365</v>
      </c>
      <c r="D62" s="2"/>
      <c r="E62" s="2"/>
      <c r="F62" s="2" t="s">
        <v>125</v>
      </c>
      <c r="G62" s="2" t="s">
        <v>1</v>
      </c>
      <c r="H62" s="2" t="s">
        <v>1</v>
      </c>
      <c r="I62" s="2" t="s">
        <v>2</v>
      </c>
      <c r="J62" s="54" t="s">
        <v>15</v>
      </c>
      <c r="K62" s="57"/>
      <c r="L62" s="8"/>
      <c r="M62" s="9"/>
      <c r="N62" s="10"/>
      <c r="O62" s="10"/>
      <c r="P62" s="49" t="str">
        <f t="shared" si="0"/>
        <v>2.1 Scope of diagnosis</v>
      </c>
    </row>
    <row r="63" spans="1:16" ht="34" x14ac:dyDescent="0.35">
      <c r="A63" s="3">
        <v>62</v>
      </c>
      <c r="B63" s="6" t="s">
        <v>126</v>
      </c>
      <c r="C63" s="6" t="s">
        <v>366</v>
      </c>
      <c r="D63" s="3"/>
      <c r="E63" s="3"/>
      <c r="F63" s="3" t="s">
        <v>127</v>
      </c>
      <c r="G63" s="3" t="s">
        <v>1</v>
      </c>
      <c r="H63" s="3" t="s">
        <v>1</v>
      </c>
      <c r="I63" s="3" t="s">
        <v>2</v>
      </c>
      <c r="J63" s="55" t="s">
        <v>6</v>
      </c>
      <c r="K63" s="57"/>
      <c r="L63" s="8"/>
      <c r="M63" s="9"/>
      <c r="N63" s="10"/>
      <c r="O63" s="10"/>
      <c r="P63" s="49" t="str">
        <f t="shared" si="0"/>
        <v>2.1 Scope of diagnosis</v>
      </c>
    </row>
    <row r="64" spans="1:16" ht="43.5" x14ac:dyDescent="0.35">
      <c r="A64" s="2">
        <v>63</v>
      </c>
      <c r="B64" s="4" t="s">
        <v>128</v>
      </c>
      <c r="C64" s="4" t="s">
        <v>367</v>
      </c>
      <c r="D64" s="2"/>
      <c r="E64" s="2"/>
      <c r="F64" s="2" t="s">
        <v>129</v>
      </c>
      <c r="G64" s="2" t="s">
        <v>1</v>
      </c>
      <c r="H64" s="2" t="s">
        <v>1</v>
      </c>
      <c r="I64" s="2" t="s">
        <v>2</v>
      </c>
      <c r="J64" s="54" t="s">
        <v>15</v>
      </c>
      <c r="K64" s="57"/>
      <c r="L64" s="8"/>
      <c r="M64" s="9"/>
      <c r="N64" s="10"/>
      <c r="O64" s="10"/>
      <c r="P64" s="49" t="str">
        <f t="shared" si="0"/>
        <v>2.1 Scope of diagnosis</v>
      </c>
    </row>
    <row r="65" spans="1:16" ht="29" x14ac:dyDescent="0.35">
      <c r="A65" s="2">
        <v>64</v>
      </c>
      <c r="B65" s="4" t="s">
        <v>130</v>
      </c>
      <c r="C65" s="4" t="s">
        <v>368</v>
      </c>
      <c r="D65" s="2"/>
      <c r="E65" s="2"/>
      <c r="F65" s="2" t="s">
        <v>131</v>
      </c>
      <c r="G65" s="2" t="s">
        <v>1</v>
      </c>
      <c r="H65" s="2" t="s">
        <v>1</v>
      </c>
      <c r="I65" s="2" t="s">
        <v>2</v>
      </c>
      <c r="J65" s="54" t="s">
        <v>15</v>
      </c>
      <c r="K65" s="57"/>
      <c r="L65" s="8"/>
      <c r="M65" s="9"/>
      <c r="N65" s="10"/>
      <c r="O65" s="10"/>
      <c r="P65" s="49" t="str">
        <f t="shared" si="0"/>
        <v>2.1 Scope of diagnosis</v>
      </c>
    </row>
    <row r="66" spans="1:16" ht="34" x14ac:dyDescent="0.35">
      <c r="A66" s="3">
        <v>65</v>
      </c>
      <c r="B66" s="6" t="s">
        <v>132</v>
      </c>
      <c r="C66" s="6" t="s">
        <v>369</v>
      </c>
      <c r="D66" s="3"/>
      <c r="E66" s="3"/>
      <c r="F66" s="3" t="s">
        <v>133</v>
      </c>
      <c r="G66" s="3" t="s">
        <v>1</v>
      </c>
      <c r="H66" s="3" t="s">
        <v>1</v>
      </c>
      <c r="I66" s="3" t="s">
        <v>2</v>
      </c>
      <c r="J66" s="55" t="s">
        <v>6</v>
      </c>
      <c r="K66" s="57"/>
      <c r="L66" s="8"/>
      <c r="M66" s="9"/>
      <c r="N66" s="10"/>
      <c r="O66" s="10"/>
      <c r="P66" s="49" t="str">
        <f t="shared" si="0"/>
        <v>2.1 Scope of diagnosis</v>
      </c>
    </row>
    <row r="67" spans="1:16" ht="43.5" x14ac:dyDescent="0.35">
      <c r="A67" s="2">
        <v>66</v>
      </c>
      <c r="B67" s="4" t="s">
        <v>134</v>
      </c>
      <c r="C67" s="4" t="s">
        <v>370</v>
      </c>
      <c r="D67" s="2"/>
      <c r="E67" s="2"/>
      <c r="F67" s="2" t="s">
        <v>135</v>
      </c>
      <c r="G67" s="2" t="s">
        <v>1</v>
      </c>
      <c r="H67" s="2" t="s">
        <v>1</v>
      </c>
      <c r="I67" s="2" t="s">
        <v>2</v>
      </c>
      <c r="J67" s="54" t="s">
        <v>15</v>
      </c>
      <c r="K67" s="57"/>
      <c r="L67" s="8"/>
      <c r="M67" s="9"/>
      <c r="N67" s="10"/>
      <c r="O67" s="10"/>
      <c r="P67" s="49" t="str">
        <f t="shared" ref="P67:P130" si="1">IF(AND(J67="Überschrift",LEN(C67)-LEN(SUBSTITUTE(C67,".",""))&lt;2),C67,P66)</f>
        <v>2.1 Scope of diagnosis</v>
      </c>
    </row>
    <row r="68" spans="1:16" ht="43.5" x14ac:dyDescent="0.35">
      <c r="A68" s="2">
        <v>67</v>
      </c>
      <c r="B68" s="4" t="s">
        <v>136</v>
      </c>
      <c r="C68" s="4" t="s">
        <v>371</v>
      </c>
      <c r="D68" s="2"/>
      <c r="E68" s="2"/>
      <c r="F68" s="2" t="s">
        <v>137</v>
      </c>
      <c r="G68" s="2" t="s">
        <v>1</v>
      </c>
      <c r="H68" s="2" t="s">
        <v>1</v>
      </c>
      <c r="I68" s="2" t="s">
        <v>2</v>
      </c>
      <c r="J68" s="54" t="s">
        <v>15</v>
      </c>
      <c r="K68" s="57"/>
      <c r="L68" s="8"/>
      <c r="M68" s="9"/>
      <c r="N68" s="10"/>
      <c r="O68" s="10"/>
      <c r="P68" s="49" t="str">
        <f t="shared" si="1"/>
        <v>2.1 Scope of diagnosis</v>
      </c>
    </row>
    <row r="69" spans="1:16" ht="72.5" x14ac:dyDescent="0.35">
      <c r="A69" s="2">
        <v>68</v>
      </c>
      <c r="B69" s="4" t="s">
        <v>138</v>
      </c>
      <c r="C69" s="4" t="s">
        <v>372</v>
      </c>
      <c r="D69" s="2"/>
      <c r="E69" s="2"/>
      <c r="F69" s="2" t="s">
        <v>139</v>
      </c>
      <c r="G69" s="2" t="s">
        <v>1</v>
      </c>
      <c r="H69" s="2" t="s">
        <v>1</v>
      </c>
      <c r="I69" s="2" t="s">
        <v>2</v>
      </c>
      <c r="J69" s="54" t="s">
        <v>15</v>
      </c>
      <c r="K69" s="57"/>
      <c r="L69" s="8"/>
      <c r="M69" s="9"/>
      <c r="N69" s="10"/>
      <c r="O69" s="10"/>
      <c r="P69" s="49" t="str">
        <f t="shared" si="1"/>
        <v>2.1 Scope of diagnosis</v>
      </c>
    </row>
    <row r="70" spans="1:16" ht="72.5" x14ac:dyDescent="0.35">
      <c r="A70" s="2">
        <v>69</v>
      </c>
      <c r="B70" s="4" t="s">
        <v>140</v>
      </c>
      <c r="C70" s="4" t="s">
        <v>373</v>
      </c>
      <c r="D70" s="2"/>
      <c r="E70" s="2"/>
      <c r="F70" s="2" t="s">
        <v>141</v>
      </c>
      <c r="G70" s="2" t="s">
        <v>1</v>
      </c>
      <c r="H70" s="2" t="s">
        <v>1</v>
      </c>
      <c r="I70" s="2" t="s">
        <v>2</v>
      </c>
      <c r="J70" s="54" t="s">
        <v>15</v>
      </c>
      <c r="K70" s="57"/>
      <c r="L70" s="8"/>
      <c r="M70" s="9"/>
      <c r="N70" s="10"/>
      <c r="O70" s="10"/>
      <c r="P70" s="49" t="str">
        <f t="shared" si="1"/>
        <v>2.1 Scope of diagnosis</v>
      </c>
    </row>
    <row r="71" spans="1:16" ht="43.5" x14ac:dyDescent="0.35">
      <c r="A71" s="2">
        <v>70</v>
      </c>
      <c r="B71" s="4" t="s">
        <v>142</v>
      </c>
      <c r="C71" s="4" t="s">
        <v>374</v>
      </c>
      <c r="D71" s="2"/>
      <c r="E71" s="2"/>
      <c r="F71" s="2" t="s">
        <v>143</v>
      </c>
      <c r="G71" s="2" t="s">
        <v>1</v>
      </c>
      <c r="H71" s="2" t="s">
        <v>1</v>
      </c>
      <c r="I71" s="2" t="s">
        <v>2</v>
      </c>
      <c r="J71" s="54" t="s">
        <v>3</v>
      </c>
      <c r="K71" s="57"/>
      <c r="L71" s="8"/>
      <c r="M71" s="9"/>
      <c r="N71" s="10"/>
      <c r="O71" s="10"/>
      <c r="P71" s="49" t="str">
        <f t="shared" si="1"/>
        <v>2.1 Scope of diagnosis</v>
      </c>
    </row>
    <row r="72" spans="1:16" ht="29" x14ac:dyDescent="0.35">
      <c r="A72" s="2">
        <v>71</v>
      </c>
      <c r="B72" s="4" t="s">
        <v>144</v>
      </c>
      <c r="C72" s="4" t="s">
        <v>375</v>
      </c>
      <c r="D72" s="2"/>
      <c r="E72" s="2"/>
      <c r="F72" s="2" t="s">
        <v>145</v>
      </c>
      <c r="G72" s="2" t="s">
        <v>1</v>
      </c>
      <c r="H72" s="2" t="s">
        <v>1</v>
      </c>
      <c r="I72" s="2" t="s">
        <v>2</v>
      </c>
      <c r="J72" s="54" t="s">
        <v>3</v>
      </c>
      <c r="K72" s="57"/>
      <c r="L72" s="8"/>
      <c r="M72" s="9"/>
      <c r="N72" s="10"/>
      <c r="O72" s="10"/>
      <c r="P72" s="49" t="str">
        <f t="shared" si="1"/>
        <v>2.1 Scope of diagnosis</v>
      </c>
    </row>
    <row r="73" spans="1:16" ht="34" x14ac:dyDescent="0.35">
      <c r="A73" s="3">
        <v>72</v>
      </c>
      <c r="B73" s="6" t="s">
        <v>146</v>
      </c>
      <c r="C73" s="6" t="s">
        <v>376</v>
      </c>
      <c r="D73" s="3"/>
      <c r="E73" s="3"/>
      <c r="F73" s="3" t="s">
        <v>147</v>
      </c>
      <c r="G73" s="3" t="s">
        <v>1</v>
      </c>
      <c r="H73" s="3" t="s">
        <v>1</v>
      </c>
      <c r="I73" s="3" t="s">
        <v>2</v>
      </c>
      <c r="J73" s="55" t="s">
        <v>6</v>
      </c>
      <c r="K73" s="57"/>
      <c r="L73" s="8"/>
      <c r="M73" s="9"/>
      <c r="N73" s="10"/>
      <c r="O73" s="10"/>
      <c r="P73" s="49" t="str">
        <f t="shared" si="1"/>
        <v>2.1 Scope of diagnosis</v>
      </c>
    </row>
    <row r="74" spans="1:16" ht="43.5" x14ac:dyDescent="0.35">
      <c r="A74" s="2">
        <v>73</v>
      </c>
      <c r="B74" s="4" t="s">
        <v>148</v>
      </c>
      <c r="C74" s="4" t="s">
        <v>377</v>
      </c>
      <c r="D74" s="2"/>
      <c r="E74" s="2"/>
      <c r="F74" s="2" t="s">
        <v>149</v>
      </c>
      <c r="G74" s="2" t="s">
        <v>1</v>
      </c>
      <c r="H74" s="2" t="s">
        <v>1</v>
      </c>
      <c r="I74" s="2" t="s">
        <v>2</v>
      </c>
      <c r="J74" s="54" t="s">
        <v>15</v>
      </c>
      <c r="K74" s="57"/>
      <c r="L74" s="8"/>
      <c r="M74" s="9"/>
      <c r="N74" s="10"/>
      <c r="O74" s="10"/>
      <c r="P74" s="49" t="str">
        <f t="shared" si="1"/>
        <v>2.1 Scope of diagnosis</v>
      </c>
    </row>
    <row r="75" spans="1:16" ht="43.5" x14ac:dyDescent="0.35">
      <c r="A75" s="2">
        <v>74</v>
      </c>
      <c r="B75" s="4" t="s">
        <v>150</v>
      </c>
      <c r="C75" s="4" t="s">
        <v>378</v>
      </c>
      <c r="D75" s="2"/>
      <c r="E75" s="2"/>
      <c r="F75" s="2" t="s">
        <v>151</v>
      </c>
      <c r="G75" s="2" t="s">
        <v>1</v>
      </c>
      <c r="H75" s="2" t="s">
        <v>1</v>
      </c>
      <c r="I75" s="2" t="s">
        <v>2</v>
      </c>
      <c r="J75" s="54" t="s">
        <v>15</v>
      </c>
      <c r="K75" s="57"/>
      <c r="L75" s="8"/>
      <c r="M75" s="9"/>
      <c r="N75" s="10"/>
      <c r="O75" s="10"/>
      <c r="P75" s="49" t="str">
        <f t="shared" si="1"/>
        <v>2.1 Scope of diagnosis</v>
      </c>
    </row>
    <row r="76" spans="1:16" ht="34" x14ac:dyDescent="0.35">
      <c r="A76" s="3">
        <v>75</v>
      </c>
      <c r="B76" s="6" t="s">
        <v>152</v>
      </c>
      <c r="C76" s="6" t="s">
        <v>379</v>
      </c>
      <c r="D76" s="3"/>
      <c r="E76" s="3"/>
      <c r="F76" s="3" t="s">
        <v>153</v>
      </c>
      <c r="G76" s="3" t="s">
        <v>1</v>
      </c>
      <c r="H76" s="3" t="s">
        <v>1</v>
      </c>
      <c r="I76" s="3" t="s">
        <v>2</v>
      </c>
      <c r="J76" s="55" t="s">
        <v>6</v>
      </c>
      <c r="K76" s="57"/>
      <c r="L76" s="8"/>
      <c r="M76" s="9"/>
      <c r="N76" s="10"/>
      <c r="O76" s="10"/>
      <c r="P76" s="49" t="str">
        <f t="shared" si="1"/>
        <v>2.1 Scope of diagnosis</v>
      </c>
    </row>
    <row r="77" spans="1:16" ht="72.5" x14ac:dyDescent="0.35">
      <c r="A77" s="2">
        <v>76</v>
      </c>
      <c r="B77" s="4" t="s">
        <v>154</v>
      </c>
      <c r="C77" s="4" t="s">
        <v>380</v>
      </c>
      <c r="D77" s="2"/>
      <c r="E77" s="2"/>
      <c r="F77" s="2" t="s">
        <v>155</v>
      </c>
      <c r="G77" s="2" t="s">
        <v>1</v>
      </c>
      <c r="H77" s="2" t="s">
        <v>1</v>
      </c>
      <c r="I77" s="2" t="s">
        <v>2</v>
      </c>
      <c r="J77" s="54" t="s">
        <v>15</v>
      </c>
      <c r="K77" s="57"/>
      <c r="L77" s="8"/>
      <c r="M77" s="9"/>
      <c r="N77" s="10"/>
      <c r="O77" s="10"/>
      <c r="P77" s="49" t="str">
        <f t="shared" si="1"/>
        <v>2.1 Scope of diagnosis</v>
      </c>
    </row>
    <row r="78" spans="1:16" ht="34" x14ac:dyDescent="0.35">
      <c r="A78" s="3">
        <v>77</v>
      </c>
      <c r="B78" s="6" t="s">
        <v>156</v>
      </c>
      <c r="C78" s="6" t="s">
        <v>381</v>
      </c>
      <c r="D78" s="3"/>
      <c r="E78" s="3"/>
      <c r="F78" s="3" t="s">
        <v>157</v>
      </c>
      <c r="G78" s="3" t="s">
        <v>1</v>
      </c>
      <c r="H78" s="3" t="s">
        <v>1</v>
      </c>
      <c r="I78" s="3" t="s">
        <v>2</v>
      </c>
      <c r="J78" s="55" t="s">
        <v>6</v>
      </c>
      <c r="K78" s="57"/>
      <c r="L78" s="8"/>
      <c r="M78" s="9"/>
      <c r="N78" s="10"/>
      <c r="O78" s="10"/>
      <c r="P78" s="49" t="str">
        <f t="shared" si="1"/>
        <v>2.2 Sensors/Actuators</v>
      </c>
    </row>
    <row r="79" spans="1:16" ht="29" x14ac:dyDescent="0.35">
      <c r="A79" s="2">
        <v>78</v>
      </c>
      <c r="B79" s="4" t="s">
        <v>158</v>
      </c>
      <c r="C79" s="4" t="s">
        <v>382</v>
      </c>
      <c r="D79" s="2"/>
      <c r="E79" s="2"/>
      <c r="F79" s="2" t="s">
        <v>159</v>
      </c>
      <c r="G79" s="2" t="s">
        <v>1</v>
      </c>
      <c r="H79" s="2" t="s">
        <v>1</v>
      </c>
      <c r="I79" s="2" t="s">
        <v>2</v>
      </c>
      <c r="J79" s="54" t="s">
        <v>15</v>
      </c>
      <c r="K79" s="57"/>
      <c r="L79" s="8"/>
      <c r="M79" s="9"/>
      <c r="N79" s="10"/>
      <c r="O79" s="10"/>
      <c r="P79" s="49" t="str">
        <f t="shared" si="1"/>
        <v>2.2 Sensors/Actuators</v>
      </c>
    </row>
    <row r="80" spans="1:16" x14ac:dyDescent="0.35">
      <c r="A80" s="2">
        <v>79</v>
      </c>
      <c r="B80" s="4" t="s">
        <v>160</v>
      </c>
      <c r="C80" s="4" t="s">
        <v>383</v>
      </c>
      <c r="D80" s="2"/>
      <c r="E80" s="2"/>
      <c r="F80" s="2" t="s">
        <v>161</v>
      </c>
      <c r="G80" s="2" t="s">
        <v>1</v>
      </c>
      <c r="H80" s="2" t="s">
        <v>1</v>
      </c>
      <c r="I80" s="2" t="s">
        <v>2</v>
      </c>
      <c r="J80" s="54" t="s">
        <v>15</v>
      </c>
      <c r="K80" s="57"/>
      <c r="L80" s="8"/>
      <c r="M80" s="9"/>
      <c r="N80" s="10"/>
      <c r="O80" s="10"/>
      <c r="P80" s="49" t="str">
        <f t="shared" si="1"/>
        <v>2.2 Sensors/Actuators</v>
      </c>
    </row>
    <row r="81" spans="1:16" ht="34" x14ac:dyDescent="0.35">
      <c r="A81" s="3">
        <v>80</v>
      </c>
      <c r="B81" s="6" t="s">
        <v>162</v>
      </c>
      <c r="C81" s="6" t="s">
        <v>384</v>
      </c>
      <c r="D81" s="3"/>
      <c r="E81" s="3"/>
      <c r="F81" s="3" t="s">
        <v>163</v>
      </c>
      <c r="G81" s="3" t="s">
        <v>1</v>
      </c>
      <c r="H81" s="3" t="s">
        <v>1</v>
      </c>
      <c r="I81" s="3" t="s">
        <v>2</v>
      </c>
      <c r="J81" s="55" t="s">
        <v>6</v>
      </c>
      <c r="K81" s="57"/>
      <c r="L81" s="8"/>
      <c r="M81" s="9"/>
      <c r="N81" s="10"/>
      <c r="O81" s="10"/>
      <c r="P81" s="49" t="str">
        <f t="shared" si="1"/>
        <v>2.3 Customer-relevant functional limitations</v>
      </c>
    </row>
    <row r="82" spans="1:16" ht="29" x14ac:dyDescent="0.35">
      <c r="A82" s="2">
        <v>81</v>
      </c>
      <c r="B82" s="4" t="s">
        <v>164</v>
      </c>
      <c r="C82" s="4" t="s">
        <v>385</v>
      </c>
      <c r="D82" s="2"/>
      <c r="E82" s="2"/>
      <c r="F82" s="2" t="s">
        <v>165</v>
      </c>
      <c r="G82" s="2" t="s">
        <v>1</v>
      </c>
      <c r="H82" s="2" t="s">
        <v>1</v>
      </c>
      <c r="I82" s="2" t="s">
        <v>2</v>
      </c>
      <c r="J82" s="54" t="s">
        <v>15</v>
      </c>
      <c r="K82" s="57"/>
      <c r="L82" s="8"/>
      <c r="M82" s="9"/>
      <c r="N82" s="10"/>
      <c r="O82" s="10"/>
      <c r="P82" s="49" t="str">
        <f t="shared" si="1"/>
        <v>2.3 Customer-relevant functional limitations</v>
      </c>
    </row>
    <row r="83" spans="1:16" ht="34" x14ac:dyDescent="0.35">
      <c r="A83" s="3">
        <v>82</v>
      </c>
      <c r="B83" s="6" t="s">
        <v>166</v>
      </c>
      <c r="C83" s="6" t="s">
        <v>386</v>
      </c>
      <c r="D83" s="3"/>
      <c r="E83" s="3"/>
      <c r="F83" s="3" t="s">
        <v>167</v>
      </c>
      <c r="G83" s="3" t="s">
        <v>1</v>
      </c>
      <c r="H83" s="3" t="s">
        <v>1</v>
      </c>
      <c r="I83" s="3" t="s">
        <v>2</v>
      </c>
      <c r="J83" s="55" t="s">
        <v>6</v>
      </c>
      <c r="K83" s="57"/>
      <c r="L83" s="8"/>
      <c r="M83" s="9"/>
      <c r="N83" s="10"/>
      <c r="O83" s="10"/>
      <c r="P83" s="49" t="str">
        <f t="shared" si="1"/>
        <v>2.4 Constant data status for predecessor components</v>
      </c>
    </row>
    <row r="84" spans="1:16" ht="43.5" x14ac:dyDescent="0.35">
      <c r="A84" s="2">
        <v>83</v>
      </c>
      <c r="B84" s="4" t="s">
        <v>168</v>
      </c>
      <c r="C84" s="4" t="s">
        <v>387</v>
      </c>
      <c r="D84" s="2"/>
      <c r="E84" s="2"/>
      <c r="F84" s="2" t="s">
        <v>169</v>
      </c>
      <c r="G84" s="2" t="s">
        <v>1</v>
      </c>
      <c r="H84" s="2" t="s">
        <v>1</v>
      </c>
      <c r="I84" s="2" t="s">
        <v>2</v>
      </c>
      <c r="J84" s="54" t="s">
        <v>15</v>
      </c>
      <c r="K84" s="57"/>
      <c r="L84" s="8"/>
      <c r="M84" s="9"/>
      <c r="N84" s="10"/>
      <c r="O84" s="10"/>
      <c r="P84" s="49" t="str">
        <f t="shared" si="1"/>
        <v>2.4 Constant data status for predecessor components</v>
      </c>
    </row>
    <row r="85" spans="1:16" ht="29" x14ac:dyDescent="0.35">
      <c r="A85" s="2">
        <v>84</v>
      </c>
      <c r="B85" s="4" t="s">
        <v>170</v>
      </c>
      <c r="C85" s="4" t="s">
        <v>388</v>
      </c>
      <c r="D85" s="2"/>
      <c r="E85" s="2"/>
      <c r="F85" s="2" t="s">
        <v>171</v>
      </c>
      <c r="G85" s="2" t="s">
        <v>1</v>
      </c>
      <c r="H85" s="2" t="s">
        <v>1</v>
      </c>
      <c r="I85" s="2" t="s">
        <v>2</v>
      </c>
      <c r="J85" s="54" t="s">
        <v>15</v>
      </c>
      <c r="K85" s="57"/>
      <c r="L85" s="8"/>
      <c r="M85" s="9"/>
      <c r="N85" s="10"/>
      <c r="O85" s="10"/>
      <c r="P85" s="49" t="str">
        <f t="shared" si="1"/>
        <v>2.4 Constant data status for predecessor components</v>
      </c>
    </row>
    <row r="86" spans="1:16" ht="34" x14ac:dyDescent="0.35">
      <c r="A86" s="3">
        <v>85</v>
      </c>
      <c r="B86" s="6" t="s">
        <v>172</v>
      </c>
      <c r="C86" s="6" t="s">
        <v>389</v>
      </c>
      <c r="D86" s="3"/>
      <c r="E86" s="3"/>
      <c r="F86" s="3" t="s">
        <v>173</v>
      </c>
      <c r="G86" s="3" t="s">
        <v>1</v>
      </c>
      <c r="H86" s="3" t="s">
        <v>1</v>
      </c>
      <c r="I86" s="3" t="s">
        <v>2</v>
      </c>
      <c r="J86" s="55" t="s">
        <v>6</v>
      </c>
      <c r="K86" s="57"/>
      <c r="L86" s="8"/>
      <c r="M86" s="9"/>
      <c r="N86" s="10"/>
      <c r="O86" s="10"/>
      <c r="P86" s="49" t="str">
        <f t="shared" si="1"/>
        <v>2.5 Time requirements</v>
      </c>
    </row>
    <row r="87" spans="1:16" ht="58" x14ac:dyDescent="0.35">
      <c r="A87" s="2">
        <v>86</v>
      </c>
      <c r="B87" s="4" t="s">
        <v>174</v>
      </c>
      <c r="C87" s="4" t="s">
        <v>390</v>
      </c>
      <c r="D87" s="2"/>
      <c r="E87" s="2"/>
      <c r="F87" s="2" t="s">
        <v>175</v>
      </c>
      <c r="G87" s="2" t="s">
        <v>1</v>
      </c>
      <c r="H87" s="2" t="s">
        <v>1</v>
      </c>
      <c r="I87" s="2" t="s">
        <v>2</v>
      </c>
      <c r="J87" s="54" t="s">
        <v>15</v>
      </c>
      <c r="K87" s="57"/>
      <c r="L87" s="8"/>
      <c r="M87" s="9"/>
      <c r="N87" s="10"/>
      <c r="O87" s="10"/>
      <c r="P87" s="49" t="str">
        <f t="shared" si="1"/>
        <v>2.5 Time requirements</v>
      </c>
    </row>
    <row r="88" spans="1:16" ht="43.5" x14ac:dyDescent="0.35">
      <c r="A88" s="2">
        <v>87</v>
      </c>
      <c r="B88" s="4" t="s">
        <v>176</v>
      </c>
      <c r="C88" s="4" t="s">
        <v>391</v>
      </c>
      <c r="D88" s="2"/>
      <c r="E88" s="2"/>
      <c r="F88" s="2" t="s">
        <v>177</v>
      </c>
      <c r="G88" s="2" t="s">
        <v>1</v>
      </c>
      <c r="H88" s="2" t="s">
        <v>1</v>
      </c>
      <c r="I88" s="2" t="s">
        <v>2</v>
      </c>
      <c r="J88" s="54" t="s">
        <v>15</v>
      </c>
      <c r="K88" s="57"/>
      <c r="L88" s="8"/>
      <c r="M88" s="9"/>
      <c r="N88" s="10"/>
      <c r="O88" s="10"/>
      <c r="P88" s="49" t="str">
        <f t="shared" si="1"/>
        <v>2.5 Time requirements</v>
      </c>
    </row>
    <row r="89" spans="1:16" ht="34" x14ac:dyDescent="0.35">
      <c r="A89" s="3">
        <v>88</v>
      </c>
      <c r="B89" s="6" t="s">
        <v>178</v>
      </c>
      <c r="C89" s="6" t="s">
        <v>392</v>
      </c>
      <c r="D89" s="3"/>
      <c r="E89" s="3"/>
      <c r="F89" s="3" t="s">
        <v>179</v>
      </c>
      <c r="G89" s="3" t="s">
        <v>1</v>
      </c>
      <c r="H89" s="3" t="s">
        <v>1</v>
      </c>
      <c r="I89" s="3" t="s">
        <v>2</v>
      </c>
      <c r="J89" s="55" t="s">
        <v>6</v>
      </c>
      <c r="K89" s="57"/>
      <c r="L89" s="8"/>
      <c r="M89" s="9"/>
      <c r="N89" s="10"/>
      <c r="O89" s="10"/>
      <c r="P89" s="49" t="str">
        <f t="shared" si="1"/>
        <v>2.6 Commissioning of control units</v>
      </c>
    </row>
    <row r="90" spans="1:16" ht="43.5" x14ac:dyDescent="0.35">
      <c r="A90" s="2">
        <v>89</v>
      </c>
      <c r="B90" s="4" t="s">
        <v>180</v>
      </c>
      <c r="C90" s="4" t="s">
        <v>393</v>
      </c>
      <c r="D90" s="2"/>
      <c r="E90" s="2"/>
      <c r="F90" s="2" t="s">
        <v>181</v>
      </c>
      <c r="G90" s="2" t="s">
        <v>1</v>
      </c>
      <c r="H90" s="2" t="s">
        <v>1</v>
      </c>
      <c r="I90" s="2" t="s">
        <v>2</v>
      </c>
      <c r="J90" s="54" t="s">
        <v>3</v>
      </c>
      <c r="K90" s="57"/>
      <c r="L90" s="8"/>
      <c r="M90" s="9"/>
      <c r="N90" s="10"/>
      <c r="O90" s="10"/>
      <c r="P90" s="49" t="str">
        <f t="shared" si="1"/>
        <v>2.6 Commissioning of control units</v>
      </c>
    </row>
    <row r="91" spans="1:16" ht="29" x14ac:dyDescent="0.35">
      <c r="A91" s="2">
        <v>90</v>
      </c>
      <c r="B91" s="4" t="s">
        <v>182</v>
      </c>
      <c r="C91" s="4" t="s">
        <v>394</v>
      </c>
      <c r="D91" s="2"/>
      <c r="E91" s="2"/>
      <c r="F91" s="2" t="s">
        <v>183</v>
      </c>
      <c r="G91" s="2" t="s">
        <v>1</v>
      </c>
      <c r="H91" s="2" t="s">
        <v>1</v>
      </c>
      <c r="I91" s="2" t="s">
        <v>2</v>
      </c>
      <c r="J91" s="54" t="s">
        <v>15</v>
      </c>
      <c r="K91" s="57"/>
      <c r="L91" s="8"/>
      <c r="M91" s="9"/>
      <c r="N91" s="10"/>
      <c r="O91" s="10"/>
      <c r="P91" s="49" t="str">
        <f t="shared" si="1"/>
        <v>2.6 Commissioning of control units</v>
      </c>
    </row>
    <row r="92" spans="1:16" ht="29" x14ac:dyDescent="0.35">
      <c r="A92" s="2">
        <v>91</v>
      </c>
      <c r="B92" s="4" t="s">
        <v>184</v>
      </c>
      <c r="C92" s="4" t="s">
        <v>395</v>
      </c>
      <c r="D92" s="2"/>
      <c r="E92" s="2"/>
      <c r="F92" s="2" t="s">
        <v>185</v>
      </c>
      <c r="G92" s="2" t="s">
        <v>1</v>
      </c>
      <c r="H92" s="2" t="s">
        <v>1</v>
      </c>
      <c r="I92" s="2" t="s">
        <v>2</v>
      </c>
      <c r="J92" s="54" t="s">
        <v>15</v>
      </c>
      <c r="K92" s="57"/>
      <c r="L92" s="8"/>
      <c r="M92" s="9"/>
      <c r="N92" s="10"/>
      <c r="O92" s="10"/>
      <c r="P92" s="49" t="str">
        <f t="shared" si="1"/>
        <v>2.6 Commissioning of control units</v>
      </c>
    </row>
    <row r="93" spans="1:16" ht="43.5" x14ac:dyDescent="0.35">
      <c r="A93" s="2">
        <v>92</v>
      </c>
      <c r="B93" s="4" t="s">
        <v>186</v>
      </c>
      <c r="C93" s="4" t="s">
        <v>396</v>
      </c>
      <c r="D93" s="2"/>
      <c r="E93" s="2"/>
      <c r="F93" s="2" t="s">
        <v>187</v>
      </c>
      <c r="G93" s="2" t="s">
        <v>1</v>
      </c>
      <c r="H93" s="2" t="s">
        <v>1</v>
      </c>
      <c r="I93" s="2" t="s">
        <v>2</v>
      </c>
      <c r="J93" s="54" t="s">
        <v>15</v>
      </c>
      <c r="K93" s="57"/>
      <c r="L93" s="8"/>
      <c r="M93" s="9"/>
      <c r="N93" s="10"/>
      <c r="O93" s="10"/>
      <c r="P93" s="49" t="str">
        <f t="shared" si="1"/>
        <v>2.6 Commissioning of control units</v>
      </c>
    </row>
    <row r="94" spans="1:16" ht="43.5" x14ac:dyDescent="0.35">
      <c r="A94" s="2">
        <v>93</v>
      </c>
      <c r="B94" s="4" t="s">
        <v>188</v>
      </c>
      <c r="C94" s="4" t="s">
        <v>397</v>
      </c>
      <c r="D94" s="2"/>
      <c r="E94" s="2"/>
      <c r="F94" s="2" t="s">
        <v>189</v>
      </c>
      <c r="G94" s="2" t="s">
        <v>1</v>
      </c>
      <c r="H94" s="2" t="s">
        <v>1</v>
      </c>
      <c r="I94" s="2" t="s">
        <v>2</v>
      </c>
      <c r="J94" s="54" t="s">
        <v>15</v>
      </c>
      <c r="K94" s="57"/>
      <c r="L94" s="8"/>
      <c r="M94" s="9"/>
      <c r="N94" s="10"/>
      <c r="O94" s="10"/>
      <c r="P94" s="49" t="str">
        <f t="shared" si="1"/>
        <v>2.6 Commissioning of control units</v>
      </c>
    </row>
    <row r="95" spans="1:16" ht="159.5" x14ac:dyDescent="0.35">
      <c r="A95" s="2">
        <v>94</v>
      </c>
      <c r="B95" s="4" t="s">
        <v>190</v>
      </c>
      <c r="C95" s="4" t="s">
        <v>398</v>
      </c>
      <c r="D95" s="2"/>
      <c r="E95" s="2"/>
      <c r="F95" s="2" t="s">
        <v>191</v>
      </c>
      <c r="G95" s="2" t="s">
        <v>1</v>
      </c>
      <c r="H95" s="2" t="s">
        <v>1</v>
      </c>
      <c r="I95" s="2" t="s">
        <v>2</v>
      </c>
      <c r="J95" s="54" t="s">
        <v>3</v>
      </c>
      <c r="K95" s="57"/>
      <c r="L95" s="8"/>
      <c r="M95" s="9"/>
      <c r="N95" s="10"/>
      <c r="O95" s="10"/>
      <c r="P95" s="49" t="str">
        <f t="shared" si="1"/>
        <v>2.6 Commissioning of control units</v>
      </c>
    </row>
    <row r="96" spans="1:16" ht="43.5" x14ac:dyDescent="0.35">
      <c r="A96" s="2">
        <v>95</v>
      </c>
      <c r="B96" s="4" t="s">
        <v>192</v>
      </c>
      <c r="C96" s="4" t="s">
        <v>399</v>
      </c>
      <c r="D96" s="2"/>
      <c r="E96" s="2"/>
      <c r="F96" s="2" t="s">
        <v>193</v>
      </c>
      <c r="G96" s="2" t="s">
        <v>1</v>
      </c>
      <c r="H96" s="2" t="s">
        <v>1</v>
      </c>
      <c r="I96" s="2" t="s">
        <v>2</v>
      </c>
      <c r="J96" s="54" t="s">
        <v>15</v>
      </c>
      <c r="K96" s="57"/>
      <c r="L96" s="8"/>
      <c r="M96" s="9"/>
      <c r="N96" s="10"/>
      <c r="O96" s="10"/>
      <c r="P96" s="49" t="str">
        <f t="shared" si="1"/>
        <v>2.6 Commissioning of control units</v>
      </c>
    </row>
    <row r="97" spans="1:16" ht="29" x14ac:dyDescent="0.35">
      <c r="A97" s="2">
        <v>96</v>
      </c>
      <c r="B97" s="4" t="s">
        <v>194</v>
      </c>
      <c r="C97" s="4" t="s">
        <v>400</v>
      </c>
      <c r="D97" s="2"/>
      <c r="E97" s="2"/>
      <c r="F97" s="2" t="s">
        <v>195</v>
      </c>
      <c r="G97" s="2" t="s">
        <v>1</v>
      </c>
      <c r="H97" s="2" t="s">
        <v>1</v>
      </c>
      <c r="I97" s="2" t="s">
        <v>2</v>
      </c>
      <c r="J97" s="54" t="s">
        <v>15</v>
      </c>
      <c r="K97" s="57"/>
      <c r="L97" s="8"/>
      <c r="M97" s="9"/>
      <c r="N97" s="10"/>
      <c r="O97" s="10"/>
      <c r="P97" s="49" t="str">
        <f t="shared" si="1"/>
        <v>2.6 Commissioning of control units</v>
      </c>
    </row>
    <row r="98" spans="1:16" ht="34" x14ac:dyDescent="0.35">
      <c r="A98" s="3">
        <v>97</v>
      </c>
      <c r="B98" s="6" t="s">
        <v>196</v>
      </c>
      <c r="C98" s="6" t="s">
        <v>401</v>
      </c>
      <c r="D98" s="3"/>
      <c r="E98" s="3"/>
      <c r="F98" s="3" t="s">
        <v>197</v>
      </c>
      <c r="G98" s="3" t="s">
        <v>1</v>
      </c>
      <c r="H98" s="3" t="s">
        <v>1</v>
      </c>
      <c r="I98" s="3" t="s">
        <v>2</v>
      </c>
      <c r="J98" s="55" t="s">
        <v>6</v>
      </c>
      <c r="K98" s="57"/>
      <c r="L98" s="8"/>
      <c r="M98" s="9"/>
      <c r="N98" s="10"/>
      <c r="O98" s="10"/>
      <c r="P98" s="49" t="str">
        <f t="shared" si="1"/>
        <v>2.6 Commissioning of control units</v>
      </c>
    </row>
    <row r="99" spans="1:16" ht="29" x14ac:dyDescent="0.35">
      <c r="A99" s="2">
        <v>98</v>
      </c>
      <c r="B99" s="4" t="s">
        <v>198</v>
      </c>
      <c r="C99" s="4" t="s">
        <v>402</v>
      </c>
      <c r="D99" s="2"/>
      <c r="E99" s="2"/>
      <c r="F99" s="2" t="s">
        <v>199</v>
      </c>
      <c r="G99" s="2" t="s">
        <v>1</v>
      </c>
      <c r="H99" s="2" t="s">
        <v>1</v>
      </c>
      <c r="I99" s="2" t="s">
        <v>2</v>
      </c>
      <c r="J99" s="54" t="s">
        <v>15</v>
      </c>
      <c r="K99" s="57"/>
      <c r="L99" s="8"/>
      <c r="M99" s="9"/>
      <c r="N99" s="10"/>
      <c r="O99" s="10"/>
      <c r="P99" s="49" t="str">
        <f t="shared" si="1"/>
        <v>2.6 Commissioning of control units</v>
      </c>
    </row>
    <row r="100" spans="1:16" ht="29" x14ac:dyDescent="0.35">
      <c r="A100" s="2">
        <v>99</v>
      </c>
      <c r="B100" s="4" t="s">
        <v>200</v>
      </c>
      <c r="C100" s="4" t="s">
        <v>403</v>
      </c>
      <c r="D100" s="2"/>
      <c r="E100" s="2"/>
      <c r="F100" s="2" t="s">
        <v>201</v>
      </c>
      <c r="G100" s="2" t="s">
        <v>1</v>
      </c>
      <c r="H100" s="2" t="s">
        <v>1</v>
      </c>
      <c r="I100" s="2" t="s">
        <v>2</v>
      </c>
      <c r="J100" s="54" t="s">
        <v>15</v>
      </c>
      <c r="K100" s="57"/>
      <c r="L100" s="8"/>
      <c r="M100" s="9"/>
      <c r="N100" s="10"/>
      <c r="O100" s="10"/>
      <c r="P100" s="49" t="str">
        <f t="shared" si="1"/>
        <v>2.6 Commissioning of control units</v>
      </c>
    </row>
    <row r="101" spans="1:16" ht="34" x14ac:dyDescent="0.35">
      <c r="A101" s="3">
        <v>100</v>
      </c>
      <c r="B101" s="6" t="s">
        <v>202</v>
      </c>
      <c r="C101" s="6" t="s">
        <v>404</v>
      </c>
      <c r="D101" s="3"/>
      <c r="E101" s="3"/>
      <c r="F101" s="3" t="s">
        <v>203</v>
      </c>
      <c r="G101" s="3" t="s">
        <v>1</v>
      </c>
      <c r="H101" s="3" t="s">
        <v>1</v>
      </c>
      <c r="I101" s="3" t="s">
        <v>2</v>
      </c>
      <c r="J101" s="55" t="s">
        <v>6</v>
      </c>
      <c r="K101" s="57"/>
      <c r="L101" s="8"/>
      <c r="M101" s="9"/>
      <c r="N101" s="10"/>
      <c r="O101" s="10"/>
      <c r="P101" s="49" t="str">
        <f t="shared" si="1"/>
        <v>2.7 Evaluation of the chassis number</v>
      </c>
    </row>
    <row r="102" spans="1:16" ht="29" x14ac:dyDescent="0.35">
      <c r="A102" s="2">
        <v>101</v>
      </c>
      <c r="B102" s="4" t="s">
        <v>204</v>
      </c>
      <c r="C102" s="4" t="s">
        <v>405</v>
      </c>
      <c r="D102" s="2"/>
      <c r="E102" s="2"/>
      <c r="F102" s="2" t="s">
        <v>205</v>
      </c>
      <c r="G102" s="2" t="s">
        <v>1</v>
      </c>
      <c r="H102" s="2" t="s">
        <v>1</v>
      </c>
      <c r="I102" s="2" t="s">
        <v>2</v>
      </c>
      <c r="J102" s="54" t="s">
        <v>3</v>
      </c>
      <c r="K102" s="57"/>
      <c r="L102" s="8"/>
      <c r="M102" s="9"/>
      <c r="N102" s="10"/>
      <c r="O102" s="10"/>
      <c r="P102" s="49" t="str">
        <f t="shared" si="1"/>
        <v>2.7 Evaluation of the chassis number</v>
      </c>
    </row>
    <row r="103" spans="1:16" ht="43.5" x14ac:dyDescent="0.35">
      <c r="A103" s="2">
        <v>102</v>
      </c>
      <c r="B103" s="4" t="s">
        <v>206</v>
      </c>
      <c r="C103" s="4" t="s">
        <v>406</v>
      </c>
      <c r="D103" s="2"/>
      <c r="E103" s="2"/>
      <c r="F103" s="2" t="s">
        <v>207</v>
      </c>
      <c r="G103" s="2" t="s">
        <v>1</v>
      </c>
      <c r="H103" s="2" t="s">
        <v>1</v>
      </c>
      <c r="I103" s="2" t="s">
        <v>2</v>
      </c>
      <c r="J103" s="54" t="s">
        <v>3</v>
      </c>
      <c r="K103" s="57"/>
      <c r="L103" s="8"/>
      <c r="M103" s="9"/>
      <c r="N103" s="10"/>
      <c r="O103" s="10"/>
      <c r="P103" s="49" t="str">
        <f t="shared" si="1"/>
        <v>2.7 Evaluation of the chassis number</v>
      </c>
    </row>
    <row r="104" spans="1:16" ht="43.5" x14ac:dyDescent="0.35">
      <c r="A104" s="2">
        <v>103</v>
      </c>
      <c r="B104" s="4" t="s">
        <v>208</v>
      </c>
      <c r="C104" s="4" t="s">
        <v>407</v>
      </c>
      <c r="D104" s="2"/>
      <c r="E104" s="2"/>
      <c r="F104" s="2" t="s">
        <v>209</v>
      </c>
      <c r="G104" s="2" t="s">
        <v>1</v>
      </c>
      <c r="H104" s="2" t="s">
        <v>1</v>
      </c>
      <c r="I104" s="2" t="s">
        <v>2</v>
      </c>
      <c r="J104" s="54" t="s">
        <v>15</v>
      </c>
      <c r="K104" s="57"/>
      <c r="L104" s="8"/>
      <c r="M104" s="9"/>
      <c r="N104" s="10"/>
      <c r="O104" s="10"/>
      <c r="P104" s="49" t="str">
        <f t="shared" si="1"/>
        <v>2.7 Evaluation of the chassis number</v>
      </c>
    </row>
    <row r="105" spans="1:16" ht="43.5" x14ac:dyDescent="0.35">
      <c r="A105" s="2">
        <v>104</v>
      </c>
      <c r="B105" s="4" t="s">
        <v>210</v>
      </c>
      <c r="C105" s="4" t="s">
        <v>408</v>
      </c>
      <c r="D105" s="2"/>
      <c r="E105" s="2"/>
      <c r="F105" s="2" t="s">
        <v>211</v>
      </c>
      <c r="G105" s="2" t="s">
        <v>1</v>
      </c>
      <c r="H105" s="2" t="s">
        <v>1</v>
      </c>
      <c r="I105" s="2" t="s">
        <v>2</v>
      </c>
      <c r="J105" s="54" t="s">
        <v>15</v>
      </c>
      <c r="K105" s="57"/>
      <c r="L105" s="8"/>
      <c r="M105" s="9"/>
      <c r="N105" s="10"/>
      <c r="O105" s="10"/>
      <c r="P105" s="49" t="str">
        <f t="shared" si="1"/>
        <v>2.7 Evaluation of the chassis number</v>
      </c>
    </row>
    <row r="106" spans="1:16" ht="72.5" x14ac:dyDescent="0.35">
      <c r="A106" s="2">
        <v>105</v>
      </c>
      <c r="B106" s="4" t="s">
        <v>212</v>
      </c>
      <c r="C106" s="4" t="s">
        <v>409</v>
      </c>
      <c r="D106" s="2"/>
      <c r="E106" s="2"/>
      <c r="F106" s="2" t="s">
        <v>213</v>
      </c>
      <c r="G106" s="2" t="s">
        <v>1</v>
      </c>
      <c r="H106" s="2" t="s">
        <v>1</v>
      </c>
      <c r="I106" s="2" t="s">
        <v>2</v>
      </c>
      <c r="J106" s="54" t="s">
        <v>15</v>
      </c>
      <c r="K106" s="57"/>
      <c r="L106" s="8"/>
      <c r="M106" s="9"/>
      <c r="N106" s="10"/>
      <c r="O106" s="10"/>
      <c r="P106" s="49" t="str">
        <f t="shared" si="1"/>
        <v>2.7 Evaluation of the chassis number</v>
      </c>
    </row>
    <row r="107" spans="1:16" ht="58" x14ac:dyDescent="0.35">
      <c r="A107" s="2">
        <v>106</v>
      </c>
      <c r="B107" s="4" t="s">
        <v>214</v>
      </c>
      <c r="C107" s="4" t="s">
        <v>410</v>
      </c>
      <c r="D107" s="2"/>
      <c r="E107" s="2"/>
      <c r="F107" s="2" t="s">
        <v>215</v>
      </c>
      <c r="G107" s="2" t="s">
        <v>1</v>
      </c>
      <c r="H107" s="2" t="s">
        <v>1</v>
      </c>
      <c r="I107" s="2" t="s">
        <v>2</v>
      </c>
      <c r="J107" s="54" t="s">
        <v>15</v>
      </c>
      <c r="K107" s="57"/>
      <c r="L107" s="8"/>
      <c r="M107" s="9"/>
      <c r="N107" s="10"/>
      <c r="O107" s="10"/>
      <c r="P107" s="49" t="str">
        <f t="shared" si="1"/>
        <v>2.7 Evaluation of the chassis number</v>
      </c>
    </row>
    <row r="108" spans="1:16" ht="34" x14ac:dyDescent="0.35">
      <c r="A108" s="3">
        <v>107</v>
      </c>
      <c r="B108" s="6" t="s">
        <v>216</v>
      </c>
      <c r="C108" s="6" t="s">
        <v>411</v>
      </c>
      <c r="D108" s="3"/>
      <c r="E108" s="3"/>
      <c r="F108" s="3" t="s">
        <v>217</v>
      </c>
      <c r="G108" s="3" t="s">
        <v>1</v>
      </c>
      <c r="H108" s="3" t="s">
        <v>1</v>
      </c>
      <c r="I108" s="3" t="s">
        <v>2</v>
      </c>
      <c r="J108" s="55" t="s">
        <v>6</v>
      </c>
      <c r="K108" s="57"/>
      <c r="L108" s="8"/>
      <c r="M108" s="9"/>
      <c r="N108" s="10"/>
      <c r="O108" s="10"/>
      <c r="P108" s="49" t="str">
        <f t="shared" si="1"/>
        <v>2.8 Documentation requirements Diagnostics</v>
      </c>
    </row>
    <row r="109" spans="1:16" ht="34" x14ac:dyDescent="0.35">
      <c r="A109" s="3">
        <v>108</v>
      </c>
      <c r="B109" s="6" t="s">
        <v>218</v>
      </c>
      <c r="C109" s="6" t="s">
        <v>412</v>
      </c>
      <c r="D109" s="3"/>
      <c r="E109" s="3"/>
      <c r="F109" s="3" t="s">
        <v>219</v>
      </c>
      <c r="G109" s="3" t="s">
        <v>1</v>
      </c>
      <c r="H109" s="3" t="s">
        <v>1</v>
      </c>
      <c r="I109" s="3" t="s">
        <v>2</v>
      </c>
      <c r="J109" s="55" t="s">
        <v>6</v>
      </c>
      <c r="K109" s="57"/>
      <c r="L109" s="8"/>
      <c r="M109" s="9"/>
      <c r="N109" s="10"/>
      <c r="O109" s="10"/>
      <c r="P109" s="49" t="str">
        <f t="shared" si="1"/>
        <v>2.8 Documentation requirements Diagnostics</v>
      </c>
    </row>
    <row r="110" spans="1:16" ht="29" x14ac:dyDescent="0.35">
      <c r="A110" s="2">
        <v>109</v>
      </c>
      <c r="B110" s="4" t="s">
        <v>220</v>
      </c>
      <c r="C110" s="4" t="s">
        <v>413</v>
      </c>
      <c r="D110" s="2"/>
      <c r="E110" s="2"/>
      <c r="F110" s="2" t="s">
        <v>221</v>
      </c>
      <c r="G110" s="2" t="s">
        <v>1</v>
      </c>
      <c r="H110" s="2" t="s">
        <v>1</v>
      </c>
      <c r="I110" s="2" t="s">
        <v>2</v>
      </c>
      <c r="J110" s="54" t="s">
        <v>15</v>
      </c>
      <c r="K110" s="57"/>
      <c r="L110" s="8"/>
      <c r="M110" s="9"/>
      <c r="N110" s="10"/>
      <c r="O110" s="10"/>
      <c r="P110" s="49" t="str">
        <f t="shared" si="1"/>
        <v>2.8 Documentation requirements Diagnostics</v>
      </c>
    </row>
    <row r="111" spans="1:16" ht="58" x14ac:dyDescent="0.35">
      <c r="A111" s="2">
        <v>110</v>
      </c>
      <c r="B111" s="4" t="s">
        <v>222</v>
      </c>
      <c r="C111" s="4" t="s">
        <v>414</v>
      </c>
      <c r="D111" s="2"/>
      <c r="E111" s="2"/>
      <c r="F111" s="2" t="s">
        <v>223</v>
      </c>
      <c r="G111" s="2" t="s">
        <v>1</v>
      </c>
      <c r="H111" s="2" t="s">
        <v>1</v>
      </c>
      <c r="I111" s="2" t="s">
        <v>2</v>
      </c>
      <c r="J111" s="54" t="s">
        <v>15</v>
      </c>
      <c r="K111" s="57"/>
      <c r="L111" s="8"/>
      <c r="M111" s="9"/>
      <c r="N111" s="10"/>
      <c r="O111" s="10"/>
      <c r="P111" s="49" t="str">
        <f t="shared" si="1"/>
        <v>2.8 Documentation requirements Diagnostics</v>
      </c>
    </row>
    <row r="112" spans="1:16" ht="34" x14ac:dyDescent="0.35">
      <c r="A112" s="3">
        <v>111</v>
      </c>
      <c r="B112" s="6" t="s">
        <v>224</v>
      </c>
      <c r="C112" s="6" t="s">
        <v>415</v>
      </c>
      <c r="D112" s="3"/>
      <c r="E112" s="3"/>
      <c r="F112" s="3" t="s">
        <v>225</v>
      </c>
      <c r="G112" s="3" t="s">
        <v>1</v>
      </c>
      <c r="H112" s="3" t="s">
        <v>1</v>
      </c>
      <c r="I112" s="3" t="s">
        <v>2</v>
      </c>
      <c r="J112" s="55" t="s">
        <v>6</v>
      </c>
      <c r="K112" s="57"/>
      <c r="L112" s="8"/>
      <c r="M112" s="9"/>
      <c r="N112" s="10"/>
      <c r="O112" s="10"/>
      <c r="P112" s="49" t="str">
        <f t="shared" si="1"/>
        <v>2.8 Documentation requirements Diagnostics</v>
      </c>
    </row>
    <row r="113" spans="1:16" ht="29" x14ac:dyDescent="0.35">
      <c r="A113" s="2">
        <v>112</v>
      </c>
      <c r="B113" s="4" t="s">
        <v>226</v>
      </c>
      <c r="C113" s="4" t="s">
        <v>416</v>
      </c>
      <c r="D113" s="2"/>
      <c r="E113" s="2"/>
      <c r="F113" s="2" t="s">
        <v>227</v>
      </c>
      <c r="G113" s="2" t="s">
        <v>1</v>
      </c>
      <c r="H113" s="2" t="s">
        <v>1</v>
      </c>
      <c r="I113" s="2" t="s">
        <v>2</v>
      </c>
      <c r="J113" s="54" t="s">
        <v>15</v>
      </c>
      <c r="K113" s="57"/>
      <c r="L113" s="8"/>
      <c r="M113" s="9"/>
      <c r="N113" s="10"/>
      <c r="O113" s="10"/>
      <c r="P113" s="49" t="str">
        <f t="shared" si="1"/>
        <v>2.8 Documentation requirements Diagnostics</v>
      </c>
    </row>
    <row r="114" spans="1:16" ht="34" x14ac:dyDescent="0.35">
      <c r="A114" s="3">
        <v>113</v>
      </c>
      <c r="B114" s="6" t="s">
        <v>228</v>
      </c>
      <c r="C114" s="6" t="s">
        <v>417</v>
      </c>
      <c r="D114" s="3"/>
      <c r="E114" s="3"/>
      <c r="F114" s="3" t="s">
        <v>229</v>
      </c>
      <c r="G114" s="3" t="s">
        <v>1</v>
      </c>
      <c r="H114" s="3" t="s">
        <v>1</v>
      </c>
      <c r="I114" s="3" t="s">
        <v>2</v>
      </c>
      <c r="J114" s="55" t="s">
        <v>6</v>
      </c>
      <c r="K114" s="57"/>
      <c r="L114" s="8"/>
      <c r="M114" s="9"/>
      <c r="N114" s="10"/>
      <c r="O114" s="10"/>
      <c r="P114" s="49" t="str">
        <f t="shared" si="1"/>
        <v>2.8 Documentation requirements Diagnostics</v>
      </c>
    </row>
    <row r="115" spans="1:16" ht="43.5" x14ac:dyDescent="0.35">
      <c r="A115" s="2">
        <v>114</v>
      </c>
      <c r="B115" s="4" t="s">
        <v>230</v>
      </c>
      <c r="C115" s="4" t="s">
        <v>418</v>
      </c>
      <c r="D115" s="2"/>
      <c r="E115" s="2"/>
      <c r="F115" s="2" t="s">
        <v>231</v>
      </c>
      <c r="G115" s="2" t="s">
        <v>1</v>
      </c>
      <c r="H115" s="2" t="s">
        <v>1</v>
      </c>
      <c r="I115" s="2" t="s">
        <v>2</v>
      </c>
      <c r="J115" s="54" t="s">
        <v>15</v>
      </c>
      <c r="K115" s="57"/>
      <c r="L115" s="8"/>
      <c r="M115" s="9"/>
      <c r="N115" s="10"/>
      <c r="O115" s="10"/>
      <c r="P115" s="49" t="str">
        <f t="shared" si="1"/>
        <v>2.8 Documentation requirements Diagnostics</v>
      </c>
    </row>
    <row r="116" spans="1:16" ht="43.5" x14ac:dyDescent="0.35">
      <c r="A116" s="2">
        <v>115</v>
      </c>
      <c r="B116" s="4" t="s">
        <v>232</v>
      </c>
      <c r="C116" s="4" t="s">
        <v>419</v>
      </c>
      <c r="D116" s="2"/>
      <c r="E116" s="2"/>
      <c r="F116" s="2" t="s">
        <v>233</v>
      </c>
      <c r="G116" s="2" t="s">
        <v>1</v>
      </c>
      <c r="H116" s="2" t="s">
        <v>1</v>
      </c>
      <c r="I116" s="2" t="s">
        <v>2</v>
      </c>
      <c r="J116" s="54" t="s">
        <v>15</v>
      </c>
      <c r="K116" s="57"/>
      <c r="L116" s="8"/>
      <c r="M116" s="9"/>
      <c r="N116" s="10"/>
      <c r="O116" s="10"/>
      <c r="P116" s="49" t="str">
        <f t="shared" si="1"/>
        <v>2.8 Documentation requirements Diagnostics</v>
      </c>
    </row>
    <row r="117" spans="1:16" ht="29" x14ac:dyDescent="0.35">
      <c r="A117" s="2">
        <v>116</v>
      </c>
      <c r="B117" s="4" t="s">
        <v>234</v>
      </c>
      <c r="C117" s="4" t="s">
        <v>420</v>
      </c>
      <c r="D117" s="2"/>
      <c r="E117" s="2"/>
      <c r="F117" s="2" t="s">
        <v>235</v>
      </c>
      <c r="G117" s="2" t="s">
        <v>1</v>
      </c>
      <c r="H117" s="2" t="s">
        <v>1</v>
      </c>
      <c r="I117" s="2" t="s">
        <v>2</v>
      </c>
      <c r="J117" s="54" t="s">
        <v>15</v>
      </c>
      <c r="K117" s="57"/>
      <c r="L117" s="8"/>
      <c r="M117" s="9"/>
      <c r="N117" s="10"/>
      <c r="O117" s="10"/>
      <c r="P117" s="49" t="str">
        <f t="shared" si="1"/>
        <v>2.8 Documentation requirements Diagnostics</v>
      </c>
    </row>
    <row r="118" spans="1:16" ht="101.5" x14ac:dyDescent="0.35">
      <c r="A118" s="2">
        <v>117</v>
      </c>
      <c r="B118" s="4" t="s">
        <v>236</v>
      </c>
      <c r="C118" s="4" t="s">
        <v>421</v>
      </c>
      <c r="D118" s="2"/>
      <c r="E118" s="2"/>
      <c r="F118" s="2" t="s">
        <v>237</v>
      </c>
      <c r="G118" s="2" t="s">
        <v>1</v>
      </c>
      <c r="H118" s="2" t="s">
        <v>1</v>
      </c>
      <c r="I118" s="2" t="s">
        <v>2</v>
      </c>
      <c r="J118" s="54" t="s">
        <v>3</v>
      </c>
      <c r="K118" s="57"/>
      <c r="L118" s="8"/>
      <c r="M118" s="9"/>
      <c r="N118" s="10"/>
      <c r="O118" s="10"/>
      <c r="P118" s="49" t="str">
        <f t="shared" si="1"/>
        <v>2.8 Documentation requirements Diagnostics</v>
      </c>
    </row>
    <row r="119" spans="1:16" ht="72.5" x14ac:dyDescent="0.35">
      <c r="A119" s="2">
        <v>118</v>
      </c>
      <c r="B119" s="4" t="s">
        <v>238</v>
      </c>
      <c r="C119" s="4" t="s">
        <v>422</v>
      </c>
      <c r="D119" s="2"/>
      <c r="E119" s="2"/>
      <c r="F119" s="2" t="s">
        <v>239</v>
      </c>
      <c r="G119" s="2" t="s">
        <v>1</v>
      </c>
      <c r="H119" s="2" t="s">
        <v>1</v>
      </c>
      <c r="I119" s="2" t="s">
        <v>2</v>
      </c>
      <c r="J119" s="54" t="s">
        <v>15</v>
      </c>
      <c r="K119" s="57"/>
      <c r="L119" s="8"/>
      <c r="M119" s="9"/>
      <c r="N119" s="10"/>
      <c r="O119" s="10"/>
      <c r="P119" s="49" t="str">
        <f t="shared" si="1"/>
        <v>2.8 Documentation requirements Diagnostics</v>
      </c>
    </row>
    <row r="120" spans="1:16" ht="34" x14ac:dyDescent="0.35">
      <c r="A120" s="3">
        <v>119</v>
      </c>
      <c r="B120" s="6" t="s">
        <v>240</v>
      </c>
      <c r="C120" s="6" t="s">
        <v>423</v>
      </c>
      <c r="D120" s="3"/>
      <c r="E120" s="3"/>
      <c r="F120" s="3" t="s">
        <v>241</v>
      </c>
      <c r="G120" s="3" t="s">
        <v>1</v>
      </c>
      <c r="H120" s="3" t="s">
        <v>1</v>
      </c>
      <c r="I120" s="3" t="s">
        <v>2</v>
      </c>
      <c r="J120" s="55" t="s">
        <v>6</v>
      </c>
      <c r="K120" s="57"/>
      <c r="L120" s="8"/>
      <c r="M120" s="9"/>
      <c r="N120" s="10"/>
      <c r="O120" s="10"/>
      <c r="P120" s="49" t="str">
        <f t="shared" si="1"/>
        <v>2.8 Documentation requirements Diagnostics</v>
      </c>
    </row>
    <row r="121" spans="1:16" ht="43.5" x14ac:dyDescent="0.35">
      <c r="A121" s="2">
        <v>120</v>
      </c>
      <c r="B121" s="4" t="s">
        <v>242</v>
      </c>
      <c r="C121" s="4" t="s">
        <v>424</v>
      </c>
      <c r="D121" s="2"/>
      <c r="E121" s="2"/>
      <c r="F121" s="2" t="s">
        <v>243</v>
      </c>
      <c r="G121" s="2" t="s">
        <v>1</v>
      </c>
      <c r="H121" s="2" t="s">
        <v>1</v>
      </c>
      <c r="I121" s="2" t="s">
        <v>2</v>
      </c>
      <c r="J121" s="54" t="s">
        <v>15</v>
      </c>
      <c r="K121" s="57"/>
      <c r="L121" s="8"/>
      <c r="M121" s="9"/>
      <c r="N121" s="10"/>
      <c r="O121" s="10"/>
      <c r="P121" s="49" t="str">
        <f t="shared" si="1"/>
        <v>2.8 Documentation requirements Diagnostics</v>
      </c>
    </row>
    <row r="122" spans="1:16" ht="29" x14ac:dyDescent="0.35">
      <c r="A122" s="2">
        <v>121</v>
      </c>
      <c r="B122" s="4" t="s">
        <v>244</v>
      </c>
      <c r="C122" s="4" t="s">
        <v>425</v>
      </c>
      <c r="D122" s="2"/>
      <c r="E122" s="2"/>
      <c r="F122" s="2" t="s">
        <v>245</v>
      </c>
      <c r="G122" s="2" t="s">
        <v>1</v>
      </c>
      <c r="H122" s="2" t="s">
        <v>1</v>
      </c>
      <c r="I122" s="2" t="s">
        <v>2</v>
      </c>
      <c r="J122" s="54" t="s">
        <v>15</v>
      </c>
      <c r="K122" s="57"/>
      <c r="L122" s="8"/>
      <c r="M122" s="9"/>
      <c r="N122" s="10"/>
      <c r="O122" s="10"/>
      <c r="P122" s="49" t="str">
        <f t="shared" si="1"/>
        <v>2.8 Documentation requirements Diagnostics</v>
      </c>
    </row>
    <row r="123" spans="1:16" ht="43.5" x14ac:dyDescent="0.35">
      <c r="A123" s="2">
        <v>122</v>
      </c>
      <c r="B123" s="4" t="s">
        <v>246</v>
      </c>
      <c r="C123" s="4" t="s">
        <v>426</v>
      </c>
      <c r="D123" s="2"/>
      <c r="E123" s="2"/>
      <c r="F123" s="2" t="s">
        <v>247</v>
      </c>
      <c r="G123" s="2" t="s">
        <v>1</v>
      </c>
      <c r="H123" s="2" t="s">
        <v>1</v>
      </c>
      <c r="I123" s="2" t="s">
        <v>2</v>
      </c>
      <c r="J123" s="54" t="s">
        <v>15</v>
      </c>
      <c r="K123" s="57"/>
      <c r="L123" s="8"/>
      <c r="M123" s="9"/>
      <c r="N123" s="10"/>
      <c r="O123" s="10"/>
      <c r="P123" s="49" t="str">
        <f t="shared" si="1"/>
        <v>2.8 Documentation requirements Diagnostics</v>
      </c>
    </row>
    <row r="124" spans="1:16" ht="29" x14ac:dyDescent="0.35">
      <c r="A124" s="2">
        <v>123</v>
      </c>
      <c r="B124" s="4" t="s">
        <v>248</v>
      </c>
      <c r="C124" s="4" t="s">
        <v>427</v>
      </c>
      <c r="D124" s="2"/>
      <c r="E124" s="2"/>
      <c r="F124" s="2" t="s">
        <v>249</v>
      </c>
      <c r="G124" s="2" t="s">
        <v>1</v>
      </c>
      <c r="H124" s="2" t="s">
        <v>1</v>
      </c>
      <c r="I124" s="2" t="s">
        <v>2</v>
      </c>
      <c r="J124" s="54" t="s">
        <v>15</v>
      </c>
      <c r="K124" s="57"/>
      <c r="L124" s="8"/>
      <c r="M124" s="9"/>
      <c r="N124" s="10"/>
      <c r="O124" s="10"/>
      <c r="P124" s="49" t="str">
        <f t="shared" si="1"/>
        <v>2.8 Documentation requirements Diagnostics</v>
      </c>
    </row>
    <row r="125" spans="1:16" ht="29" x14ac:dyDescent="0.35">
      <c r="A125" s="2">
        <v>124</v>
      </c>
      <c r="B125" s="4" t="s">
        <v>250</v>
      </c>
      <c r="C125" s="4" t="s">
        <v>428</v>
      </c>
      <c r="D125" s="2"/>
      <c r="E125" s="2"/>
      <c r="F125" s="2" t="s">
        <v>251</v>
      </c>
      <c r="G125" s="2" t="s">
        <v>1</v>
      </c>
      <c r="H125" s="2" t="s">
        <v>1</v>
      </c>
      <c r="I125" s="2" t="s">
        <v>2</v>
      </c>
      <c r="J125" s="54" t="s">
        <v>3</v>
      </c>
      <c r="K125" s="57"/>
      <c r="L125" s="8"/>
      <c r="M125" s="9"/>
      <c r="N125" s="10"/>
      <c r="O125" s="10"/>
      <c r="P125" s="49" t="str">
        <f t="shared" si="1"/>
        <v>2.8 Documentation requirements Diagnostics</v>
      </c>
    </row>
    <row r="126" spans="1:16" ht="34" x14ac:dyDescent="0.35">
      <c r="A126" s="3">
        <v>125</v>
      </c>
      <c r="B126" s="6" t="s">
        <v>252</v>
      </c>
      <c r="C126" s="6" t="s">
        <v>429</v>
      </c>
      <c r="D126" s="3"/>
      <c r="E126" s="3"/>
      <c r="F126" s="3" t="s">
        <v>253</v>
      </c>
      <c r="G126" s="3" t="s">
        <v>1</v>
      </c>
      <c r="H126" s="3" t="s">
        <v>1</v>
      </c>
      <c r="I126" s="3" t="s">
        <v>2</v>
      </c>
      <c r="J126" s="55" t="s">
        <v>6</v>
      </c>
      <c r="K126" s="57"/>
      <c r="L126" s="8"/>
      <c r="M126" s="9"/>
      <c r="N126" s="10"/>
      <c r="O126" s="10"/>
      <c r="P126" s="49" t="str">
        <f t="shared" si="1"/>
        <v>2.9 Specifications for ODX Data Creation</v>
      </c>
    </row>
    <row r="127" spans="1:16" ht="58" x14ac:dyDescent="0.35">
      <c r="A127" s="2">
        <v>126</v>
      </c>
      <c r="B127" s="4" t="s">
        <v>254</v>
      </c>
      <c r="C127" s="4" t="s">
        <v>430</v>
      </c>
      <c r="D127" s="2"/>
      <c r="E127" s="2"/>
      <c r="F127" s="2" t="s">
        <v>255</v>
      </c>
      <c r="G127" s="2" t="s">
        <v>1</v>
      </c>
      <c r="H127" s="2" t="s">
        <v>1</v>
      </c>
      <c r="I127" s="2" t="s">
        <v>2</v>
      </c>
      <c r="J127" s="54" t="s">
        <v>3</v>
      </c>
      <c r="K127" s="57"/>
      <c r="L127" s="8"/>
      <c r="M127" s="9"/>
      <c r="N127" s="10"/>
      <c r="O127" s="10"/>
      <c r="P127" s="49" t="str">
        <f t="shared" si="1"/>
        <v>2.9 Specifications for ODX Data Creation</v>
      </c>
    </row>
    <row r="128" spans="1:16" ht="29" x14ac:dyDescent="0.35">
      <c r="A128" s="2">
        <v>127</v>
      </c>
      <c r="B128" s="4" t="s">
        <v>256</v>
      </c>
      <c r="C128" s="4" t="s">
        <v>431</v>
      </c>
      <c r="D128" s="2"/>
      <c r="E128" s="2"/>
      <c r="F128" s="2" t="s">
        <v>257</v>
      </c>
      <c r="G128" s="2" t="s">
        <v>1</v>
      </c>
      <c r="H128" s="2" t="s">
        <v>1</v>
      </c>
      <c r="I128" s="2" t="s">
        <v>2</v>
      </c>
      <c r="J128" s="54" t="s">
        <v>15</v>
      </c>
      <c r="K128" s="57"/>
      <c r="L128" s="8"/>
      <c r="M128" s="9"/>
      <c r="N128" s="10"/>
      <c r="O128" s="10"/>
      <c r="P128" s="49" t="str">
        <f t="shared" si="1"/>
        <v>2.9 Specifications for ODX Data Creation</v>
      </c>
    </row>
    <row r="129" spans="1:16" ht="34" x14ac:dyDescent="0.35">
      <c r="A129" s="3">
        <v>128</v>
      </c>
      <c r="B129" s="6" t="s">
        <v>258</v>
      </c>
      <c r="C129" s="6" t="s">
        <v>432</v>
      </c>
      <c r="D129" s="3"/>
      <c r="E129" s="3"/>
      <c r="F129" s="3" t="s">
        <v>259</v>
      </c>
      <c r="G129" s="3" t="s">
        <v>1</v>
      </c>
      <c r="H129" s="3" t="s">
        <v>1</v>
      </c>
      <c r="I129" s="3" t="s">
        <v>2</v>
      </c>
      <c r="J129" s="55" t="s">
        <v>6</v>
      </c>
      <c r="K129" s="57"/>
      <c r="L129" s="8"/>
      <c r="M129" s="9"/>
      <c r="N129" s="10"/>
      <c r="O129" s="10"/>
      <c r="P129" s="49" t="str">
        <f t="shared" si="1"/>
        <v>2.9 Specifications for ODX Data Creation</v>
      </c>
    </row>
    <row r="130" spans="1:16" ht="34" x14ac:dyDescent="0.35">
      <c r="A130" s="3">
        <v>129</v>
      </c>
      <c r="B130" s="6" t="s">
        <v>260</v>
      </c>
      <c r="C130" s="6" t="s">
        <v>433</v>
      </c>
      <c r="D130" s="3"/>
      <c r="E130" s="3"/>
      <c r="F130" s="3" t="s">
        <v>261</v>
      </c>
      <c r="G130" s="3" t="s">
        <v>1</v>
      </c>
      <c r="H130" s="3" t="s">
        <v>1</v>
      </c>
      <c r="I130" s="3" t="s">
        <v>2</v>
      </c>
      <c r="J130" s="55" t="s">
        <v>6</v>
      </c>
      <c r="K130" s="57"/>
      <c r="L130" s="8"/>
      <c r="M130" s="9"/>
      <c r="N130" s="10"/>
      <c r="O130" s="10"/>
      <c r="P130" s="49" t="str">
        <f t="shared" si="1"/>
        <v>2.10 Validation of the diagnostic implementation at the contractor's site</v>
      </c>
    </row>
    <row r="131" spans="1:16" ht="72.5" x14ac:dyDescent="0.35">
      <c r="A131" s="2">
        <v>130</v>
      </c>
      <c r="B131" s="4" t="s">
        <v>262</v>
      </c>
      <c r="C131" s="4" t="s">
        <v>434</v>
      </c>
      <c r="D131" s="2"/>
      <c r="E131" s="2"/>
      <c r="F131" s="2" t="s">
        <v>263</v>
      </c>
      <c r="G131" s="2" t="s">
        <v>1</v>
      </c>
      <c r="H131" s="2" t="s">
        <v>1</v>
      </c>
      <c r="I131" s="2" t="s">
        <v>2</v>
      </c>
      <c r="J131" s="54" t="s">
        <v>15</v>
      </c>
      <c r="K131" s="57"/>
      <c r="L131" s="8"/>
      <c r="M131" s="9"/>
      <c r="N131" s="10"/>
      <c r="O131" s="10"/>
      <c r="P131" s="49" t="str">
        <f t="shared" ref="P131:P148" si="2">IF(AND(J131="Überschrift",LEN(C131)-LEN(SUBSTITUTE(C131,".",""))&lt;2),C131,P130)</f>
        <v>2.10 Validation of the diagnostic implementation at the contractor's site</v>
      </c>
    </row>
    <row r="132" spans="1:16" ht="29" x14ac:dyDescent="0.35">
      <c r="A132" s="2">
        <v>131</v>
      </c>
      <c r="B132" s="4" t="s">
        <v>264</v>
      </c>
      <c r="C132" s="4" t="s">
        <v>435</v>
      </c>
      <c r="D132" s="2"/>
      <c r="E132" s="2"/>
      <c r="F132" s="2" t="s">
        <v>265</v>
      </c>
      <c r="G132" s="2" t="s">
        <v>1</v>
      </c>
      <c r="H132" s="2" t="s">
        <v>1</v>
      </c>
      <c r="I132" s="2" t="s">
        <v>2</v>
      </c>
      <c r="J132" s="54" t="s">
        <v>15</v>
      </c>
      <c r="K132" s="57"/>
      <c r="L132" s="8"/>
      <c r="M132" s="9"/>
      <c r="N132" s="10"/>
      <c r="O132" s="10"/>
      <c r="P132" s="49" t="str">
        <f t="shared" si="2"/>
        <v>2.10 Validation of the diagnostic implementation at the contractor's site</v>
      </c>
    </row>
    <row r="133" spans="1:16" ht="29" x14ac:dyDescent="0.35">
      <c r="A133" s="2">
        <v>132</v>
      </c>
      <c r="B133" s="4" t="s">
        <v>266</v>
      </c>
      <c r="C133" s="4" t="s">
        <v>436</v>
      </c>
      <c r="D133" s="2"/>
      <c r="E133" s="2"/>
      <c r="F133" s="2" t="s">
        <v>267</v>
      </c>
      <c r="G133" s="2" t="s">
        <v>1</v>
      </c>
      <c r="H133" s="2" t="s">
        <v>1</v>
      </c>
      <c r="I133" s="2" t="s">
        <v>2</v>
      </c>
      <c r="J133" s="54" t="s">
        <v>15</v>
      </c>
      <c r="K133" s="57"/>
      <c r="L133" s="8"/>
      <c r="M133" s="9"/>
      <c r="N133" s="10"/>
      <c r="O133" s="10"/>
      <c r="P133" s="49" t="str">
        <f t="shared" si="2"/>
        <v>2.10 Validation of the diagnostic implementation at the contractor's site</v>
      </c>
    </row>
    <row r="134" spans="1:16" ht="34" x14ac:dyDescent="0.35">
      <c r="A134" s="3">
        <v>133</v>
      </c>
      <c r="B134" s="6" t="s">
        <v>268</v>
      </c>
      <c r="C134" s="6" t="s">
        <v>437</v>
      </c>
      <c r="D134" s="3"/>
      <c r="E134" s="3"/>
      <c r="F134" s="3" t="s">
        <v>269</v>
      </c>
      <c r="G134" s="3" t="s">
        <v>1</v>
      </c>
      <c r="H134" s="3" t="s">
        <v>1</v>
      </c>
      <c r="I134" s="3" t="s">
        <v>2</v>
      </c>
      <c r="J134" s="55" t="s">
        <v>6</v>
      </c>
      <c r="K134" s="57"/>
      <c r="L134" s="8"/>
      <c r="M134" s="9"/>
      <c r="N134" s="10"/>
      <c r="O134" s="10"/>
      <c r="P134" s="49" t="str">
        <f t="shared" si="2"/>
        <v>2.10 Validation of the diagnostic implementation at the contractor's site</v>
      </c>
    </row>
    <row r="135" spans="1:16" ht="29" x14ac:dyDescent="0.35">
      <c r="A135" s="2">
        <v>134</v>
      </c>
      <c r="B135" s="4" t="s">
        <v>270</v>
      </c>
      <c r="C135" s="4" t="s">
        <v>438</v>
      </c>
      <c r="D135" s="2"/>
      <c r="E135" s="2"/>
      <c r="F135" s="2" t="s">
        <v>271</v>
      </c>
      <c r="G135" s="2" t="s">
        <v>1</v>
      </c>
      <c r="H135" s="2" t="s">
        <v>1</v>
      </c>
      <c r="I135" s="2" t="s">
        <v>2</v>
      </c>
      <c r="J135" s="54" t="s">
        <v>15</v>
      </c>
      <c r="K135" s="57"/>
      <c r="L135" s="8"/>
      <c r="M135" s="9"/>
      <c r="N135" s="10"/>
      <c r="O135" s="10"/>
      <c r="P135" s="49" t="str">
        <f t="shared" si="2"/>
        <v>2.10 Validation of the diagnostic implementation at the contractor's site</v>
      </c>
    </row>
    <row r="136" spans="1:16" ht="34" x14ac:dyDescent="0.35">
      <c r="A136" s="3">
        <v>135</v>
      </c>
      <c r="B136" s="6" t="s">
        <v>272</v>
      </c>
      <c r="C136" s="6" t="s">
        <v>439</v>
      </c>
      <c r="D136" s="3"/>
      <c r="E136" s="3"/>
      <c r="F136" s="3" t="s">
        <v>273</v>
      </c>
      <c r="G136" s="3" t="s">
        <v>1</v>
      </c>
      <c r="H136" s="3" t="s">
        <v>1</v>
      </c>
      <c r="I136" s="3" t="s">
        <v>2</v>
      </c>
      <c r="J136" s="55" t="s">
        <v>6</v>
      </c>
      <c r="K136" s="57"/>
      <c r="L136" s="8"/>
      <c r="M136" s="9"/>
      <c r="N136" s="10"/>
      <c r="O136" s="10"/>
      <c r="P136" s="49" t="str">
        <f t="shared" si="2"/>
        <v>2.10 Validation of the diagnostic implementation at the contractor's site</v>
      </c>
    </row>
    <row r="137" spans="1:16" ht="87" x14ac:dyDescent="0.35">
      <c r="A137" s="2">
        <v>136</v>
      </c>
      <c r="B137" s="4" t="s">
        <v>274</v>
      </c>
      <c r="C137" s="4" t="s">
        <v>440</v>
      </c>
      <c r="D137" s="2"/>
      <c r="E137" s="2"/>
      <c r="F137" s="2" t="s">
        <v>275</v>
      </c>
      <c r="G137" s="2" t="s">
        <v>1</v>
      </c>
      <c r="H137" s="2" t="s">
        <v>1</v>
      </c>
      <c r="I137" s="2" t="s">
        <v>2</v>
      </c>
      <c r="J137" s="54" t="s">
        <v>15</v>
      </c>
      <c r="K137" s="57"/>
      <c r="L137" s="8"/>
      <c r="M137" s="9"/>
      <c r="N137" s="10"/>
      <c r="O137" s="10"/>
      <c r="P137" s="49" t="str">
        <f t="shared" si="2"/>
        <v>2.10 Validation of the diagnostic implementation at the contractor's site</v>
      </c>
    </row>
    <row r="138" spans="1:16" ht="58" x14ac:dyDescent="0.35">
      <c r="A138" s="2">
        <v>137</v>
      </c>
      <c r="B138" s="4" t="s">
        <v>276</v>
      </c>
      <c r="C138" s="4" t="s">
        <v>441</v>
      </c>
      <c r="D138" s="2"/>
      <c r="E138" s="2"/>
      <c r="F138" s="2" t="s">
        <v>277</v>
      </c>
      <c r="G138" s="2" t="s">
        <v>1</v>
      </c>
      <c r="H138" s="2" t="s">
        <v>1</v>
      </c>
      <c r="I138" s="2" t="s">
        <v>2</v>
      </c>
      <c r="J138" s="54" t="s">
        <v>3</v>
      </c>
      <c r="K138" s="57"/>
      <c r="L138" s="8"/>
      <c r="M138" s="9"/>
      <c r="N138" s="10"/>
      <c r="O138" s="10"/>
      <c r="P138" s="49" t="str">
        <f t="shared" si="2"/>
        <v>2.10 Validation of the diagnostic implementation at the contractor's site</v>
      </c>
    </row>
    <row r="139" spans="1:16" ht="34" x14ac:dyDescent="0.35">
      <c r="A139" s="3">
        <v>138</v>
      </c>
      <c r="B139" s="6" t="s">
        <v>278</v>
      </c>
      <c r="C139" s="6" t="s">
        <v>442</v>
      </c>
      <c r="D139" s="3"/>
      <c r="E139" s="3"/>
      <c r="F139" s="3" t="s">
        <v>279</v>
      </c>
      <c r="G139" s="3" t="s">
        <v>1</v>
      </c>
      <c r="H139" s="3" t="s">
        <v>1</v>
      </c>
      <c r="I139" s="3" t="s">
        <v>2</v>
      </c>
      <c r="J139" s="55" t="s">
        <v>6</v>
      </c>
      <c r="K139" s="57"/>
      <c r="L139" s="8"/>
      <c r="M139" s="9"/>
      <c r="N139" s="10"/>
      <c r="O139" s="10"/>
      <c r="P139" s="49" t="str">
        <f t="shared" si="2"/>
        <v>2.10 Validation of the diagnostic implementation at the contractor's site</v>
      </c>
    </row>
    <row r="140" spans="1:16" ht="72.5" x14ac:dyDescent="0.35">
      <c r="A140" s="2">
        <v>139</v>
      </c>
      <c r="B140" s="4" t="s">
        <v>280</v>
      </c>
      <c r="C140" s="4" t="s">
        <v>443</v>
      </c>
      <c r="D140" s="2"/>
      <c r="E140" s="2"/>
      <c r="F140" s="2" t="s">
        <v>281</v>
      </c>
      <c r="G140" s="2" t="s">
        <v>1</v>
      </c>
      <c r="H140" s="2" t="s">
        <v>1</v>
      </c>
      <c r="I140" s="2" t="s">
        <v>2</v>
      </c>
      <c r="J140" s="54" t="s">
        <v>15</v>
      </c>
      <c r="K140" s="57"/>
      <c r="L140" s="8"/>
      <c r="M140" s="9"/>
      <c r="N140" s="10"/>
      <c r="O140" s="10"/>
      <c r="P140" s="49" t="str">
        <f t="shared" si="2"/>
        <v>2.10 Validation of the diagnostic implementation at the contractor's site</v>
      </c>
    </row>
    <row r="141" spans="1:16" ht="34" x14ac:dyDescent="0.35">
      <c r="A141" s="3">
        <v>140</v>
      </c>
      <c r="B141" s="6" t="s">
        <v>282</v>
      </c>
      <c r="C141" s="6" t="s">
        <v>444</v>
      </c>
      <c r="D141" s="3"/>
      <c r="E141" s="3"/>
      <c r="F141" s="3" t="s">
        <v>283</v>
      </c>
      <c r="G141" s="3" t="s">
        <v>1</v>
      </c>
      <c r="H141" s="3" t="s">
        <v>1</v>
      </c>
      <c r="I141" s="3" t="s">
        <v>2</v>
      </c>
      <c r="J141" s="55" t="s">
        <v>6</v>
      </c>
      <c r="K141" s="57"/>
      <c r="L141" s="8"/>
      <c r="M141" s="9"/>
      <c r="N141" s="10"/>
      <c r="O141" s="10"/>
      <c r="P141" s="49" t="str">
        <f t="shared" si="2"/>
        <v>2.11 Diagnostic enable and flash enable</v>
      </c>
    </row>
    <row r="142" spans="1:16" ht="29" x14ac:dyDescent="0.35">
      <c r="A142" s="2">
        <v>141</v>
      </c>
      <c r="B142" s="4" t="s">
        <v>284</v>
      </c>
      <c r="C142" s="4" t="s">
        <v>445</v>
      </c>
      <c r="D142" s="2"/>
      <c r="E142" s="2"/>
      <c r="F142" s="2" t="s">
        <v>285</v>
      </c>
      <c r="G142" s="2" t="s">
        <v>1</v>
      </c>
      <c r="H142" s="2" t="s">
        <v>1</v>
      </c>
      <c r="I142" s="2" t="s">
        <v>2</v>
      </c>
      <c r="J142" s="54" t="s">
        <v>15</v>
      </c>
      <c r="K142" s="57"/>
      <c r="L142" s="8"/>
      <c r="M142" s="9"/>
      <c r="N142" s="10"/>
      <c r="O142" s="10"/>
      <c r="P142" s="49" t="str">
        <f t="shared" si="2"/>
        <v>2.11 Diagnostic enable and flash enable</v>
      </c>
    </row>
    <row r="143" spans="1:16" ht="34" x14ac:dyDescent="0.35">
      <c r="A143" s="3">
        <v>142</v>
      </c>
      <c r="B143" s="6" t="s">
        <v>286</v>
      </c>
      <c r="C143" s="6" t="s">
        <v>446</v>
      </c>
      <c r="D143" s="3"/>
      <c r="E143" s="3"/>
      <c r="F143" s="3" t="s">
        <v>287</v>
      </c>
      <c r="G143" s="3" t="s">
        <v>1</v>
      </c>
      <c r="H143" s="3" t="s">
        <v>1</v>
      </c>
      <c r="I143" s="3" t="s">
        <v>2</v>
      </c>
      <c r="J143" s="55" t="s">
        <v>6</v>
      </c>
      <c r="K143" s="57"/>
      <c r="L143" s="8"/>
      <c r="M143" s="9"/>
      <c r="N143" s="10"/>
      <c r="O143" s="10"/>
      <c r="P143" s="49" t="str">
        <f t="shared" si="2"/>
        <v>2.12 Requirements for OBDECUs</v>
      </c>
    </row>
    <row r="144" spans="1:16" ht="29" x14ac:dyDescent="0.35">
      <c r="A144" s="2">
        <v>143</v>
      </c>
      <c r="B144" s="4" t="s">
        <v>288</v>
      </c>
      <c r="C144" s="4" t="s">
        <v>447</v>
      </c>
      <c r="D144" s="2"/>
      <c r="E144" s="2"/>
      <c r="F144" s="2" t="s">
        <v>289</v>
      </c>
      <c r="G144" s="2" t="s">
        <v>1</v>
      </c>
      <c r="H144" s="2" t="s">
        <v>1</v>
      </c>
      <c r="I144" s="2" t="s">
        <v>2</v>
      </c>
      <c r="J144" s="54" t="s">
        <v>15</v>
      </c>
      <c r="K144" s="57"/>
      <c r="L144" s="8"/>
      <c r="M144" s="9"/>
      <c r="N144" s="10"/>
      <c r="O144" s="10"/>
      <c r="P144" s="49" t="str">
        <f t="shared" si="2"/>
        <v>2.12 Requirements for OBDECUs</v>
      </c>
    </row>
    <row r="145" spans="1:16" ht="34" x14ac:dyDescent="0.35">
      <c r="A145" s="3">
        <v>144</v>
      </c>
      <c r="B145" s="6" t="s">
        <v>290</v>
      </c>
      <c r="C145" s="6" t="s">
        <v>448</v>
      </c>
      <c r="D145" s="3"/>
      <c r="E145" s="3"/>
      <c r="F145" s="3" t="s">
        <v>291</v>
      </c>
      <c r="G145" s="3" t="s">
        <v>1</v>
      </c>
      <c r="H145" s="3" t="s">
        <v>1</v>
      </c>
      <c r="I145" s="3" t="s">
        <v>2</v>
      </c>
      <c r="J145" s="55" t="s">
        <v>6</v>
      </c>
      <c r="K145" s="57"/>
      <c r="L145" s="8"/>
      <c r="M145" s="9"/>
      <c r="N145" s="10"/>
      <c r="O145" s="10"/>
      <c r="P145" s="49" t="str">
        <f t="shared" si="2"/>
        <v>2.13 Diagnosis of interfaces for customer media</v>
      </c>
    </row>
    <row r="146" spans="1:16" ht="72.5" x14ac:dyDescent="0.35">
      <c r="A146" s="2">
        <v>145</v>
      </c>
      <c r="B146" s="4" t="s">
        <v>292</v>
      </c>
      <c r="C146" s="4" t="s">
        <v>449</v>
      </c>
      <c r="D146" s="2"/>
      <c r="E146" s="2"/>
      <c r="F146" s="2" t="s">
        <v>293</v>
      </c>
      <c r="G146" s="2" t="s">
        <v>1</v>
      </c>
      <c r="H146" s="2" t="s">
        <v>1</v>
      </c>
      <c r="I146" s="2" t="s">
        <v>2</v>
      </c>
      <c r="J146" s="54" t="s">
        <v>15</v>
      </c>
      <c r="K146" s="57"/>
      <c r="L146" s="8"/>
      <c r="M146" s="9"/>
      <c r="N146" s="10"/>
      <c r="O146" s="10"/>
      <c r="P146" s="49" t="str">
        <f t="shared" si="2"/>
        <v>2.13 Diagnosis of interfaces for customer media</v>
      </c>
    </row>
    <row r="147" spans="1:16" ht="42" x14ac:dyDescent="0.35">
      <c r="A147" s="3">
        <v>146</v>
      </c>
      <c r="B147" s="5" t="s">
        <v>294</v>
      </c>
      <c r="C147" s="5" t="s">
        <v>450</v>
      </c>
      <c r="D147" s="3"/>
      <c r="E147" s="3"/>
      <c r="F147" s="3" t="s">
        <v>295</v>
      </c>
      <c r="G147" s="3" t="s">
        <v>1</v>
      </c>
      <c r="H147" s="3" t="s">
        <v>1</v>
      </c>
      <c r="I147" s="3" t="s">
        <v>2</v>
      </c>
      <c r="J147" s="55" t="s">
        <v>6</v>
      </c>
      <c r="K147" s="57"/>
      <c r="L147" s="8"/>
      <c r="M147" s="9"/>
      <c r="N147" s="10"/>
      <c r="O147" s="10"/>
      <c r="P147" s="49" t="str">
        <f t="shared" si="2"/>
        <v>3 Other applicable documents</v>
      </c>
    </row>
    <row r="148" spans="1:16" ht="29.5" thickBot="1" x14ac:dyDescent="0.4">
      <c r="A148" s="2">
        <v>147</v>
      </c>
      <c r="B148" s="4" t="s">
        <v>296</v>
      </c>
      <c r="C148" s="4" t="s">
        <v>451</v>
      </c>
      <c r="D148" s="2"/>
      <c r="E148" s="2"/>
      <c r="F148" s="2" t="s">
        <v>297</v>
      </c>
      <c r="G148" s="2" t="s">
        <v>1</v>
      </c>
      <c r="H148" s="2" t="s">
        <v>1</v>
      </c>
      <c r="I148" s="2" t="s">
        <v>2</v>
      </c>
      <c r="J148" s="54" t="s">
        <v>15</v>
      </c>
      <c r="K148" s="58"/>
      <c r="L148" s="11"/>
      <c r="M148" s="12"/>
      <c r="N148" s="13"/>
      <c r="O148" s="13"/>
      <c r="P148" s="50" t="str">
        <f t="shared" si="2"/>
        <v>3 Other applicable documents</v>
      </c>
    </row>
  </sheetData>
  <sheetProtection algorithmName="SHA-512" hashValue="6m5rb5tKPGuWzZXWRc8DjvV8927s7nKKWPmNnifNQ2a+DrzxQXcEZNTnBZt/2JIeyXOx23rafiJdlcqN7PfvZA==" saltValue="3E4zlUoqTWsNmX0fzdJV3w==" spinCount="100000" sheet="1" sort="0" autoFilter="0"/>
  <autoFilter ref="A1:P148"/>
  <conditionalFormatting sqref="L2:L148">
    <cfRule type="expression" dxfId="6" priority="2">
      <formula xml:space="preserve"> AND((NOT(ISBLANK(M2))), (ISBLANK(L2)))</formula>
    </cfRule>
  </conditionalFormatting>
  <conditionalFormatting sqref="N2:O148">
    <cfRule type="expression" dxfId="5" priority="1">
      <formula>AND( OR(M2 ="Not agreed", M2="Partly agreed"), ISBLANK(N2))</formula>
    </cfRule>
  </conditionalFormatting>
  <pageMargins left="0.7" right="0.7" top="0.78740157499999996" bottom="0.78740157499999996" header="0.3" footer="0.3"/>
  <pageSetup paperSize="9" orientation="portrait" r:id="rId1"/>
  <drawing r:id="rId2"/>
  <legacyDrawing r:id="rId3"/>
  <oleObjects>
    <mc:AlternateContent xmlns:mc="http://schemas.openxmlformats.org/markup-compatibility/2006">
      <mc:Choice Requires="x14">
        <oleObject progId="Word.Document.8" dvAspect="DVASPECT_ICON" shapeId="1026" r:id="rId4">
          <objectPr defaultSize="0" r:id="rId5">
            <anchor moveWithCells="1" sizeWithCells="1">
              <from>
                <xdr:col>1</xdr:col>
                <xdr:colOff>31750</xdr:colOff>
                <xdr:row>1</xdr:row>
                <xdr:rowOff>38100</xdr:rowOff>
              </from>
              <to>
                <xdr:col>1</xdr:col>
                <xdr:colOff>946150</xdr:colOff>
                <xdr:row>1</xdr:row>
                <xdr:rowOff>723900</xdr:rowOff>
              </to>
            </anchor>
          </objectPr>
        </oleObject>
      </mc:Choice>
      <mc:Fallback>
        <oleObject progId="Word.Document.8" dvAspect="DVASPECT_ICON" shapeId="1026" r:id="rId4"/>
      </mc:Fallback>
    </mc:AlternateContent>
    <mc:AlternateContent xmlns:mc="http://schemas.openxmlformats.org/markup-compatibility/2006">
      <mc:Choice Requires="x14">
        <oleObject progId="Word.Document.8" dvAspect="DVASPECT_ICON" shapeId="1027" r:id="rId6">
          <objectPr locked="0" defaultSize="0" r:id="rId5">
            <anchor moveWithCells="1" sizeWithCells="1">
              <from>
                <xdr:col>2</xdr:col>
                <xdr:colOff>31750</xdr:colOff>
                <xdr:row>1</xdr:row>
                <xdr:rowOff>38100</xdr:rowOff>
              </from>
              <to>
                <xdr:col>2</xdr:col>
                <xdr:colOff>946150</xdr:colOff>
                <xdr:row>1</xdr:row>
                <xdr:rowOff>723900</xdr:rowOff>
              </to>
            </anchor>
          </objectPr>
        </oleObject>
      </mc:Choice>
      <mc:Fallback>
        <oleObject progId="Word.Document.8" dvAspect="DVASPECT_ICON" shapeId="1027" r:id="rId6"/>
      </mc:Fallback>
    </mc:AlternateContent>
  </oleObjects>
  <extLst>
    <ext xmlns:x14="http://schemas.microsoft.com/office/spreadsheetml/2009/9/main" uri="{78C0D931-6437-407d-A8EE-F0AAD7539E65}">
      <x14:conditionalFormattings>
        <x14:conditionalFormatting xmlns:xm="http://schemas.microsoft.com/office/excel/2006/main">
          <x14:cfRule type="cellIs" priority="3" operator="equal" id="{155BF1E5-32CE-4E2C-BB4E-8EC3D8093426}">
            <xm:f>Misc!$M$6</xm:f>
            <x14:dxf>
              <fill>
                <patternFill>
                  <bgColor theme="0" tint="-0.499984740745262"/>
                </patternFill>
              </fill>
            </x14:dxf>
          </x14:cfRule>
          <x14:cfRule type="cellIs" priority="4" operator="equal" id="{2EF3F3EA-3D34-4945-BFE7-896D490A6729}">
            <xm:f>Misc!$M$5</xm:f>
            <x14:dxf>
              <fill>
                <patternFill>
                  <bgColor theme="8" tint="0.39994506668294322"/>
                </patternFill>
              </fill>
            </x14:dxf>
          </x14:cfRule>
          <x14:cfRule type="cellIs" priority="5" operator="equal" id="{6AFFC2F8-CFBA-4D96-B527-637F665C7500}">
            <xm:f>Misc!$M$4</xm:f>
            <x14:dxf>
              <fill>
                <patternFill>
                  <bgColor rgb="FFC00000"/>
                </patternFill>
              </fill>
            </x14:dxf>
          </x14:cfRule>
          <x14:cfRule type="cellIs" priority="6" operator="equal" id="{5FEA2F25-17EB-4D9A-9456-978BD496E22A}">
            <xm:f>Misc!$M$3</xm:f>
            <x14:dxf>
              <fill>
                <patternFill>
                  <bgColor rgb="FFFFC000"/>
                </patternFill>
              </fill>
            </x14:dxf>
          </x14:cfRule>
          <x14:cfRule type="cellIs" priority="7" operator="equal" id="{0273D7F4-6E39-47A7-85C1-4136636C9D03}">
            <xm:f>Misc!$M$2</xm:f>
            <x14:dxf>
              <fill>
                <patternFill>
                  <bgColor rgb="FF00B050"/>
                </patternFill>
              </fill>
            </x14:dxf>
          </x14:cfRule>
          <xm:sqref>M1:M1048576</xm:sqref>
        </x14:conditionalFormatting>
      </x14:conditionalFormattings>
    </ex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Misc!$M$2:$M$6</xm:f>
          </x14:formula1>
          <xm:sqref>M2:M148</xm:sqref>
        </x14:dataValidation>
        <x14:dataValidation type="list" allowBlank="1" showInputMessage="1" showErrorMessage="1">
          <x14:formula1>
            <xm:f>Misc!$K$1:$K$40</xm:f>
          </x14:formula1>
          <xm:sqref>K2:K148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0" tint="-0.499984740745262"/>
  </sheetPr>
  <dimension ref="B1:S29"/>
  <sheetViews>
    <sheetView zoomScale="85" zoomScaleNormal="85" workbookViewId="0">
      <selection activeCell="O7" sqref="O7"/>
    </sheetView>
  </sheetViews>
  <sheetFormatPr defaultRowHeight="14.5" x14ac:dyDescent="0.35"/>
  <cols>
    <col min="1" max="1" width="2.1796875" customWidth="1"/>
    <col min="13" max="13" width="6.1796875" customWidth="1"/>
    <col min="14" max="14" width="12.7265625" bestFit="1" customWidth="1"/>
    <col min="17" max="17" width="2.1796875" customWidth="1"/>
  </cols>
  <sheetData>
    <row r="1" spans="2:19" ht="15" thickBot="1" x14ac:dyDescent="0.4"/>
    <row r="2" spans="2:19" ht="15" thickBot="1" x14ac:dyDescent="0.4">
      <c r="B2" s="17"/>
      <c r="C2" s="18"/>
      <c r="D2" s="18"/>
      <c r="E2" s="18"/>
      <c r="F2" s="18"/>
      <c r="G2" s="18"/>
      <c r="H2" s="18"/>
      <c r="I2" s="18"/>
      <c r="J2" s="18"/>
      <c r="K2" s="18"/>
      <c r="L2" s="18"/>
      <c r="M2" s="18"/>
      <c r="N2" s="18"/>
      <c r="O2" s="18"/>
      <c r="P2" s="18"/>
      <c r="Q2" s="19"/>
    </row>
    <row r="3" spans="2:19" ht="15" thickBot="1" x14ac:dyDescent="0.4">
      <c r="B3" s="20"/>
      <c r="C3" s="21"/>
      <c r="D3" s="21"/>
      <c r="E3" s="21"/>
      <c r="F3" s="21"/>
      <c r="G3" s="21"/>
      <c r="H3" s="21"/>
      <c r="I3" s="21"/>
      <c r="J3" s="21"/>
      <c r="K3" s="21"/>
      <c r="L3" s="21"/>
      <c r="M3" s="21"/>
      <c r="N3" s="59" t="s">
        <v>481</v>
      </c>
      <c r="O3" s="60"/>
      <c r="P3" s="61"/>
      <c r="Q3" s="22"/>
    </row>
    <row r="4" spans="2:19" x14ac:dyDescent="0.35">
      <c r="B4" s="20"/>
      <c r="C4" s="21"/>
      <c r="D4" s="21"/>
      <c r="E4" s="21"/>
      <c r="F4" s="21"/>
      <c r="G4" s="21"/>
      <c r="H4" s="21"/>
      <c r="I4" s="21"/>
      <c r="J4" s="21"/>
      <c r="K4" s="21"/>
      <c r="L4" s="21"/>
      <c r="M4" s="21"/>
      <c r="N4" s="23" t="s">
        <v>460</v>
      </c>
      <c r="O4" s="24">
        <f>COUNTIFS('04_CPD-LAH.8B3.907_Modul-Dia-Al'!J2:'04_CPD-LAH.8B3.907_Modul-Dia-Al'!J148,"Anforderung",'04_CPD-LAH.8B3.907_Modul-Dia-Al'!M2:'04_CPD-LAH.8B3.907_Modul-Dia-Al'!M148,"agreed")</f>
        <v>0</v>
      </c>
      <c r="P4" s="25">
        <f t="shared" ref="P4:P10" si="0">O4/$O$10</f>
        <v>0</v>
      </c>
      <c r="Q4" s="22"/>
    </row>
    <row r="5" spans="2:19" x14ac:dyDescent="0.35">
      <c r="B5" s="20"/>
      <c r="C5" s="21"/>
      <c r="D5" s="21"/>
      <c r="E5" s="21"/>
      <c r="F5" s="21"/>
      <c r="G5" s="21"/>
      <c r="H5" s="21"/>
      <c r="I5" s="21"/>
      <c r="J5" s="21"/>
      <c r="K5" s="21"/>
      <c r="L5" s="21"/>
      <c r="M5" s="21"/>
      <c r="N5" s="26" t="s">
        <v>462</v>
      </c>
      <c r="O5" s="24">
        <f>COUNTIFS('04_CPD-LAH.8B3.907_Modul-Dia-Al'!J2:'04_CPD-LAH.8B3.907_Modul-Dia-Al'!J148,"Anforderung",'04_CPD-LAH.8B3.907_Modul-Dia-Al'!M2:'04_CPD-LAH.8B3.907_Modul-Dia-Al'!M148,"Partly agreed")</f>
        <v>0</v>
      </c>
      <c r="P5" s="25">
        <f t="shared" si="0"/>
        <v>0</v>
      </c>
      <c r="Q5" s="22"/>
    </row>
    <row r="6" spans="2:19" x14ac:dyDescent="0.35">
      <c r="B6" s="20"/>
      <c r="C6" s="21"/>
      <c r="D6" s="21"/>
      <c r="E6" s="21"/>
      <c r="F6" s="21"/>
      <c r="G6" s="21"/>
      <c r="H6" s="21"/>
      <c r="I6" s="21"/>
      <c r="J6" s="21"/>
      <c r="K6" s="21"/>
      <c r="L6" s="21"/>
      <c r="M6" s="21"/>
      <c r="N6" s="27" t="s">
        <v>466</v>
      </c>
      <c r="O6" s="24">
        <f>COUNTIFS('04_CPD-LAH.8B3.907_Modul-Dia-Al'!J2:'04_CPD-LAH.8B3.907_Modul-Dia-Al'!J148,"Anforderung",'04_CPD-LAH.8B3.907_Modul-Dia-Al'!M2:'04_CPD-LAH.8B3.907_Modul-Dia-Al'!M148,"To clarify")</f>
        <v>0</v>
      </c>
      <c r="P6" s="25">
        <f t="shared" si="0"/>
        <v>0</v>
      </c>
      <c r="Q6" s="22"/>
    </row>
    <row r="7" spans="2:19" x14ac:dyDescent="0.35">
      <c r="B7" s="20"/>
      <c r="C7" s="21"/>
      <c r="D7" s="21"/>
      <c r="E7" s="21"/>
      <c r="F7" s="21"/>
      <c r="G7" s="21"/>
      <c r="H7" s="21"/>
      <c r="I7" s="21"/>
      <c r="J7" s="21"/>
      <c r="K7" s="21"/>
      <c r="L7" s="21"/>
      <c r="M7" s="21"/>
      <c r="N7" s="28" t="s">
        <v>464</v>
      </c>
      <c r="O7" s="24">
        <f>COUNTIFS('04_CPD-LAH.8B3.907_Modul-Dia-Al'!J2:'04_CPD-LAH.8B3.907_Modul-Dia-Al'!J148,"Anforderung",'04_CPD-LAH.8B3.907_Modul-Dia-Al'!M2:'04_CPD-LAH.8B3.907_Modul-Dia-Al'!M148,"Not agreed")</f>
        <v>0</v>
      </c>
      <c r="P7" s="25">
        <f t="shared" si="0"/>
        <v>0</v>
      </c>
      <c r="Q7" s="22"/>
    </row>
    <row r="8" spans="2:19" x14ac:dyDescent="0.35">
      <c r="B8" s="20"/>
      <c r="C8" s="21"/>
      <c r="D8" s="21"/>
      <c r="E8" s="21"/>
      <c r="F8" s="21"/>
      <c r="G8" s="21"/>
      <c r="H8" s="21"/>
      <c r="I8" s="21"/>
      <c r="J8" s="21"/>
      <c r="K8" s="21"/>
      <c r="L8" s="21"/>
      <c r="M8" s="21"/>
      <c r="N8" s="29" t="s">
        <v>474</v>
      </c>
      <c r="O8" s="24">
        <f>COUNTIFS('04_CPD-LAH.8B3.907_Modul-Dia-Al'!J2:'04_CPD-LAH.8B3.907_Modul-Dia-Al'!J148,"Anforderung",'04_CPD-LAH.8B3.907_Modul-Dia-Al'!M2:'04_CPD-LAH.8B3.907_Modul-Dia-Al'!M148,"N/A")</f>
        <v>0</v>
      </c>
      <c r="P8" s="25">
        <f t="shared" si="0"/>
        <v>0</v>
      </c>
      <c r="Q8" s="22"/>
      <c r="S8" s="30"/>
    </row>
    <row r="9" spans="2:19" ht="15" thickBot="1" x14ac:dyDescent="0.4">
      <c r="B9" s="20"/>
      <c r="C9" s="21"/>
      <c r="D9" s="21"/>
      <c r="E9" s="21"/>
      <c r="F9" s="21"/>
      <c r="G9" s="21"/>
      <c r="H9" s="21"/>
      <c r="I9" s="21"/>
      <c r="J9" s="21"/>
      <c r="K9" s="21"/>
      <c r="L9" s="21"/>
      <c r="M9" s="21"/>
      <c r="N9" s="31" t="s">
        <v>475</v>
      </c>
      <c r="O9" s="24">
        <f>COUNTIFS('04_CPD-LAH.8B3.907_Modul-Dia-Al'!J2:'04_CPD-LAH.8B3.907_Modul-Dia-Al'!J148,"Anforderung",'04_CPD-LAH.8B3.907_Modul-Dia-Al'!M2:'04_CPD-LAH.8B3.907_Modul-Dia-Al'!M148,"") + COUNTIFS('04_CPD-LAH.8B3.907_Modul-Dia-Al'!J2:'04_CPD-LAH.8B3.907_Modul-Dia-Al'!J148,"Anforderung",'04_CPD-LAH.8B3.907_Modul-Dia-Al'!M2:'04_CPD-LAH.8B3.907_Modul-Dia-Al'!M148," ")</f>
        <v>94</v>
      </c>
      <c r="P9" s="25">
        <f t="shared" si="0"/>
        <v>1</v>
      </c>
      <c r="Q9" s="22"/>
      <c r="S9" s="30"/>
    </row>
    <row r="10" spans="2:19" ht="15" thickBot="1" x14ac:dyDescent="0.4">
      <c r="B10" s="20"/>
      <c r="C10" s="21"/>
      <c r="D10" s="21"/>
      <c r="E10" s="21"/>
      <c r="F10" s="21"/>
      <c r="G10" s="21"/>
      <c r="H10" s="21"/>
      <c r="I10" s="21"/>
      <c r="J10" s="21"/>
      <c r="K10" s="21"/>
      <c r="L10" s="21"/>
      <c r="M10" s="21"/>
      <c r="N10" s="32" t="s">
        <v>476</v>
      </c>
      <c r="O10" s="33">
        <f>SUM(O4:O9)</f>
        <v>94</v>
      </c>
      <c r="P10" s="34">
        <f t="shared" si="0"/>
        <v>1</v>
      </c>
      <c r="Q10" s="22"/>
    </row>
    <row r="11" spans="2:19" x14ac:dyDescent="0.35">
      <c r="B11" s="20"/>
      <c r="C11" s="21"/>
      <c r="D11" s="21"/>
      <c r="E11" s="21"/>
      <c r="F11" s="21"/>
      <c r="G11" s="21"/>
      <c r="H11" s="21"/>
      <c r="I11" s="21"/>
      <c r="J11" s="21"/>
      <c r="K11" s="21"/>
      <c r="L11" s="21"/>
      <c r="M11" s="21"/>
      <c r="N11" s="21"/>
      <c r="O11" s="21"/>
      <c r="P11" s="21"/>
      <c r="Q11" s="22"/>
    </row>
    <row r="12" spans="2:19" x14ac:dyDescent="0.35">
      <c r="B12" s="20"/>
      <c r="C12" s="21"/>
      <c r="D12" s="21"/>
      <c r="E12" s="21"/>
      <c r="F12" s="21"/>
      <c r="G12" s="21"/>
      <c r="H12" s="21"/>
      <c r="I12" s="21"/>
      <c r="J12" s="21"/>
      <c r="K12" s="21"/>
      <c r="L12" s="21"/>
      <c r="M12" s="21"/>
      <c r="N12" s="21"/>
      <c r="O12" s="21"/>
      <c r="P12" s="21"/>
      <c r="Q12" s="22"/>
    </row>
    <row r="13" spans="2:19" ht="15" thickBot="1" x14ac:dyDescent="0.4">
      <c r="B13" s="20"/>
      <c r="C13" s="21"/>
      <c r="D13" s="21"/>
      <c r="E13" s="21"/>
      <c r="F13" s="21"/>
      <c r="G13" s="21"/>
      <c r="H13" s="21"/>
      <c r="I13" s="21"/>
      <c r="J13" s="21"/>
      <c r="K13" s="21"/>
      <c r="L13" s="21"/>
      <c r="M13" s="21"/>
      <c r="N13" s="21"/>
      <c r="O13" s="21"/>
      <c r="P13" s="21"/>
      <c r="Q13" s="22"/>
    </row>
    <row r="14" spans="2:19" ht="15" thickBot="1" x14ac:dyDescent="0.4">
      <c r="B14" s="20"/>
      <c r="C14" s="21"/>
      <c r="D14" s="21"/>
      <c r="E14" s="21"/>
      <c r="F14" s="21"/>
      <c r="G14" s="21"/>
      <c r="H14" s="21"/>
      <c r="I14" s="21"/>
      <c r="J14" s="21"/>
      <c r="K14" s="21"/>
      <c r="L14" s="21"/>
      <c r="M14" s="21"/>
      <c r="N14" s="62" t="s">
        <v>477</v>
      </c>
      <c r="O14" s="63"/>
      <c r="Q14" s="22"/>
    </row>
    <row r="15" spans="2:19" x14ac:dyDescent="0.35">
      <c r="B15" s="20"/>
      <c r="C15" s="21"/>
      <c r="D15" s="21"/>
      <c r="E15" s="21"/>
      <c r="F15" s="21"/>
      <c r="G15" s="21"/>
      <c r="H15" s="21"/>
      <c r="I15" s="21"/>
      <c r="J15" s="21"/>
      <c r="K15" s="21"/>
      <c r="L15" s="21"/>
      <c r="M15" s="21"/>
      <c r="N15" s="35" t="s">
        <v>475</v>
      </c>
      <c r="O15" s="36">
        <f>COUNTIF('04_CPD-LAH.8B3.907_Modul-Dia-Al'!J2:'04_CPD-LAH.8B3.907_Modul-Dia-Al'!J148,"")</f>
        <v>0</v>
      </c>
      <c r="Q15" s="22"/>
    </row>
    <row r="16" spans="2:19" x14ac:dyDescent="0.35">
      <c r="B16" s="20"/>
      <c r="C16" s="21"/>
      <c r="D16" s="21"/>
      <c r="E16" s="21"/>
      <c r="F16" s="21"/>
      <c r="G16" s="21"/>
      <c r="H16" s="21"/>
      <c r="I16" s="21"/>
      <c r="J16" s="21"/>
      <c r="K16" s="21"/>
      <c r="L16" s="21"/>
      <c r="M16" s="21"/>
      <c r="N16" s="37" t="s">
        <v>478</v>
      </c>
      <c r="O16" s="38">
        <f>COUNTIF('04_CPD-LAH.8B3.907_Modul-Dia-Al'!J2:'04_CPD-LAH.8B3.907_Modul-Dia-Al'!J148,"Überschrift")</f>
        <v>36</v>
      </c>
      <c r="Q16" s="22"/>
    </row>
    <row r="17" spans="2:17" x14ac:dyDescent="0.35">
      <c r="B17" s="20"/>
      <c r="C17" s="21"/>
      <c r="D17" s="21"/>
      <c r="E17" s="21"/>
      <c r="F17" s="21"/>
      <c r="G17" s="21"/>
      <c r="H17" s="21"/>
      <c r="I17" s="21"/>
      <c r="J17" s="21"/>
      <c r="K17" s="21"/>
      <c r="L17" s="21"/>
      <c r="M17" s="21"/>
      <c r="N17" s="37" t="s">
        <v>3</v>
      </c>
      <c r="O17" s="38">
        <f>COUNTIF('04_CPD-LAH.8B3.907_Modul-Dia-Al'!J2:'04_CPD-LAH.8B3.907_Modul-Dia-Al'!J148,"Information")</f>
        <v>17</v>
      </c>
      <c r="Q17" s="22"/>
    </row>
    <row r="18" spans="2:17" ht="15" thickBot="1" x14ac:dyDescent="0.4">
      <c r="B18" s="20"/>
      <c r="C18" s="21"/>
      <c r="D18" s="21"/>
      <c r="E18" s="21"/>
      <c r="F18" s="21"/>
      <c r="G18" s="21"/>
      <c r="H18" s="21"/>
      <c r="I18" s="21"/>
      <c r="J18" s="21"/>
      <c r="K18" s="21"/>
      <c r="L18" s="21"/>
      <c r="M18" s="21"/>
      <c r="N18" s="37" t="s">
        <v>479</v>
      </c>
      <c r="O18" s="38">
        <f>COUNTIF('04_CPD-LAH.8B3.907_Modul-Dia-Al'!J2:'04_CPD-LAH.8B3.907_Modul-Dia-Al'!J148,"Anforderung")</f>
        <v>94</v>
      </c>
      <c r="Q18" s="22"/>
    </row>
    <row r="19" spans="2:17" ht="15" thickBot="1" x14ac:dyDescent="0.4">
      <c r="B19" s="20"/>
      <c r="C19" s="21"/>
      <c r="D19" s="21"/>
      <c r="E19" s="21"/>
      <c r="F19" s="21"/>
      <c r="G19" s="21"/>
      <c r="H19" s="21"/>
      <c r="I19" s="21"/>
      <c r="J19" s="21"/>
      <c r="K19" s="21"/>
      <c r="L19" s="21"/>
      <c r="M19" s="21"/>
      <c r="N19" s="39" t="s">
        <v>480</v>
      </c>
      <c r="O19" s="40">
        <f>SUM(O15:O18)</f>
        <v>147</v>
      </c>
      <c r="Q19" s="22"/>
    </row>
    <row r="20" spans="2:17" x14ac:dyDescent="0.35">
      <c r="B20" s="20"/>
      <c r="C20" s="21"/>
      <c r="D20" s="21"/>
      <c r="E20" s="21"/>
      <c r="F20" s="21"/>
      <c r="G20" s="21"/>
      <c r="H20" s="21"/>
      <c r="I20" s="21"/>
      <c r="J20" s="21"/>
      <c r="K20" s="21"/>
      <c r="L20" s="21"/>
      <c r="M20" s="21"/>
      <c r="N20" s="21"/>
      <c r="Q20" s="22"/>
    </row>
    <row r="21" spans="2:17" x14ac:dyDescent="0.35">
      <c r="B21" s="20"/>
      <c r="C21" s="21"/>
      <c r="D21" s="21"/>
      <c r="E21" s="21"/>
      <c r="F21" s="21"/>
      <c r="G21" s="21"/>
      <c r="H21" s="21"/>
      <c r="I21" s="21"/>
      <c r="J21" s="21"/>
      <c r="K21" s="21"/>
      <c r="L21" s="21"/>
      <c r="M21" s="21"/>
      <c r="N21" s="21"/>
      <c r="O21" s="21"/>
      <c r="P21" s="21"/>
      <c r="Q21" s="22"/>
    </row>
    <row r="22" spans="2:17" x14ac:dyDescent="0.35">
      <c r="B22" s="20"/>
      <c r="C22" s="21"/>
      <c r="D22" s="21"/>
      <c r="E22" s="21"/>
      <c r="F22" s="21"/>
      <c r="G22" s="21"/>
      <c r="H22" s="21"/>
      <c r="I22" s="21"/>
      <c r="J22" s="21"/>
      <c r="K22" s="21"/>
      <c r="L22" s="21"/>
      <c r="M22" s="21"/>
      <c r="N22" s="21"/>
      <c r="O22" s="21"/>
      <c r="P22" s="21"/>
      <c r="Q22" s="22"/>
    </row>
    <row r="23" spans="2:17" x14ac:dyDescent="0.35">
      <c r="B23" s="20"/>
      <c r="C23" s="21"/>
      <c r="D23" s="21"/>
      <c r="E23" s="21"/>
      <c r="F23" s="21"/>
      <c r="G23" s="21"/>
      <c r="H23" s="21"/>
      <c r="I23" s="21"/>
      <c r="J23" s="21"/>
      <c r="K23" s="21"/>
      <c r="L23" s="21"/>
      <c r="M23" s="21"/>
      <c r="N23" s="21"/>
      <c r="O23" s="21"/>
      <c r="P23" s="21"/>
      <c r="Q23" s="22"/>
    </row>
    <row r="24" spans="2:17" x14ac:dyDescent="0.35">
      <c r="B24" s="20"/>
      <c r="C24" s="21"/>
      <c r="D24" s="21"/>
      <c r="E24" s="21"/>
      <c r="F24" s="21"/>
      <c r="G24" s="21"/>
      <c r="H24" s="21"/>
      <c r="I24" s="21"/>
      <c r="J24" s="21"/>
      <c r="K24" s="21"/>
      <c r="L24" s="21"/>
      <c r="M24" s="21"/>
      <c r="N24" s="21"/>
      <c r="O24" s="21"/>
      <c r="P24" s="21"/>
      <c r="Q24" s="22"/>
    </row>
    <row r="25" spans="2:17" x14ac:dyDescent="0.35">
      <c r="B25" s="20"/>
      <c r="C25" s="21"/>
      <c r="D25" s="21"/>
      <c r="E25" s="21"/>
      <c r="F25" s="21"/>
      <c r="G25" s="21"/>
      <c r="H25" s="21"/>
      <c r="I25" s="21"/>
      <c r="J25" s="21"/>
      <c r="K25" s="21"/>
      <c r="L25" s="21"/>
      <c r="M25" s="21"/>
      <c r="N25" s="21"/>
      <c r="O25" s="21"/>
      <c r="P25" s="21"/>
      <c r="Q25" s="22"/>
    </row>
    <row r="26" spans="2:17" x14ac:dyDescent="0.35">
      <c r="B26" s="20"/>
      <c r="C26" s="21"/>
      <c r="D26" s="21"/>
      <c r="E26" s="21"/>
      <c r="F26" s="21"/>
      <c r="G26" s="21"/>
      <c r="H26" s="21"/>
      <c r="I26" s="21"/>
      <c r="J26" s="21"/>
      <c r="K26" s="21"/>
      <c r="L26" s="21"/>
      <c r="M26" s="21"/>
      <c r="N26" s="21"/>
      <c r="O26" s="21"/>
      <c r="P26" s="21"/>
      <c r="Q26" s="22"/>
    </row>
    <row r="27" spans="2:17" x14ac:dyDescent="0.35">
      <c r="B27" s="20"/>
      <c r="C27" s="21"/>
      <c r="D27" s="21"/>
      <c r="E27" s="21"/>
      <c r="F27" s="21"/>
      <c r="G27" s="21"/>
      <c r="H27" s="21"/>
      <c r="I27" s="21"/>
      <c r="J27" s="21"/>
      <c r="K27" s="21"/>
      <c r="L27" s="21"/>
      <c r="M27" s="21"/>
      <c r="N27" s="21"/>
      <c r="O27" s="21"/>
      <c r="P27" s="21"/>
      <c r="Q27" s="22"/>
    </row>
    <row r="28" spans="2:17" x14ac:dyDescent="0.35">
      <c r="B28" s="20"/>
      <c r="C28" s="21"/>
      <c r="D28" s="21"/>
      <c r="E28" s="21"/>
      <c r="F28" s="21"/>
      <c r="G28" s="21"/>
      <c r="H28" s="21"/>
      <c r="I28" s="21"/>
      <c r="J28" s="21"/>
      <c r="K28" s="21"/>
      <c r="L28" s="21"/>
      <c r="M28" s="21"/>
      <c r="N28" s="21"/>
      <c r="O28" s="21"/>
      <c r="P28" s="21"/>
      <c r="Q28" s="22"/>
    </row>
    <row r="29" spans="2:17" ht="15" thickBot="1" x14ac:dyDescent="0.4">
      <c r="B29" s="41"/>
      <c r="C29" s="42"/>
      <c r="D29" s="42"/>
      <c r="E29" s="42"/>
      <c r="F29" s="42"/>
      <c r="G29" s="42"/>
      <c r="H29" s="42"/>
      <c r="I29" s="42"/>
      <c r="J29" s="42"/>
      <c r="K29" s="42"/>
      <c r="L29" s="42"/>
      <c r="M29" s="42"/>
      <c r="N29" s="42"/>
      <c r="O29" s="42"/>
      <c r="P29" s="42"/>
      <c r="Q29" s="43"/>
    </row>
  </sheetData>
  <sheetProtection algorithmName="SHA-512" hashValue="n++EbuxEMFeuJXBLVaHrcKdEZEbU9AxHVFgu10OAJ9xJzUunTfQ0omCg4yPQwwSb+vfjYKGTSpZje6pVT2dPpw==" saltValue="R/VKaSJWa9SezZliJCriBA==" spinCount="100000" sheet="1" objects="1" scenarios="1" selectLockedCells="1" selectUnlockedCells="1"/>
  <mergeCells count="2">
    <mergeCell ref="N3:P3"/>
    <mergeCell ref="N14:O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sheetPr>
  <dimension ref="K1:M12"/>
  <sheetViews>
    <sheetView zoomScale="85" zoomScaleNormal="85" workbookViewId="0">
      <selection activeCell="H38" sqref="H38"/>
    </sheetView>
  </sheetViews>
  <sheetFormatPr defaultRowHeight="14.5" x14ac:dyDescent="0.35"/>
  <cols>
    <col min="11" max="11" width="13.54296875" bestFit="1" customWidth="1"/>
  </cols>
  <sheetData>
    <row r="1" spans="11:13" x14ac:dyDescent="0.35">
      <c r="K1" t="s">
        <v>458</v>
      </c>
    </row>
    <row r="2" spans="11:13" x14ac:dyDescent="0.35">
      <c r="K2" t="s">
        <v>459</v>
      </c>
      <c r="M2" t="s">
        <v>460</v>
      </c>
    </row>
    <row r="3" spans="11:13" ht="29" x14ac:dyDescent="0.35">
      <c r="K3" t="s">
        <v>461</v>
      </c>
      <c r="M3" s="16" t="s">
        <v>462</v>
      </c>
    </row>
    <row r="4" spans="11:13" ht="29" x14ac:dyDescent="0.35">
      <c r="K4" t="s">
        <v>463</v>
      </c>
      <c r="M4" s="16" t="s">
        <v>464</v>
      </c>
    </row>
    <row r="5" spans="11:13" x14ac:dyDescent="0.35">
      <c r="K5" t="s">
        <v>465</v>
      </c>
      <c r="M5" s="16" t="s">
        <v>466</v>
      </c>
    </row>
    <row r="6" spans="11:13" x14ac:dyDescent="0.35">
      <c r="K6" t="s">
        <v>467</v>
      </c>
      <c r="M6" s="16" t="s">
        <v>458</v>
      </c>
    </row>
    <row r="7" spans="11:13" x14ac:dyDescent="0.35">
      <c r="K7" t="s">
        <v>468</v>
      </c>
    </row>
    <row r="8" spans="11:13" x14ac:dyDescent="0.35">
      <c r="K8" t="s">
        <v>469</v>
      </c>
    </row>
    <row r="9" spans="11:13" x14ac:dyDescent="0.35">
      <c r="K9" t="s">
        <v>470</v>
      </c>
    </row>
    <row r="10" spans="11:13" x14ac:dyDescent="0.35">
      <c r="K10" t="s">
        <v>471</v>
      </c>
    </row>
    <row r="11" spans="11:13" x14ac:dyDescent="0.35">
      <c r="K11" t="s">
        <v>472</v>
      </c>
    </row>
    <row r="12" spans="11:13" x14ac:dyDescent="0.35">
      <c r="K12" t="s">
        <v>473</v>
      </c>
    </row>
  </sheetData>
  <sheetProtection algorithmName="SHA-512" hashValue="3zwhb7whMe4Ur8jWCVwQpWTK9R4GnDzTrcR3GLztgYGGFEWW8wiP2j13LxguCrwhUEtQWQIBZEhw31mTjFPjGw==" saltValue="Eo0HK1nJ1bqAfk5Ft0NTiw==" spinCount="100000" sheet="1" objects="1" scenarios="1" selectLockedCells="1" selectUnlockedCell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ItemUpdatedEventHandlerForConceptSearch</Name>
    <Synchronization>Asynchronous</Synchronization>
    <Type>10002</Type>
    <SequenceNumber>10001</SequenceNumber>
    <Assembly>conceptSearching.Sharepoint.ContentTypes2010, Version=1.0.0.0, Culture=neutral, PublicKeyToken=858f8f13980e4745</Assembly>
    <Class>conceptSearching.Sharepoint.ContentTypes2010.CSHandleEvent</Class>
    <Data/>
    <Filter/>
  </Receiver>
  <Receiver>
    <Name>ItemUpdatingEventHandlerForConceptSearch</Name>
    <Synchronization>Synchronous</Synchronization>
    <Type>2</Type>
    <SequenceNumber>10001</SequenceNumber>
    <Assembly>conceptSearching.Sharepoint.ContentTypes2010, Version=1.0.0.0, Culture=neutral, PublicKeyToken=858f8f13980e4745</Assembly>
    <Class>conceptSearching.Sharepoint.ContentTypes2010.CSHandleEvent</Class>
    <Data/>
    <Filter/>
  </Receiver>
  <Receiver>
    <Name>ItemCheckedInEventHandlerForConceptSearch</Name>
    <Synchronization>Asynchronous</Synchronization>
    <Type>10004</Type>
    <SequenceNumber>10002</SequenceNumber>
    <Assembly>conceptSearching.Sharepoint.ContentTypes2010, Version=1.0.0.0, Culture=neutral, PublicKeyToken=858f8f13980e4745</Assembly>
    <Class>conceptSearching.Sharepoint.ContentTypes2010.CSHandleEvent</Class>
    <Data/>
    <Filter/>
  </Receiver>
  <Receiver>
    <Name>ItemUncheckedOutEventHandlerForConceptSearch</Name>
    <Synchronization>Asynchronous</Synchronization>
    <Type>10006</Type>
    <SequenceNumber>10003</SequenceNumber>
    <Assembly>conceptSearching.Sharepoint.ContentTypes2010, Version=1.0.0.0, Culture=neutral, PublicKeyToken=858f8f13980e4745</Assembly>
    <Class>conceptSearching.Sharepoint.ContentTypes2010.CSHandleEvent</Class>
    <Data/>
    <Filter/>
  </Receiver>
  <Receiver>
    <Name>ItemAddedEventHandlerForConceptSearch</Name>
    <Synchronization>Asynchronous</Synchronization>
    <Type>10001</Type>
    <SequenceNumber>10004</SequenceNumber>
    <Assembly>conceptSearching.Sharepoint.ContentTypes2010, Version=1.0.0.0, Culture=neutral, PublicKeyToken=858f8f13980e4745</Assembly>
    <Class>conceptSearching.Sharepoint.ContentTypes2010.CSHandleEvent</Class>
    <Data/>
    <Filter/>
  </Receiver>
  <Receiver>
    <Name>ItemFileMovedEventHandlerForConceptSearch</Name>
    <Synchronization>Asynchronous</Synchronization>
    <Type>10009</Type>
    <SequenceNumber>10005</SequenceNumber>
    <Assembly>conceptSearching.Sharepoint.ContentTypes2010, Version=1.0.0.0, Culture=neutral, PublicKeyToken=858f8f13980e4745</Assembly>
    <Class>conceptSearching.Sharepoint.ContentTypes2010.CSHandleEvent</Class>
    <Data/>
    <Filter/>
  </Receiver>
  <Receiver>
    <Name>ItemDeletedEventHandlerForConceptSearch</Name>
    <Synchronization>Asynchronous</Synchronization>
    <Type>10003</Type>
    <SequenceNumber>10006</SequenceNumber>
    <Assembly>conceptSearching.Sharepoint.ContentTypes2010, Version=1.0.0.0, Culture=neutral, PublicKeyToken=858f8f13980e4745</Assembly>
    <Class>conceptSearching.Sharepoint.ContentTypes2010.CSHandleEvent</Class>
    <Data/>
    <Filter/>
  </Receiver>
</spe:Receivers>
</file>

<file path=customXml/item2.xml><?xml version="1.0" encoding="utf-8"?>
<?mso-contentType ?>
<SharedContentType xmlns="Microsoft.SharePoint.Taxonomy.ContentTypeSync" SourceId="cf713c62-fdf9-4ba1-a9c8-920b71b66035" ContentTypeId="0x01" PreviousValue="true"/>
</file>

<file path=customXml/item3.xml><?xml version="1.0" encoding="utf-8"?>
<ct:contentTypeSchema xmlns:ct="http://schemas.microsoft.com/office/2006/metadata/contentType" xmlns:ma="http://schemas.microsoft.com/office/2006/metadata/properties/metaAttributes" ct:_="" ma:_="" ma:contentTypeName="Document" ma:contentTypeID="0x010100C80AA822E007B845828241C78ED9DD28" ma:contentTypeVersion="1" ma:contentTypeDescription="Create a new document." ma:contentTypeScope="" ma:versionID="1cc8428aea14c0e79786d092b6f3cfe2">
  <xsd:schema xmlns:xsd="http://www.w3.org/2001/XMLSchema" xmlns:xs="http://www.w3.org/2001/XMLSchema" xmlns:p="http://schemas.microsoft.com/office/2006/metadata/properties" xmlns:ns1="http://schemas.microsoft.com/sharepoint/v3" xmlns:ns2="b07804b3-f8ec-425e-9508-9bee58886a91" xmlns:ns3="http://schemas.microsoft.com/sharepoint/v4" targetNamespace="http://schemas.microsoft.com/office/2006/metadata/properties" ma:root="true" ma:fieldsID="d1720a288a8d52e5f2c2a634485e8713" ns1:_="" ns2:_="" ns3:_="">
    <xsd:import namespace="http://schemas.microsoft.com/sharepoint/v3"/>
    <xsd:import namespace="b07804b3-f8ec-425e-9508-9bee58886a91"/>
    <xsd:import namespace="http://schemas.microsoft.com/sharepoint/v4"/>
    <xsd:element name="properties">
      <xsd:complexType>
        <xsd:sequence>
          <xsd:element name="documentManagement">
            <xsd:complexType>
              <xsd:all>
                <xsd:element ref="ns2:o3d4a57d459c41b294c55908ed11bae8" minOccurs="0"/>
                <xsd:element ref="ns2:TaxCatchAll" minOccurs="0"/>
                <xsd:element ref="ns2:TaxCatchAllLabel" minOccurs="0"/>
                <xsd:element ref="ns2:d4e1cdc1e8884ad9a1abd3eeee348cd0" minOccurs="0"/>
                <xsd:element ref="ns2:l812b064fc494a32beba07917f4feaa3" minOccurs="0"/>
                <xsd:element ref="ns1:CSMeta2010Field" minOccurs="0"/>
                <xsd:element ref="ns3: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SMeta2010Field" ma:index="10" nillable="true" ma:displayName="Classification Status" ma:hidden="true" ma:internalName="CSMeta2010Field"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07804b3-f8ec-425e-9508-9bee58886a91" elementFormDefault="qualified">
    <xsd:import namespace="http://schemas.microsoft.com/office/2006/documentManagement/types"/>
    <xsd:import namespace="http://schemas.microsoft.com/office/infopath/2007/PartnerControls"/>
    <xsd:element name="o3d4a57d459c41b294c55908ed11bae8" ma:index="2" nillable="true" ma:taxonomy="true" ma:internalName="o3d4a57d459c41b294c55908ed11bae8" ma:taxonomyFieldName="emm_Division" ma:displayName="emm_Division" ma:readOnly="false" ma:default="" ma:fieldId="{83d4a57d-459c-41b2-94c5-5908ed11bae8}" ma:sspId="cf713c62-fdf9-4ba1-a9c8-920b71b66035" ma:termSetId="5dde4a48-55d5-4c0a-9779-582059f53b16" ma:anchorId="00000000-0000-0000-0000-000000000000" ma:open="false" ma:isKeyword="false">
      <xsd:complexType>
        <xsd:sequence>
          <xsd:element ref="pc:Terms" minOccurs="0" maxOccurs="1"/>
        </xsd:sequence>
      </xsd:complexType>
    </xsd:element>
    <xsd:element name="TaxCatchAll" ma:index="3" nillable="true" ma:displayName="Taxonomy Catch All Column" ma:hidden="true" ma:list="{344f9bae-daa8-4a2c-b005-686e4a01609a}" ma:internalName="TaxCatchAll" ma:showField="CatchAllData" ma:web="57468c30-4392-4c1f-bc06-78363064bd6c">
      <xsd:complexType>
        <xsd:complexContent>
          <xsd:extension base="dms:MultiChoiceLookup">
            <xsd:sequence>
              <xsd:element name="Value" type="dms:Lookup" maxOccurs="unbounded" minOccurs="0" nillable="true"/>
            </xsd:sequence>
          </xsd:extension>
        </xsd:complexContent>
      </xsd:complexType>
    </xsd:element>
    <xsd:element name="TaxCatchAllLabel" ma:index="4" nillable="true" ma:displayName="Taxonomy Catch All Column1" ma:hidden="true" ma:list="{344f9bae-daa8-4a2c-b005-686e4a01609a}" ma:internalName="TaxCatchAllLabel" ma:readOnly="true" ma:showField="CatchAllDataLabel" ma:web="57468c30-4392-4c1f-bc06-78363064bd6c">
      <xsd:complexType>
        <xsd:complexContent>
          <xsd:extension base="dms:MultiChoiceLookup">
            <xsd:sequence>
              <xsd:element name="Value" type="dms:Lookup" maxOccurs="unbounded" minOccurs="0" nillable="true"/>
            </xsd:sequence>
          </xsd:extension>
        </xsd:complexContent>
      </xsd:complexType>
    </xsd:element>
    <xsd:element name="d4e1cdc1e8884ad9a1abd3eeee348cd0" ma:index="6" nillable="true" ma:taxonomy="true" ma:internalName="d4e1cdc1e8884ad9a1abd3eeee348cd0" ma:taxonomyFieldName="emm_Function" ma:displayName="emm_Function" ma:readOnly="false" ma:default="" ma:fieldId="{d4e1cdc1-e888-4ad9-a1ab-d3eeee348cd0}" ma:sspId="cf713c62-fdf9-4ba1-a9c8-920b71b66035" ma:termSetId="2cdd7b0f-fc41-4bc0-b507-1083be529d14" ma:anchorId="00000000-0000-0000-0000-000000000000" ma:open="false" ma:isKeyword="false">
      <xsd:complexType>
        <xsd:sequence>
          <xsd:element ref="pc:Terms" minOccurs="0" maxOccurs="1"/>
        </xsd:sequence>
      </xsd:complexType>
    </xsd:element>
    <xsd:element name="l812b064fc494a32beba07917f4feaa3" ma:index="8" nillable="true" ma:taxonomy="true" ma:internalName="l812b064fc494a32beba07917f4feaa3" ma:taxonomyFieldName="emm_Language" ma:displayName="emm_Language" ma:readOnly="false" ma:default="" ma:fieldId="{5812b064-fc49-4a32-beba-07917f4feaa3}" ma:sspId="cf713c62-fdf9-4ba1-a9c8-920b71b66035" ma:termSetId="628d4a0e-43e1-471b-bfbd-4dccf339dc9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7"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CSMeta2010Field xmlns="http://schemas.microsoft.com/sharepoint/v3" xsi:nil="true"/>
    <d4e1cdc1e8884ad9a1abd3eeee348cd0 xmlns="b07804b3-f8ec-425e-9508-9bee58886a91">
      <Terms xmlns="http://schemas.microsoft.com/office/infopath/2007/PartnerControls"/>
    </d4e1cdc1e8884ad9a1abd3eeee348cd0>
    <IconOverlay xmlns="http://schemas.microsoft.com/sharepoint/v4" xsi:nil="true"/>
    <l812b064fc494a32beba07917f4feaa3 xmlns="b07804b3-f8ec-425e-9508-9bee58886a91">
      <Terms xmlns="http://schemas.microsoft.com/office/infopath/2007/PartnerControls"/>
    </l812b064fc494a32beba07917f4feaa3>
    <TaxCatchAll xmlns="b07804b3-f8ec-425e-9508-9bee58886a91"/>
    <o3d4a57d459c41b294c55908ed11bae8 xmlns="b07804b3-f8ec-425e-9508-9bee58886a91">
      <Terms xmlns="http://schemas.microsoft.com/office/infopath/2007/PartnerControls"/>
    </o3d4a57d459c41b294c55908ed11bae8>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0BD6A7F-FE6A-462C-AA58-7256FF6C9A7C}">
  <ds:schemaRefs>
    <ds:schemaRef ds:uri="http://schemas.microsoft.com/sharepoint/events"/>
  </ds:schemaRefs>
</ds:datastoreItem>
</file>

<file path=customXml/itemProps2.xml><?xml version="1.0" encoding="utf-8"?>
<ds:datastoreItem xmlns:ds="http://schemas.openxmlformats.org/officeDocument/2006/customXml" ds:itemID="{1846EA0E-CBC3-48C8-88D5-4944D2D0FD76}">
  <ds:schemaRefs>
    <ds:schemaRef ds:uri="Microsoft.SharePoint.Taxonomy.ContentTypeSync"/>
  </ds:schemaRefs>
</ds:datastoreItem>
</file>

<file path=customXml/itemProps3.xml><?xml version="1.0" encoding="utf-8"?>
<ds:datastoreItem xmlns:ds="http://schemas.openxmlformats.org/officeDocument/2006/customXml" ds:itemID="{32F75633-8AF2-4F44-95DC-547091F95F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07804b3-f8ec-425e-9508-9bee58886a91"/>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AE11681-4BE6-4E27-A70F-3E177399685B}">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b07804b3-f8ec-425e-9508-9bee58886a91"/>
    <ds:schemaRef ds:uri="http://schemas.microsoft.com/sharepoint/v4"/>
    <ds:schemaRef ds:uri="http://www.w3.org/XML/1998/namespace"/>
    <ds:schemaRef ds:uri="http://purl.org/dc/dcmitype/"/>
  </ds:schemaRefs>
</ds:datastoreItem>
</file>

<file path=customXml/itemProps5.xml><?xml version="1.0" encoding="utf-8"?>
<ds:datastoreItem xmlns:ds="http://schemas.openxmlformats.org/officeDocument/2006/customXml" ds:itemID="{11D57DB5-3C6E-472D-9BCD-3FB22E5CF0A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04_CPD-LAH.8B3.907_Modul-Dia-Al</vt:lpstr>
      <vt:lpstr>Status</vt:lpstr>
      <vt:lpstr>Misc</vt:lpstr>
      <vt:lpstr>'04_CPD-LAH.8B3.907_Modul-Dia-Al'!Print_Area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Tonn, Christian</dc:creator>
  <cp:lastModifiedBy>Kopec, Konrad</cp:lastModifiedBy>
  <dcterms:created xsi:type="dcterms:W3CDTF">2019-12-02T14:32:22Z</dcterms:created>
  <dcterms:modified xsi:type="dcterms:W3CDTF">2020-01-10T13:01:01Z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0x010100C80AA822E007B845828241C78ED9DD28</vt:lpwstr>
  </property>
  <property fmtid="{D5CDD505-2E9C-101B-9397-08002B2CF9AE}" pid="3" name="emm_Function">
    <vt:lpwstr/>
  </property>
  <property fmtid="{D5CDD505-2E9C-101B-9397-08002B2CF9AE}" pid="4" name="emm_Language">
    <vt:lpwstr/>
  </property>
  <property fmtid="{D5CDD505-2E9C-101B-9397-08002B2CF9AE}" pid="5" name="emm_Division">
    <vt:lpwstr/>
  </property>
</Properties>
</file>