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F:\ECON\Capstone\"/>
    </mc:Choice>
  </mc:AlternateContent>
  <xr:revisionPtr revIDLastSave="0" documentId="13_ncr:1_{9D679DA7-021A-46F2-9FEC-E8C5FD97F7F6}" xr6:coauthVersionLast="47" xr6:coauthVersionMax="47" xr10:uidLastSave="{00000000-0000-0000-0000-000000000000}"/>
  <bookViews>
    <workbookView xWindow="28680" yWindow="-120" windowWidth="29040" windowHeight="15840" tabRatio="888" activeTab="4" xr2:uid="{00000000-000D-0000-FFFF-FFFF00000000}"/>
  </bookViews>
  <sheets>
    <sheet name="1947-1997 Nom" sheetId="4" r:id="rId1"/>
    <sheet name="1997-2023 Nom" sheetId="2" r:id="rId2"/>
    <sheet name="97_24_Nom" sheetId="19" r:id="rId3"/>
    <sheet name="1997_2024$GDP_A" sheetId="13" r:id="rId4"/>
    <sheet name="Data_Derivations" sheetId="3" r:id="rId5"/>
    <sheet name="Columns" sheetId="26" r:id="rId6"/>
    <sheet name="%Share_PrivNT" sheetId="6" r:id="rId7"/>
    <sheet name="%Share_Tech" sheetId="7" r:id="rId8"/>
    <sheet name="%Share_Pub" sheetId="8" r:id="rId9"/>
    <sheet name="All_IndustryGR" sheetId="21" r:id="rId10"/>
    <sheet name="GR_Info" sheetId="24" r:id="rId11"/>
    <sheet name="GR_Computers" sheetId="25" r:id="rId12"/>
    <sheet name="Tech_GR" sheetId="18" r:id="rId13"/>
    <sheet name="Private_NT_GR" sheetId="22" r:id="rId14"/>
    <sheet name="Gov_GR" sheetId="23"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3" l="1"/>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BJ28" i="3"/>
  <c r="BK28" i="3"/>
  <c r="BL28" i="3"/>
  <c r="BM28" i="3"/>
  <c r="BN28" i="3"/>
  <c r="BO28" i="3"/>
  <c r="BP28" i="3"/>
  <c r="BQ28" i="3"/>
  <c r="BR28" i="3"/>
  <c r="BS28" i="3"/>
  <c r="BT28" i="3"/>
  <c r="BU28" i="3"/>
  <c r="BV28" i="3"/>
  <c r="BW28" i="3"/>
  <c r="BX28" i="3"/>
  <c r="BY28" i="3"/>
  <c r="BZ28" i="3"/>
  <c r="CA28" i="3"/>
  <c r="CB28" i="3"/>
  <c r="BH28" i="3"/>
  <c r="BI28" i="3"/>
  <c r="BF28" i="3"/>
  <c r="BG28" i="3"/>
  <c r="BD28" i="3"/>
  <c r="BE28" i="3"/>
  <c r="BB28" i="3"/>
  <c r="BC28" i="3"/>
  <c r="BA28" i="3"/>
  <c r="CB37" i="3"/>
  <c r="P84" i="26"/>
  <c r="O84" i="26"/>
  <c r="N84" i="26"/>
  <c r="M84" i="26"/>
  <c r="L84" i="26"/>
  <c r="K84" i="26"/>
  <c r="J84" i="26"/>
  <c r="P83" i="26"/>
  <c r="O83" i="26"/>
  <c r="N83" i="26"/>
  <c r="M83" i="26"/>
  <c r="L83" i="26"/>
  <c r="K83" i="26"/>
  <c r="J83" i="26"/>
  <c r="P82" i="26"/>
  <c r="O82" i="26"/>
  <c r="N82" i="26"/>
  <c r="M82" i="26"/>
  <c r="L82" i="26"/>
  <c r="K82" i="26"/>
  <c r="J82" i="26"/>
  <c r="P81" i="26"/>
  <c r="O81" i="26"/>
  <c r="N81" i="26"/>
  <c r="M81" i="26"/>
  <c r="L81" i="26"/>
  <c r="K81" i="26"/>
  <c r="J81" i="26"/>
  <c r="P80" i="26"/>
  <c r="O80" i="26"/>
  <c r="N80" i="26"/>
  <c r="M80" i="26"/>
  <c r="L80" i="26"/>
  <c r="K80" i="26"/>
  <c r="J80" i="26"/>
  <c r="P79" i="26"/>
  <c r="O79" i="26"/>
  <c r="N79" i="26"/>
  <c r="M79" i="26"/>
  <c r="L79" i="26"/>
  <c r="K79" i="26"/>
  <c r="J79" i="26"/>
  <c r="P78" i="26"/>
  <c r="O78" i="26"/>
  <c r="N78" i="26"/>
  <c r="M78" i="26"/>
  <c r="L78" i="26"/>
  <c r="K78" i="26"/>
  <c r="J78" i="26"/>
  <c r="P77" i="26"/>
  <c r="O77" i="26"/>
  <c r="N77" i="26"/>
  <c r="M77" i="26"/>
  <c r="L77" i="26"/>
  <c r="K77" i="26"/>
  <c r="J77" i="26"/>
  <c r="P76" i="26"/>
  <c r="O76" i="26"/>
  <c r="N76" i="26"/>
  <c r="M76" i="26"/>
  <c r="L76" i="26"/>
  <c r="K76" i="26"/>
  <c r="J76" i="26"/>
  <c r="P75" i="26"/>
  <c r="O75" i="26"/>
  <c r="N75" i="26"/>
  <c r="M75" i="26"/>
  <c r="L75" i="26"/>
  <c r="K75" i="26"/>
  <c r="J75" i="26"/>
  <c r="P74" i="26"/>
  <c r="O74" i="26"/>
  <c r="N74" i="26"/>
  <c r="M74" i="26"/>
  <c r="L74" i="26"/>
  <c r="K74" i="26"/>
  <c r="J74" i="26"/>
  <c r="P73" i="26"/>
  <c r="O73" i="26"/>
  <c r="N73" i="26"/>
  <c r="M73" i="26"/>
  <c r="L73" i="26"/>
  <c r="K73" i="26"/>
  <c r="J73" i="26"/>
  <c r="P72" i="26"/>
  <c r="O72" i="26"/>
  <c r="N72" i="26"/>
  <c r="M72" i="26"/>
  <c r="L72" i="26"/>
  <c r="K72" i="26"/>
  <c r="J72" i="26"/>
  <c r="P71" i="26"/>
  <c r="O71" i="26"/>
  <c r="N71" i="26"/>
  <c r="M71" i="26"/>
  <c r="L71" i="26"/>
  <c r="K71" i="26"/>
  <c r="J71" i="26"/>
  <c r="P70" i="26"/>
  <c r="O70" i="26"/>
  <c r="N70" i="26"/>
  <c r="M70" i="26"/>
  <c r="L70" i="26"/>
  <c r="K70" i="26"/>
  <c r="J70" i="26"/>
  <c r="P69" i="26"/>
  <c r="O69" i="26"/>
  <c r="N69" i="26"/>
  <c r="M69" i="26"/>
  <c r="L69" i="26"/>
  <c r="K69" i="26"/>
  <c r="J69" i="26"/>
  <c r="P68" i="26"/>
  <c r="O68" i="26"/>
  <c r="N68" i="26"/>
  <c r="M68" i="26"/>
  <c r="L68" i="26"/>
  <c r="K68" i="26"/>
  <c r="J68" i="26"/>
  <c r="P67" i="26"/>
  <c r="O67" i="26"/>
  <c r="N67" i="26"/>
  <c r="M67" i="26"/>
  <c r="L67" i="26"/>
  <c r="K67" i="26"/>
  <c r="J67" i="26"/>
  <c r="P66" i="26"/>
  <c r="O66" i="26"/>
  <c r="N66" i="26"/>
  <c r="M66" i="26"/>
  <c r="L66" i="26"/>
  <c r="K66" i="26"/>
  <c r="J66" i="26"/>
  <c r="P65" i="26"/>
  <c r="O65" i="26"/>
  <c r="N65" i="26"/>
  <c r="M65" i="26"/>
  <c r="L65" i="26"/>
  <c r="K65" i="26"/>
  <c r="J65" i="26"/>
  <c r="P64" i="26"/>
  <c r="O64" i="26"/>
  <c r="N64" i="26"/>
  <c r="M64" i="26"/>
  <c r="L64" i="26"/>
  <c r="K64" i="26"/>
  <c r="J64" i="26"/>
  <c r="P63" i="26"/>
  <c r="O63" i="26"/>
  <c r="N63" i="26"/>
  <c r="M63" i="26"/>
  <c r="L63" i="26"/>
  <c r="K63" i="26"/>
  <c r="J63" i="26"/>
  <c r="P62" i="26"/>
  <c r="O62" i="26"/>
  <c r="N62" i="26"/>
  <c r="M62" i="26"/>
  <c r="L62" i="26"/>
  <c r="K62" i="26"/>
  <c r="J62" i="26"/>
  <c r="P61" i="26"/>
  <c r="O61" i="26"/>
  <c r="N61" i="26"/>
  <c r="M61" i="26"/>
  <c r="L61" i="26"/>
  <c r="K61" i="26"/>
  <c r="J61" i="26"/>
  <c r="P60" i="26"/>
  <c r="O60" i="26"/>
  <c r="N60" i="26"/>
  <c r="M60" i="26"/>
  <c r="L60" i="26"/>
  <c r="K60" i="26"/>
  <c r="J60" i="26"/>
  <c r="P59" i="26"/>
  <c r="O59" i="26"/>
  <c r="N59" i="26"/>
  <c r="M59" i="26"/>
  <c r="L59" i="26"/>
  <c r="K59" i="26"/>
  <c r="J59" i="26"/>
  <c r="P58" i="26"/>
  <c r="O58" i="26"/>
  <c r="N58" i="26"/>
  <c r="M58" i="26"/>
  <c r="L58" i="26"/>
  <c r="K58" i="26"/>
  <c r="J58" i="26"/>
  <c r="P57" i="26"/>
  <c r="O57" i="26"/>
  <c r="N57" i="26"/>
  <c r="M57" i="26"/>
  <c r="L57" i="26"/>
  <c r="K57" i="26"/>
  <c r="J57" i="26"/>
  <c r="P56" i="26"/>
  <c r="O56" i="26"/>
  <c r="N56" i="26"/>
  <c r="M56" i="26"/>
  <c r="L56" i="26"/>
  <c r="K56" i="26"/>
  <c r="J56" i="26"/>
  <c r="P55" i="26"/>
  <c r="O55" i="26"/>
  <c r="N55" i="26"/>
  <c r="M55" i="26"/>
  <c r="L55" i="26"/>
  <c r="K55" i="26"/>
  <c r="J55" i="26"/>
  <c r="P54" i="26"/>
  <c r="O54" i="26"/>
  <c r="N54" i="26"/>
  <c r="M54" i="26"/>
  <c r="L54" i="26"/>
  <c r="K54" i="26"/>
  <c r="J54" i="26"/>
  <c r="P53" i="26"/>
  <c r="O53" i="26"/>
  <c r="N53" i="26"/>
  <c r="M53" i="26"/>
  <c r="L53" i="26"/>
  <c r="K53" i="26"/>
  <c r="J53" i="26"/>
  <c r="P52" i="26"/>
  <c r="O52" i="26"/>
  <c r="N52" i="26"/>
  <c r="M52" i="26"/>
  <c r="L52" i="26"/>
  <c r="K52" i="26"/>
  <c r="J52" i="26"/>
  <c r="P51" i="26"/>
  <c r="O51" i="26"/>
  <c r="N51" i="26"/>
  <c r="M51" i="26"/>
  <c r="L51" i="26"/>
  <c r="K51" i="26"/>
  <c r="J51" i="26"/>
  <c r="P50" i="26"/>
  <c r="O50" i="26"/>
  <c r="N50" i="26"/>
  <c r="M50" i="26"/>
  <c r="L50" i="26"/>
  <c r="K50" i="26"/>
  <c r="J50" i="26"/>
  <c r="P49" i="26"/>
  <c r="O49" i="26"/>
  <c r="N49" i="26"/>
  <c r="M49" i="26"/>
  <c r="L49" i="26"/>
  <c r="K49" i="26"/>
  <c r="J49" i="26"/>
  <c r="P48" i="26"/>
  <c r="O48" i="26"/>
  <c r="N48" i="26"/>
  <c r="M48" i="26"/>
  <c r="L48" i="26"/>
  <c r="K48" i="26"/>
  <c r="J48" i="26"/>
  <c r="P47" i="26"/>
  <c r="O47" i="26"/>
  <c r="N47" i="26"/>
  <c r="M47" i="26"/>
  <c r="L47" i="26"/>
  <c r="K47" i="26"/>
  <c r="J47" i="26"/>
  <c r="P46" i="26"/>
  <c r="O46" i="26"/>
  <c r="N46" i="26"/>
  <c r="M46" i="26"/>
  <c r="L46" i="26"/>
  <c r="K46" i="26"/>
  <c r="J46" i="26"/>
  <c r="P45" i="26"/>
  <c r="O45" i="26"/>
  <c r="N45" i="26"/>
  <c r="M45" i="26"/>
  <c r="L45" i="26"/>
  <c r="K45" i="26"/>
  <c r="J45" i="26"/>
  <c r="P44" i="26"/>
  <c r="O44" i="26"/>
  <c r="N44" i="26"/>
  <c r="M44" i="26"/>
  <c r="L44" i="26"/>
  <c r="K44" i="26"/>
  <c r="J44" i="26"/>
  <c r="P43" i="26"/>
  <c r="O43" i="26"/>
  <c r="N43" i="26"/>
  <c r="M43" i="26"/>
  <c r="L43" i="26"/>
  <c r="K43" i="26"/>
  <c r="J43" i="26"/>
  <c r="P42" i="26"/>
  <c r="O42" i="26"/>
  <c r="N42" i="26"/>
  <c r="M42" i="26"/>
  <c r="L42" i="26"/>
  <c r="K42" i="26"/>
  <c r="J42" i="26"/>
  <c r="P41" i="26"/>
  <c r="O41" i="26"/>
  <c r="N41" i="26"/>
  <c r="M41" i="26"/>
  <c r="L41" i="26"/>
  <c r="K41" i="26"/>
  <c r="J41" i="26"/>
  <c r="P40" i="26"/>
  <c r="O40" i="26"/>
  <c r="N40" i="26"/>
  <c r="M40" i="26"/>
  <c r="L40" i="26"/>
  <c r="K40" i="26"/>
  <c r="J40" i="26"/>
  <c r="P39" i="26"/>
  <c r="O39" i="26"/>
  <c r="N39" i="26"/>
  <c r="M39" i="26"/>
  <c r="L39" i="26"/>
  <c r="K39" i="26"/>
  <c r="J39" i="26"/>
  <c r="P38" i="26"/>
  <c r="O38" i="26"/>
  <c r="N38" i="26"/>
  <c r="M38" i="26"/>
  <c r="L38" i="26"/>
  <c r="K38" i="26"/>
  <c r="J38" i="26"/>
  <c r="P37" i="26"/>
  <c r="O37" i="26"/>
  <c r="N37" i="26"/>
  <c r="M37" i="26"/>
  <c r="L37" i="26"/>
  <c r="K37" i="26"/>
  <c r="J37" i="26"/>
  <c r="P36" i="26"/>
  <c r="O36" i="26"/>
  <c r="N36" i="26"/>
  <c r="M36" i="26"/>
  <c r="L36" i="26"/>
  <c r="K36" i="26"/>
  <c r="J36" i="26"/>
  <c r="P35" i="26"/>
  <c r="O35" i="26"/>
  <c r="N35" i="26"/>
  <c r="M35" i="26"/>
  <c r="L35" i="26"/>
  <c r="K35" i="26"/>
  <c r="J35" i="26"/>
  <c r="P34" i="26"/>
  <c r="O34" i="26"/>
  <c r="N34" i="26"/>
  <c r="M34" i="26"/>
  <c r="L34" i="26"/>
  <c r="K34" i="26"/>
  <c r="J34" i="26"/>
  <c r="P33" i="26"/>
  <c r="O33" i="26"/>
  <c r="N33" i="26"/>
  <c r="M33" i="26"/>
  <c r="L33" i="26"/>
  <c r="K33" i="26"/>
  <c r="J33" i="26"/>
  <c r="P32" i="26"/>
  <c r="O32" i="26"/>
  <c r="N32" i="26"/>
  <c r="M32" i="26"/>
  <c r="L32" i="26"/>
  <c r="K32" i="26"/>
  <c r="J32" i="26"/>
  <c r="P31" i="26"/>
  <c r="O31" i="26"/>
  <c r="N31" i="26"/>
  <c r="M31" i="26"/>
  <c r="L31" i="26"/>
  <c r="K31" i="26"/>
  <c r="J31" i="26"/>
  <c r="P30" i="26"/>
  <c r="O30" i="26"/>
  <c r="N30" i="26"/>
  <c r="M30" i="26"/>
  <c r="L30" i="26"/>
  <c r="K30" i="26"/>
  <c r="J30" i="26"/>
  <c r="P29" i="26"/>
  <c r="O29" i="26"/>
  <c r="N29" i="26"/>
  <c r="M29" i="26"/>
  <c r="L29" i="26"/>
  <c r="K29" i="26"/>
  <c r="J29" i="26"/>
  <c r="P28" i="26"/>
  <c r="O28" i="26"/>
  <c r="N28" i="26"/>
  <c r="M28" i="26"/>
  <c r="L28" i="26"/>
  <c r="K28" i="26"/>
  <c r="J28" i="26"/>
  <c r="P27" i="26"/>
  <c r="O27" i="26"/>
  <c r="N27" i="26"/>
  <c r="M27" i="26"/>
  <c r="L27" i="26"/>
  <c r="K27" i="26"/>
  <c r="J27" i="26"/>
  <c r="P26" i="26"/>
  <c r="O26" i="26"/>
  <c r="N26" i="26"/>
  <c r="M26" i="26"/>
  <c r="L26" i="26"/>
  <c r="K26" i="26"/>
  <c r="J26" i="26"/>
  <c r="P25" i="26"/>
  <c r="O25" i="26"/>
  <c r="N25" i="26"/>
  <c r="M25" i="26"/>
  <c r="L25" i="26"/>
  <c r="K25" i="26"/>
  <c r="J25" i="26"/>
  <c r="P24" i="26"/>
  <c r="O24" i="26"/>
  <c r="N24" i="26"/>
  <c r="M24" i="26"/>
  <c r="L24" i="26"/>
  <c r="K24" i="26"/>
  <c r="J24" i="26"/>
  <c r="P23" i="26"/>
  <c r="O23" i="26"/>
  <c r="N23" i="26"/>
  <c r="M23" i="26"/>
  <c r="L23" i="26"/>
  <c r="K23" i="26"/>
  <c r="J23" i="26"/>
  <c r="P22" i="26"/>
  <c r="O22" i="26"/>
  <c r="N22" i="26"/>
  <c r="M22" i="26"/>
  <c r="L22" i="26"/>
  <c r="K22" i="26"/>
  <c r="J22" i="26"/>
  <c r="P21" i="26"/>
  <c r="O21" i="26"/>
  <c r="N21" i="26"/>
  <c r="M21" i="26"/>
  <c r="L21" i="26"/>
  <c r="K21" i="26"/>
  <c r="J21" i="26"/>
  <c r="P20" i="26"/>
  <c r="O20" i="26"/>
  <c r="N20" i="26"/>
  <c r="M20" i="26"/>
  <c r="L20" i="26"/>
  <c r="K20" i="26"/>
  <c r="J20" i="26"/>
  <c r="P19" i="26"/>
  <c r="O19" i="26"/>
  <c r="N19" i="26"/>
  <c r="M19" i="26"/>
  <c r="L19" i="26"/>
  <c r="K19" i="26"/>
  <c r="J19" i="26"/>
  <c r="P18" i="26"/>
  <c r="O18" i="26"/>
  <c r="N18" i="26"/>
  <c r="M18" i="26"/>
  <c r="L18" i="26"/>
  <c r="K18" i="26"/>
  <c r="J18" i="26"/>
  <c r="P17" i="26"/>
  <c r="O17" i="26"/>
  <c r="N17" i="26"/>
  <c r="M17" i="26"/>
  <c r="L17" i="26"/>
  <c r="K17" i="26"/>
  <c r="J17" i="26"/>
  <c r="P16" i="26"/>
  <c r="O16" i="26"/>
  <c r="N16" i="26"/>
  <c r="M16" i="26"/>
  <c r="L16" i="26"/>
  <c r="K16" i="26"/>
  <c r="J16" i="26"/>
  <c r="P15" i="26"/>
  <c r="O15" i="26"/>
  <c r="N15" i="26"/>
  <c r="M15" i="26"/>
  <c r="L15" i="26"/>
  <c r="K15" i="26"/>
  <c r="J15" i="26"/>
  <c r="P14" i="26"/>
  <c r="O14" i="26"/>
  <c r="N14" i="26"/>
  <c r="M14" i="26"/>
  <c r="L14" i="26"/>
  <c r="K14" i="26"/>
  <c r="J14" i="26"/>
  <c r="P13" i="26"/>
  <c r="O13" i="26"/>
  <c r="N13" i="26"/>
  <c r="M13" i="26"/>
  <c r="L13" i="26"/>
  <c r="K13" i="26"/>
  <c r="J13" i="26"/>
  <c r="P12" i="26"/>
  <c r="O12" i="26"/>
  <c r="N12" i="26"/>
  <c r="M12" i="26"/>
  <c r="L12" i="26"/>
  <c r="K12" i="26"/>
  <c r="J12" i="26"/>
  <c r="P11" i="26"/>
  <c r="O11" i="26"/>
  <c r="N11" i="26"/>
  <c r="M11" i="26"/>
  <c r="L11" i="26"/>
  <c r="K11" i="26"/>
  <c r="J11" i="26"/>
  <c r="P10" i="26"/>
  <c r="O10" i="26"/>
  <c r="N10" i="26"/>
  <c r="M10" i="26"/>
  <c r="L10" i="26"/>
  <c r="K10" i="26"/>
  <c r="J10" i="26"/>
  <c r="P9" i="26"/>
  <c r="O9" i="26"/>
  <c r="N9" i="26"/>
  <c r="M9" i="26"/>
  <c r="L9" i="26"/>
  <c r="K9" i="26"/>
  <c r="J9" i="26"/>
  <c r="P8" i="26"/>
  <c r="O8" i="26"/>
  <c r="N8" i="26"/>
  <c r="M8" i="26"/>
  <c r="L8" i="26"/>
  <c r="K8" i="26"/>
  <c r="J8" i="26"/>
  <c r="BC37" i="3"/>
  <c r="BD37" i="3"/>
  <c r="BE37" i="3"/>
  <c r="BF37" i="3"/>
  <c r="BG37" i="3"/>
  <c r="BH37" i="3"/>
  <c r="BI37" i="3"/>
  <c r="BJ37" i="3"/>
  <c r="BK37" i="3"/>
  <c r="BL37" i="3"/>
  <c r="BM37" i="3"/>
  <c r="BN37" i="3"/>
  <c r="BO37" i="3"/>
  <c r="BP37" i="3"/>
  <c r="BQ37" i="3"/>
  <c r="BR37" i="3"/>
  <c r="BS37" i="3"/>
  <c r="BT37" i="3"/>
  <c r="BU37" i="3"/>
  <c r="BV37" i="3"/>
  <c r="BW37" i="3"/>
  <c r="BX37" i="3"/>
  <c r="BY37" i="3"/>
  <c r="BZ37" i="3"/>
  <c r="CA37" i="3"/>
  <c r="BC38" i="3"/>
  <c r="BD38" i="3"/>
  <c r="BE38" i="3"/>
  <c r="BF38" i="3"/>
  <c r="BG38" i="3"/>
  <c r="BH38" i="3"/>
  <c r="BI38" i="3"/>
  <c r="BJ38" i="3"/>
  <c r="BK38" i="3"/>
  <c r="BL38" i="3"/>
  <c r="BM38" i="3"/>
  <c r="BN38" i="3"/>
  <c r="BO38" i="3"/>
  <c r="BP38" i="3"/>
  <c r="BQ38" i="3"/>
  <c r="BR38" i="3"/>
  <c r="BS38" i="3"/>
  <c r="BT38" i="3"/>
  <c r="BU38" i="3"/>
  <c r="BV38" i="3"/>
  <c r="BW38" i="3"/>
  <c r="BX38" i="3"/>
  <c r="BY38" i="3"/>
  <c r="BZ38" i="3"/>
  <c r="CA38" i="3"/>
  <c r="CB38" i="3"/>
  <c r="BC39" i="3"/>
  <c r="BD39" i="3"/>
  <c r="BE39" i="3"/>
  <c r="BF39" i="3"/>
  <c r="BG39" i="3"/>
  <c r="BH39" i="3"/>
  <c r="BI39" i="3"/>
  <c r="BJ39" i="3"/>
  <c r="BK39" i="3"/>
  <c r="BL39" i="3"/>
  <c r="BM39" i="3"/>
  <c r="BN39" i="3"/>
  <c r="BO39" i="3"/>
  <c r="BP39" i="3"/>
  <c r="BQ39" i="3"/>
  <c r="BR39" i="3"/>
  <c r="BS39" i="3"/>
  <c r="BT39" i="3"/>
  <c r="BU39" i="3"/>
  <c r="BV39" i="3"/>
  <c r="BW39" i="3"/>
  <c r="BX39" i="3"/>
  <c r="BY39" i="3"/>
  <c r="BZ39" i="3"/>
  <c r="CA39" i="3"/>
  <c r="CB39" i="3"/>
  <c r="BB38" i="3"/>
  <c r="BB39" i="3"/>
  <c r="CB32" i="3"/>
  <c r="CA32" i="3"/>
  <c r="CA34" i="3" s="1"/>
  <c r="CA36" i="3" s="1"/>
  <c r="BZ32" i="3"/>
  <c r="BZ34" i="3" s="1"/>
  <c r="BZ36" i="3" s="1"/>
  <c r="BY32" i="3"/>
  <c r="BY34" i="3" s="1"/>
  <c r="BY36" i="3" s="1"/>
  <c r="BX32" i="3"/>
  <c r="BX34" i="3" s="1"/>
  <c r="BX36" i="3" s="1"/>
  <c r="BW32" i="3"/>
  <c r="BW34" i="3" s="1"/>
  <c r="BW36" i="3" s="1"/>
  <c r="BV32" i="3"/>
  <c r="BV34" i="3" s="1"/>
  <c r="BV36" i="3" s="1"/>
  <c r="BU32" i="3"/>
  <c r="BU34" i="3" s="1"/>
  <c r="BT32" i="3"/>
  <c r="BT34" i="3" s="1"/>
  <c r="BT36" i="3" s="1"/>
  <c r="BS32" i="3"/>
  <c r="BS34" i="3" s="1"/>
  <c r="BS36" i="3" s="1"/>
  <c r="BR32" i="3"/>
  <c r="BR34" i="3" s="1"/>
  <c r="BQ32" i="3"/>
  <c r="BQ34" i="3" s="1"/>
  <c r="BQ36" i="3" s="1"/>
  <c r="BP32" i="3"/>
  <c r="BP34" i="3" s="1"/>
  <c r="BP36" i="3" s="1"/>
  <c r="BO32" i="3"/>
  <c r="BO34" i="3" s="1"/>
  <c r="BO36" i="3" s="1"/>
  <c r="BN32" i="3"/>
  <c r="BN34" i="3" s="1"/>
  <c r="BN36" i="3" s="1"/>
  <c r="BM32" i="3"/>
  <c r="BM34" i="3" s="1"/>
  <c r="BM36" i="3" s="1"/>
  <c r="BL32" i="3"/>
  <c r="BL34" i="3" s="1"/>
  <c r="BL36" i="3" s="1"/>
  <c r="BK32" i="3"/>
  <c r="BK34" i="3" s="1"/>
  <c r="BK36" i="3" s="1"/>
  <c r="BJ32" i="3"/>
  <c r="BJ34" i="3" s="1"/>
  <c r="BJ36" i="3" s="1"/>
  <c r="BI32" i="3"/>
  <c r="BI34" i="3" s="1"/>
  <c r="BI36" i="3" s="1"/>
  <c r="BH32" i="3"/>
  <c r="BH34" i="3" s="1"/>
  <c r="BH36" i="3" s="1"/>
  <c r="BG32" i="3"/>
  <c r="BG34" i="3" s="1"/>
  <c r="BG36" i="3" s="1"/>
  <c r="BF32" i="3"/>
  <c r="BF34" i="3" s="1"/>
  <c r="BE32" i="3"/>
  <c r="BE34" i="3" s="1"/>
  <c r="BE36" i="3" s="1"/>
  <c r="BD32" i="3"/>
  <c r="BD34" i="3" s="1"/>
  <c r="BD36" i="3" s="1"/>
  <c r="BC32" i="3"/>
  <c r="BC34" i="3" s="1"/>
  <c r="BC36" i="3" s="1"/>
  <c r="BB32" i="3"/>
  <c r="BB34" i="3" s="1"/>
  <c r="BB36" i="3" s="1"/>
  <c r="BA32" i="3"/>
  <c r="BA34" i="3" s="1"/>
  <c r="BC42" i="3"/>
  <c r="BD42" i="3"/>
  <c r="BE42" i="3"/>
  <c r="BF42" i="3"/>
  <c r="BG42" i="3"/>
  <c r="BH42" i="3"/>
  <c r="BI42" i="3"/>
  <c r="BJ42" i="3"/>
  <c r="BK42" i="3"/>
  <c r="BL42" i="3"/>
  <c r="BM42" i="3"/>
  <c r="BN42" i="3"/>
  <c r="BO42" i="3"/>
  <c r="BP42" i="3"/>
  <c r="BQ42" i="3"/>
  <c r="BR42" i="3"/>
  <c r="BS42" i="3"/>
  <c r="BT42" i="3"/>
  <c r="BU42" i="3"/>
  <c r="BV42" i="3"/>
  <c r="BW42" i="3"/>
  <c r="BX42" i="3"/>
  <c r="BY42" i="3"/>
  <c r="BZ42" i="3"/>
  <c r="CA42" i="3"/>
  <c r="CB42" i="3"/>
  <c r="BB42" i="3"/>
  <c r="BB37" i="3"/>
  <c r="BA26" i="3"/>
  <c r="BA25" i="3"/>
  <c r="BA23" i="3"/>
  <c r="BA22" i="3"/>
  <c r="BA21" i="3"/>
  <c r="AY50" i="3"/>
  <c r="AZ50" i="3" s="1"/>
  <c r="AY47" i="3"/>
  <c r="AX47" i="3" s="1"/>
  <c r="AW47" i="3" s="1"/>
  <c r="AY46" i="3"/>
  <c r="AZ46" i="3" s="1"/>
  <c r="AY45" i="3"/>
  <c r="AY29" i="3" s="1"/>
  <c r="BA37" i="3" s="1"/>
  <c r="CB18" i="3"/>
  <c r="CB5" i="3"/>
  <c r="BA5" i="3"/>
  <c r="BA12" i="3" s="1"/>
  <c r="BA13" i="3" s="1"/>
  <c r="BA14" i="3" s="1"/>
  <c r="BA18" i="3" s="1"/>
  <c r="AD112" i="13"/>
  <c r="AC112" i="13"/>
  <c r="AB112" i="13"/>
  <c r="AA112" i="13"/>
  <c r="Z112" i="13"/>
  <c r="Y112" i="13"/>
  <c r="X112" i="13"/>
  <c r="W112" i="13"/>
  <c r="V112" i="13"/>
  <c r="U112" i="13"/>
  <c r="T112" i="13"/>
  <c r="S112" i="13"/>
  <c r="R112" i="13"/>
  <c r="Q112" i="13"/>
  <c r="P112" i="13"/>
  <c r="O112" i="13"/>
  <c r="N112" i="13"/>
  <c r="M112" i="13"/>
  <c r="L112" i="13"/>
  <c r="K112" i="13"/>
  <c r="J112" i="13"/>
  <c r="I112" i="13"/>
  <c r="H112" i="13"/>
  <c r="G112" i="13"/>
  <c r="F112" i="13"/>
  <c r="E112" i="13"/>
  <c r="D112" i="13"/>
  <c r="N111" i="13"/>
  <c r="E111" i="13"/>
  <c r="AD110" i="13"/>
  <c r="AD111" i="13" s="1"/>
  <c r="AC110" i="13"/>
  <c r="AC111" i="13" s="1"/>
  <c r="AB110" i="13"/>
  <c r="AB111" i="13" s="1"/>
  <c r="AA110" i="13"/>
  <c r="AA111" i="13" s="1"/>
  <c r="Z110" i="13"/>
  <c r="Z111" i="13" s="1"/>
  <c r="Y110" i="13"/>
  <c r="Y111" i="13" s="1"/>
  <c r="X110" i="13"/>
  <c r="W110" i="13"/>
  <c r="W111" i="13" s="1"/>
  <c r="V110" i="13"/>
  <c r="U110" i="13"/>
  <c r="T110" i="13"/>
  <c r="T111" i="13" s="1"/>
  <c r="S110" i="13"/>
  <c r="S111" i="13" s="1"/>
  <c r="R110" i="13"/>
  <c r="R111" i="13" s="1"/>
  <c r="Q110" i="13"/>
  <c r="P110" i="13"/>
  <c r="O110" i="13"/>
  <c r="O111" i="13" s="1"/>
  <c r="O113" i="13" s="1"/>
  <c r="N110" i="13"/>
  <c r="M110" i="13"/>
  <c r="M111" i="13" s="1"/>
  <c r="L110" i="13"/>
  <c r="L111" i="13" s="1"/>
  <c r="K110" i="13"/>
  <c r="K111" i="13" s="1"/>
  <c r="J110" i="13"/>
  <c r="J111" i="13" s="1"/>
  <c r="I110" i="13"/>
  <c r="H110" i="13"/>
  <c r="G110" i="13"/>
  <c r="G111" i="13" s="1"/>
  <c r="G113" i="13" s="1"/>
  <c r="F110" i="13"/>
  <c r="F111" i="13" s="1"/>
  <c r="E110" i="13"/>
  <c r="D110" i="13"/>
  <c r="D111" i="13" s="1"/>
  <c r="AD109" i="13"/>
  <c r="AC109" i="13"/>
  <c r="AB109" i="13"/>
  <c r="AA109" i="13"/>
  <c r="Z109" i="13"/>
  <c r="Y109" i="13"/>
  <c r="X109" i="13"/>
  <c r="W109" i="13"/>
  <c r="V109" i="13"/>
  <c r="U109" i="13"/>
  <c r="T109" i="13"/>
  <c r="S109" i="13"/>
  <c r="R109" i="13"/>
  <c r="Q109" i="13"/>
  <c r="P109" i="13"/>
  <c r="O109" i="13"/>
  <c r="N109" i="13"/>
  <c r="M109" i="13"/>
  <c r="L109" i="13"/>
  <c r="K109" i="13"/>
  <c r="J109" i="13"/>
  <c r="I109" i="13"/>
  <c r="H109" i="13"/>
  <c r="G109" i="13"/>
  <c r="F109" i="13"/>
  <c r="E109" i="13"/>
  <c r="D109" i="13"/>
  <c r="C109" i="13"/>
  <c r="C112" i="13"/>
  <c r="C110" i="13"/>
  <c r="C111" i="13" s="1"/>
  <c r="BB40" i="3" l="1"/>
  <c r="N113" i="13"/>
  <c r="V113" i="13"/>
  <c r="V111" i="13"/>
  <c r="W113" i="13"/>
  <c r="CB48" i="3"/>
  <c r="BA48" i="3"/>
  <c r="CB34" i="3"/>
  <c r="CB36" i="3" s="1"/>
  <c r="BU36" i="3"/>
  <c r="BU41" i="3"/>
  <c r="BF36" i="3"/>
  <c r="BF41" i="3"/>
  <c r="BR36" i="3"/>
  <c r="BR41" i="3"/>
  <c r="BH41" i="3"/>
  <c r="BT41" i="3"/>
  <c r="BG41" i="3"/>
  <c r="BS41" i="3"/>
  <c r="BY41" i="3"/>
  <c r="BM41" i="3"/>
  <c r="BX41" i="3"/>
  <c r="BL41" i="3"/>
  <c r="BW41" i="3"/>
  <c r="BK41" i="3"/>
  <c r="BV41" i="3"/>
  <c r="BJ41" i="3"/>
  <c r="BI41" i="3"/>
  <c r="BE41" i="3"/>
  <c r="BP41" i="3"/>
  <c r="BD41" i="3"/>
  <c r="BB41" i="3"/>
  <c r="CA41" i="3"/>
  <c r="BO41" i="3"/>
  <c r="BC41" i="3"/>
  <c r="BQ41" i="3"/>
  <c r="BZ41" i="3"/>
  <c r="BN41" i="3"/>
  <c r="BY40" i="3"/>
  <c r="BM40" i="3"/>
  <c r="BZ40" i="3"/>
  <c r="BN40" i="3"/>
  <c r="BX40" i="3"/>
  <c r="BL40" i="3"/>
  <c r="BW40" i="3"/>
  <c r="BK40" i="3"/>
  <c r="BV40" i="3"/>
  <c r="BJ40" i="3"/>
  <c r="BU40" i="3"/>
  <c r="BI40" i="3"/>
  <c r="BT40" i="3"/>
  <c r="BH40" i="3"/>
  <c r="BS40" i="3"/>
  <c r="BG40" i="3"/>
  <c r="BR40" i="3"/>
  <c r="BF40" i="3"/>
  <c r="BQ40" i="3"/>
  <c r="BE40" i="3"/>
  <c r="CB40" i="3"/>
  <c r="BP40" i="3"/>
  <c r="BD40" i="3"/>
  <c r="CA40" i="3"/>
  <c r="BO40" i="3"/>
  <c r="BC40" i="3"/>
  <c r="AY30" i="3"/>
  <c r="AX31" i="3"/>
  <c r="AZ45" i="3"/>
  <c r="AY35" i="3"/>
  <c r="AZ47" i="3"/>
  <c r="AY31" i="3"/>
  <c r="C113" i="13"/>
  <c r="U111" i="13"/>
  <c r="U113" i="13" s="1"/>
  <c r="M113" i="13"/>
  <c r="AX45" i="3"/>
  <c r="AX29" i="3" s="1"/>
  <c r="E113" i="13"/>
  <c r="AC113" i="13"/>
  <c r="AX50" i="3"/>
  <c r="F113" i="13"/>
  <c r="AD113" i="13"/>
  <c r="AV47" i="3"/>
  <c r="AW31" i="3"/>
  <c r="BA49" i="3"/>
  <c r="AX46" i="3"/>
  <c r="BA36" i="3"/>
  <c r="CB12" i="3"/>
  <c r="CB13" i="3" s="1"/>
  <c r="BA16" i="3"/>
  <c r="BA17" i="3"/>
  <c r="Y113" i="13"/>
  <c r="H111" i="13"/>
  <c r="H113" i="13" s="1"/>
  <c r="P111" i="13"/>
  <c r="P113" i="13" s="1"/>
  <c r="X111" i="13"/>
  <c r="X113" i="13" s="1"/>
  <c r="J113" i="13"/>
  <c r="R113" i="13"/>
  <c r="Z113" i="13"/>
  <c r="I111" i="13"/>
  <c r="I113" i="13" s="1"/>
  <c r="K113" i="13"/>
  <c r="S113" i="13"/>
  <c r="AA113" i="13"/>
  <c r="Q111" i="13"/>
  <c r="Q113" i="13" s="1"/>
  <c r="D113" i="13"/>
  <c r="L113" i="13"/>
  <c r="T113" i="13"/>
  <c r="AB113" i="13"/>
  <c r="CA18" i="3"/>
  <c r="CA5" i="3"/>
  <c r="BZ5" i="3"/>
  <c r="BY5" i="3"/>
  <c r="BX5" i="3"/>
  <c r="BW5" i="3"/>
  <c r="BV5" i="3"/>
  <c r="BU5" i="3"/>
  <c r="BT5" i="3"/>
  <c r="BS5" i="3"/>
  <c r="BR5" i="3"/>
  <c r="BQ5" i="3"/>
  <c r="BP5" i="3"/>
  <c r="BO5" i="3"/>
  <c r="BN5" i="3"/>
  <c r="BM5" i="3"/>
  <c r="BL5" i="3"/>
  <c r="BK5" i="3"/>
  <c r="BJ5" i="3"/>
  <c r="BI5" i="3"/>
  <c r="BH5" i="3"/>
  <c r="BG5" i="3"/>
  <c r="BF5" i="3"/>
  <c r="BE5" i="3"/>
  <c r="BD5" i="3"/>
  <c r="BC5" i="3"/>
  <c r="BB5" i="3"/>
  <c r="AZ5" i="3"/>
  <c r="AZ24" i="3" s="1"/>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BB48" i="3" l="1"/>
  <c r="BC48" i="3"/>
  <c r="BO48" i="3"/>
  <c r="CA48" i="3"/>
  <c r="BQ48" i="3"/>
  <c r="BF48" i="3"/>
  <c r="BR48" i="3"/>
  <c r="BY48" i="3"/>
  <c r="BE48" i="3"/>
  <c r="BG48" i="3"/>
  <c r="BS48" i="3"/>
  <c r="BN48" i="3"/>
  <c r="BD48" i="3"/>
  <c r="BH48" i="3"/>
  <c r="BT48" i="3"/>
  <c r="BM48" i="3"/>
  <c r="BI48" i="3"/>
  <c r="BU48" i="3"/>
  <c r="BJ48" i="3"/>
  <c r="BV48" i="3"/>
  <c r="BZ48" i="3"/>
  <c r="BP48" i="3"/>
  <c r="BK48" i="3"/>
  <c r="BW48" i="3"/>
  <c r="BL48" i="3"/>
  <c r="BX48" i="3"/>
  <c r="CB41" i="3"/>
  <c r="BA39" i="3"/>
  <c r="AY39" i="3"/>
  <c r="AX39" i="3"/>
  <c r="BA38" i="3"/>
  <c r="AY32" i="3"/>
  <c r="BA42" i="3"/>
  <c r="AY37" i="3"/>
  <c r="AW45" i="3"/>
  <c r="AV45" i="3" s="1"/>
  <c r="AX35" i="3"/>
  <c r="AW50" i="3"/>
  <c r="AO24" i="3"/>
  <c r="J24" i="3"/>
  <c r="AY49" i="3"/>
  <c r="AX49" i="3" s="1"/>
  <c r="AW49" i="3" s="1"/>
  <c r="AV49" i="3" s="1"/>
  <c r="AU49" i="3" s="1"/>
  <c r="AT49" i="3" s="1"/>
  <c r="AS49" i="3" s="1"/>
  <c r="AR49" i="3" s="1"/>
  <c r="AQ49" i="3" s="1"/>
  <c r="AP49" i="3" s="1"/>
  <c r="AO49" i="3" s="1"/>
  <c r="AN49" i="3" s="1"/>
  <c r="AM49" i="3" s="1"/>
  <c r="AL49" i="3" s="1"/>
  <c r="AK49" i="3" s="1"/>
  <c r="AJ49" i="3" s="1"/>
  <c r="AI49" i="3" s="1"/>
  <c r="AH49" i="3" s="1"/>
  <c r="AG49" i="3" s="1"/>
  <c r="AF49" i="3" s="1"/>
  <c r="AE49" i="3" s="1"/>
  <c r="AD49" i="3" s="1"/>
  <c r="AC49" i="3" s="1"/>
  <c r="AB49" i="3" s="1"/>
  <c r="AA49" i="3" s="1"/>
  <c r="Z49" i="3" s="1"/>
  <c r="Y49" i="3" s="1"/>
  <c r="X49" i="3" s="1"/>
  <c r="W49" i="3" s="1"/>
  <c r="V49" i="3" s="1"/>
  <c r="U49" i="3" s="1"/>
  <c r="T49" i="3" s="1"/>
  <c r="S49" i="3" s="1"/>
  <c r="R49" i="3" s="1"/>
  <c r="Q49" i="3" s="1"/>
  <c r="P49" i="3" s="1"/>
  <c r="O49" i="3" s="1"/>
  <c r="N49" i="3" s="1"/>
  <c r="M49" i="3" s="1"/>
  <c r="L49" i="3" s="1"/>
  <c r="K49" i="3" s="1"/>
  <c r="J49" i="3" s="1"/>
  <c r="I49" i="3" s="1"/>
  <c r="H49" i="3" s="1"/>
  <c r="G49" i="3" s="1"/>
  <c r="F49" i="3" s="1"/>
  <c r="E49" i="3" s="1"/>
  <c r="D49" i="3" s="1"/>
  <c r="C49" i="3" s="1"/>
  <c r="B49" i="3" s="1"/>
  <c r="AA24" i="3"/>
  <c r="AJ24" i="3"/>
  <c r="B24" i="3"/>
  <c r="AH24" i="3"/>
  <c r="L24" i="3"/>
  <c r="AW24" i="3"/>
  <c r="Z24" i="3"/>
  <c r="AB24" i="3"/>
  <c r="AK24" i="3"/>
  <c r="F24" i="3"/>
  <c r="N24" i="3"/>
  <c r="V24" i="3"/>
  <c r="AD24" i="3"/>
  <c r="AL24" i="3"/>
  <c r="AT24" i="3"/>
  <c r="Y24" i="3"/>
  <c r="AX24" i="3"/>
  <c r="AY24" i="3"/>
  <c r="BA24" i="3" s="1"/>
  <c r="O24" i="3"/>
  <c r="W24" i="3"/>
  <c r="AE24" i="3"/>
  <c r="AM24" i="3"/>
  <c r="AU24" i="3"/>
  <c r="AU47" i="3"/>
  <c r="AV31" i="3"/>
  <c r="AW39" i="3" s="1"/>
  <c r="Q24" i="3"/>
  <c r="K24" i="3"/>
  <c r="AI24" i="3"/>
  <c r="AC24" i="3"/>
  <c r="P24" i="3"/>
  <c r="X24" i="3"/>
  <c r="AF24" i="3"/>
  <c r="AN24" i="3"/>
  <c r="AV24" i="3"/>
  <c r="AX30" i="3"/>
  <c r="AY38" i="3" s="1"/>
  <c r="AW46" i="3"/>
  <c r="BP12" i="3"/>
  <c r="BP13" i="3" s="1"/>
  <c r="BP49" i="3" s="1"/>
  <c r="BF12" i="3"/>
  <c r="BF13" i="3" s="1"/>
  <c r="BF49" i="3" s="1"/>
  <c r="BQ12" i="3"/>
  <c r="BQ13" i="3" s="1"/>
  <c r="BQ49" i="3" s="1"/>
  <c r="BB12" i="3"/>
  <c r="BB13" i="3" s="1"/>
  <c r="BB49" i="3" s="1"/>
  <c r="BR12" i="3"/>
  <c r="BR13" i="3" s="1"/>
  <c r="BR49" i="3" s="1"/>
  <c r="BZ12" i="3"/>
  <c r="BZ13" i="3" s="1"/>
  <c r="BZ49" i="3" s="1"/>
  <c r="CB14" i="3"/>
  <c r="CB17" i="3" s="1"/>
  <c r="CB49" i="3"/>
  <c r="BC12" i="3"/>
  <c r="BC13" i="3" s="1"/>
  <c r="BC49" i="3" s="1"/>
  <c r="CA12" i="3"/>
  <c r="CA13" i="3" s="1"/>
  <c r="CA49" i="3" s="1"/>
  <c r="R12" i="3"/>
  <c r="R13" i="3" s="1"/>
  <c r="R24" i="3"/>
  <c r="AP12" i="3"/>
  <c r="AP13" i="3" s="1"/>
  <c r="AP24" i="3"/>
  <c r="C12" i="3"/>
  <c r="C13" i="3" s="1"/>
  <c r="C24" i="3"/>
  <c r="AQ12" i="3"/>
  <c r="AQ13" i="3" s="1"/>
  <c r="AQ24" i="3"/>
  <c r="M12" i="3"/>
  <c r="M13" i="3" s="1"/>
  <c r="M14" i="3" s="1"/>
  <c r="M18" i="3" s="1"/>
  <c r="M24" i="3"/>
  <c r="U12" i="3"/>
  <c r="U13" i="3" s="1"/>
  <c r="U24" i="3"/>
  <c r="AS12" i="3"/>
  <c r="AS13" i="3" s="1"/>
  <c r="AS24" i="3"/>
  <c r="T12" i="3"/>
  <c r="T13" i="3" s="1"/>
  <c r="T24" i="3"/>
  <c r="E12" i="3"/>
  <c r="E13" i="3" s="1"/>
  <c r="E24" i="3"/>
  <c r="D12" i="3"/>
  <c r="D13" i="3" s="1"/>
  <c r="D24" i="3"/>
  <c r="G12" i="3"/>
  <c r="G13" i="3" s="1"/>
  <c r="G24" i="3"/>
  <c r="S12" i="3"/>
  <c r="S13" i="3" s="1"/>
  <c r="S24" i="3"/>
  <c r="H12" i="3"/>
  <c r="H13" i="3" s="1"/>
  <c r="H24" i="3"/>
  <c r="AR12" i="3"/>
  <c r="AR13" i="3" s="1"/>
  <c r="AR24" i="3"/>
  <c r="I12" i="3"/>
  <c r="I13" i="3" s="1"/>
  <c r="I24" i="3"/>
  <c r="AG12" i="3"/>
  <c r="AG13" i="3" s="1"/>
  <c r="AG24" i="3"/>
  <c r="AM12" i="3"/>
  <c r="AM13" i="3" s="1"/>
  <c r="AE12" i="3"/>
  <c r="AE13" i="3" s="1"/>
  <c r="AE14" i="3" s="1"/>
  <c r="AE18" i="3" s="1"/>
  <c r="B12" i="3"/>
  <c r="B13" i="3" s="1"/>
  <c r="BO12" i="3"/>
  <c r="BO13" i="3" s="1"/>
  <c r="BL12" i="3"/>
  <c r="BL13" i="3" s="1"/>
  <c r="Q12" i="3"/>
  <c r="Q13" i="3" s="1"/>
  <c r="BX12" i="3"/>
  <c r="BX13" i="3" s="1"/>
  <c r="AA12" i="3"/>
  <c r="AA13" i="3" s="1"/>
  <c r="BD12" i="3"/>
  <c r="BD13" i="3" s="1"/>
  <c r="P12" i="3"/>
  <c r="P13" i="3" s="1"/>
  <c r="AY12" i="3"/>
  <c r="AY13" i="3" s="1"/>
  <c r="BN12" i="3"/>
  <c r="BN13" i="3" s="1"/>
  <c r="AO12" i="3"/>
  <c r="AO13" i="3" s="1"/>
  <c r="BM12" i="3"/>
  <c r="BM13" i="3" s="1"/>
  <c r="AN12" i="3"/>
  <c r="AN13" i="3" s="1"/>
  <c r="O12" i="3"/>
  <c r="O13" i="3" s="1"/>
  <c r="BE12" i="3"/>
  <c r="BE13" i="3" s="1"/>
  <c r="AF12" i="3"/>
  <c r="AF13" i="3" s="1"/>
  <c r="F12" i="3"/>
  <c r="F13" i="3" s="1"/>
  <c r="AD12" i="3"/>
  <c r="AD13" i="3" s="1"/>
  <c r="AC12" i="3"/>
  <c r="AC13" i="3" s="1"/>
  <c r="BY12" i="3"/>
  <c r="BY13" i="3" s="1"/>
  <c r="BY49" i="3" s="1"/>
  <c r="AZ12" i="3"/>
  <c r="AZ13" i="3" s="1"/>
  <c r="AZ14" i="3" s="1"/>
  <c r="AB12" i="3"/>
  <c r="AB13" i="3" s="1"/>
  <c r="BW12" i="3"/>
  <c r="BW13" i="3" s="1"/>
  <c r="BW49" i="3" s="1"/>
  <c r="BK12" i="3"/>
  <c r="BK13" i="3" s="1"/>
  <c r="BK49" i="3" s="1"/>
  <c r="AX12" i="3"/>
  <c r="AX13" i="3" s="1"/>
  <c r="AL12" i="3"/>
  <c r="AL13" i="3" s="1"/>
  <c r="Z12" i="3"/>
  <c r="Z13" i="3" s="1"/>
  <c r="N12" i="3"/>
  <c r="N13" i="3" s="1"/>
  <c r="BV12" i="3"/>
  <c r="BV13" i="3" s="1"/>
  <c r="BV49" i="3" s="1"/>
  <c r="BJ12" i="3"/>
  <c r="BJ13" i="3" s="1"/>
  <c r="BJ49" i="3" s="1"/>
  <c r="AW12" i="3"/>
  <c r="AW13" i="3" s="1"/>
  <c r="AK12" i="3"/>
  <c r="AK13" i="3" s="1"/>
  <c r="Y12" i="3"/>
  <c r="Y13" i="3" s="1"/>
  <c r="BU12" i="3"/>
  <c r="BU13" i="3" s="1"/>
  <c r="BU49" i="3" s="1"/>
  <c r="BI12" i="3"/>
  <c r="BI13" i="3" s="1"/>
  <c r="BI49" i="3" s="1"/>
  <c r="AV12" i="3"/>
  <c r="AV13" i="3" s="1"/>
  <c r="AJ12" i="3"/>
  <c r="AJ13" i="3" s="1"/>
  <c r="X12" i="3"/>
  <c r="X13" i="3" s="1"/>
  <c r="L12" i="3"/>
  <c r="L13" i="3" s="1"/>
  <c r="BT12" i="3"/>
  <c r="BT13" i="3" s="1"/>
  <c r="BT49" i="3" s="1"/>
  <c r="BH12" i="3"/>
  <c r="BH13" i="3" s="1"/>
  <c r="BH49" i="3" s="1"/>
  <c r="AU12" i="3"/>
  <c r="AU13" i="3" s="1"/>
  <c r="AI12" i="3"/>
  <c r="AI13" i="3" s="1"/>
  <c r="W12" i="3"/>
  <c r="W13" i="3" s="1"/>
  <c r="K12" i="3"/>
  <c r="K13" i="3" s="1"/>
  <c r="BS12" i="3"/>
  <c r="BS13" i="3" s="1"/>
  <c r="BS49" i="3" s="1"/>
  <c r="BG12" i="3"/>
  <c r="BG13" i="3" s="1"/>
  <c r="BG49" i="3" s="1"/>
  <c r="AT12" i="3"/>
  <c r="AT13" i="3" s="1"/>
  <c r="AH12" i="3"/>
  <c r="AH13" i="3" s="1"/>
  <c r="V12" i="3"/>
  <c r="V13" i="3" s="1"/>
  <c r="J12" i="3"/>
  <c r="J13" i="3" s="1"/>
  <c r="AY48" i="3" l="1"/>
  <c r="BA40" i="3"/>
  <c r="AX32" i="3"/>
  <c r="AX48" i="3" s="1"/>
  <c r="AJ34" i="3"/>
  <c r="AX34" i="3"/>
  <c r="AT34" i="3"/>
  <c r="AV34" i="3"/>
  <c r="AY42" i="3"/>
  <c r="AH34" i="3"/>
  <c r="BR14" i="3"/>
  <c r="BR18" i="3" s="1"/>
  <c r="BZ14" i="3"/>
  <c r="BZ17" i="3" s="1"/>
  <c r="AL34" i="3"/>
  <c r="CA14" i="3"/>
  <c r="CA17" i="3" s="1"/>
  <c r="X34" i="3"/>
  <c r="V34" i="3"/>
  <c r="AW29" i="3"/>
  <c r="BF14" i="3"/>
  <c r="BF18" i="3" s="1"/>
  <c r="AK34" i="3"/>
  <c r="AK41" i="3" s="1"/>
  <c r="AR34" i="3"/>
  <c r="K34" i="3"/>
  <c r="BC14" i="3"/>
  <c r="BC18" i="3" s="1"/>
  <c r="Y34" i="3"/>
  <c r="AI34" i="3"/>
  <c r="AU34" i="3"/>
  <c r="R34" i="3"/>
  <c r="AW34" i="3"/>
  <c r="W34" i="3"/>
  <c r="N34" i="3"/>
  <c r="J34" i="3"/>
  <c r="L34" i="3"/>
  <c r="Z34" i="3"/>
  <c r="AZ49" i="3"/>
  <c r="U34" i="3"/>
  <c r="AE34" i="3"/>
  <c r="M34" i="3"/>
  <c r="CB16" i="3"/>
  <c r="AV50" i="3"/>
  <c r="AW35" i="3"/>
  <c r="BP14" i="3"/>
  <c r="BP18" i="3" s="1"/>
  <c r="F14" i="3"/>
  <c r="F18" i="3" s="1"/>
  <c r="F34" i="3"/>
  <c r="AP14" i="3"/>
  <c r="AP18" i="3" s="1"/>
  <c r="AP34" i="3"/>
  <c r="P14" i="3"/>
  <c r="P18" i="3" s="1"/>
  <c r="P34" i="3"/>
  <c r="P41" i="3" s="1"/>
  <c r="H14" i="3"/>
  <c r="H18" i="3" s="1"/>
  <c r="H34" i="3"/>
  <c r="U14" i="3"/>
  <c r="U18" i="3" s="1"/>
  <c r="AB14" i="3"/>
  <c r="AB16" i="3" s="1"/>
  <c r="AB34" i="3"/>
  <c r="O14" i="3"/>
  <c r="O16" i="3" s="1"/>
  <c r="O34" i="3"/>
  <c r="O41" i="3" s="1"/>
  <c r="AA14" i="3"/>
  <c r="AA16" i="3" s="1"/>
  <c r="AA34" i="3"/>
  <c r="AM14" i="3"/>
  <c r="AM16" i="3" s="1"/>
  <c r="AM34" i="3"/>
  <c r="AG14" i="3"/>
  <c r="AG18" i="3" s="1"/>
  <c r="AG34" i="3"/>
  <c r="S14" i="3"/>
  <c r="S18" i="3" s="1"/>
  <c r="S34" i="3"/>
  <c r="T14" i="3"/>
  <c r="T18" i="3" s="1"/>
  <c r="T34" i="3"/>
  <c r="AQ14" i="3"/>
  <c r="AQ18" i="3" s="1"/>
  <c r="AQ34" i="3"/>
  <c r="AU45" i="3"/>
  <c r="AV29" i="3"/>
  <c r="E14" i="3"/>
  <c r="E18" i="3" s="1"/>
  <c r="E34" i="3"/>
  <c r="BQ14" i="3"/>
  <c r="BQ18" i="3" s="1"/>
  <c r="Q14" i="3"/>
  <c r="Q17" i="3" s="1"/>
  <c r="Q34" i="3"/>
  <c r="B14" i="3"/>
  <c r="B16" i="3" s="1"/>
  <c r="B34" i="3"/>
  <c r="AF14" i="3"/>
  <c r="AF18" i="3" s="1"/>
  <c r="AF34" i="3"/>
  <c r="R14" i="3"/>
  <c r="R18" i="3" s="1"/>
  <c r="AC14" i="3"/>
  <c r="AC17" i="3" s="1"/>
  <c r="AC34" i="3"/>
  <c r="AO14" i="3"/>
  <c r="AO16" i="3" s="1"/>
  <c r="AO34" i="3"/>
  <c r="I14" i="3"/>
  <c r="I18" i="3" s="1"/>
  <c r="I34" i="3"/>
  <c r="G14" i="3"/>
  <c r="G18" i="3" s="1"/>
  <c r="G34" i="3"/>
  <c r="AS14" i="3"/>
  <c r="AS18" i="3" s="1"/>
  <c r="AS34" i="3"/>
  <c r="C14" i="3"/>
  <c r="C16" i="3" s="1"/>
  <c r="C34" i="3"/>
  <c r="AY14" i="3"/>
  <c r="AY17" i="3" s="1"/>
  <c r="AY34" i="3"/>
  <c r="D14" i="3"/>
  <c r="D17" i="3" s="1"/>
  <c r="D34" i="3"/>
  <c r="D41" i="3" s="1"/>
  <c r="AR14" i="3"/>
  <c r="AR18" i="3" s="1"/>
  <c r="AN14" i="3"/>
  <c r="AN17" i="3" s="1"/>
  <c r="AN34" i="3"/>
  <c r="AD14" i="3"/>
  <c r="AD18" i="3" s="1"/>
  <c r="AD34" i="3"/>
  <c r="AV46" i="3"/>
  <c r="AW30" i="3"/>
  <c r="AT47" i="3"/>
  <c r="AU31" i="3"/>
  <c r="BN14" i="3"/>
  <c r="BN17" i="3" s="1"/>
  <c r="BN49" i="3"/>
  <c r="BO14" i="3"/>
  <c r="BO18" i="3" s="1"/>
  <c r="BO49" i="3"/>
  <c r="BE14" i="3"/>
  <c r="BE18" i="3" s="1"/>
  <c r="BE49" i="3"/>
  <c r="BD14" i="3"/>
  <c r="BD16" i="3" s="1"/>
  <c r="BD49" i="3"/>
  <c r="BB14" i="3"/>
  <c r="BB17" i="3" s="1"/>
  <c r="BX14" i="3"/>
  <c r="BX16" i="3" s="1"/>
  <c r="BX49" i="3"/>
  <c r="BM14" i="3"/>
  <c r="BM16" i="3" s="1"/>
  <c r="BM49" i="3"/>
  <c r="BL14" i="3"/>
  <c r="BL16" i="3" s="1"/>
  <c r="BL49" i="3"/>
  <c r="BY14" i="3"/>
  <c r="BY16" i="3" s="1"/>
  <c r="BG14" i="3"/>
  <c r="BH14" i="3"/>
  <c r="BH16" i="3" s="1"/>
  <c r="AV14" i="3"/>
  <c r="M16" i="3"/>
  <c r="BI14" i="3"/>
  <c r="BI16" i="3" s="1"/>
  <c r="AK14" i="3"/>
  <c r="AK16" i="3" s="1"/>
  <c r="Y14" i="3"/>
  <c r="Y16" i="3" s="1"/>
  <c r="AW14" i="3"/>
  <c r="AW16" i="3" s="1"/>
  <c r="N14" i="3"/>
  <c r="N16" i="3" s="1"/>
  <c r="BS14" i="3"/>
  <c r="BJ14" i="3"/>
  <c r="BJ16" i="3" s="1"/>
  <c r="Z14" i="3"/>
  <c r="Z16" i="3" s="1"/>
  <c r="BT14" i="3"/>
  <c r="BT16" i="3" s="1"/>
  <c r="BU14" i="3"/>
  <c r="BU16" i="3" s="1"/>
  <c r="AL14" i="3"/>
  <c r="AX14" i="3"/>
  <c r="K14" i="3"/>
  <c r="K16" i="3" s="1"/>
  <c r="BK14" i="3"/>
  <c r="BK16" i="3" s="1"/>
  <c r="BV14" i="3"/>
  <c r="BV16" i="3" s="1"/>
  <c r="V14" i="3"/>
  <c r="BW14" i="3"/>
  <c r="BW16" i="3" s="1"/>
  <c r="AE16" i="3"/>
  <c r="L14" i="3"/>
  <c r="L16" i="3" s="1"/>
  <c r="AH14" i="3"/>
  <c r="AI14" i="3"/>
  <c r="AI16" i="3" s="1"/>
  <c r="X14" i="3"/>
  <c r="M17" i="3"/>
  <c r="AE17" i="3"/>
  <c r="AZ18" i="3"/>
  <c r="AZ17" i="3"/>
  <c r="J14" i="3"/>
  <c r="W14" i="3"/>
  <c r="W16" i="3" s="1"/>
  <c r="AT14" i="3"/>
  <c r="AU14" i="3"/>
  <c r="AJ14" i="3"/>
  <c r="AJ16" i="3" s="1"/>
  <c r="AZ16" i="3"/>
  <c r="AW32" i="3" l="1"/>
  <c r="AW48" i="3" s="1"/>
  <c r="AX38" i="3"/>
  <c r="AV39" i="3"/>
  <c r="AS41" i="3"/>
  <c r="I41" i="3"/>
  <c r="AA41" i="3"/>
  <c r="X41" i="3"/>
  <c r="BZ16" i="3"/>
  <c r="BZ18" i="3"/>
  <c r="U41" i="3"/>
  <c r="R41" i="3"/>
  <c r="C41" i="3"/>
  <c r="S41" i="3"/>
  <c r="BR17" i="3"/>
  <c r="AI41" i="3"/>
  <c r="G41" i="3"/>
  <c r="AO41" i="3"/>
  <c r="AE41" i="3"/>
  <c r="AC41" i="3"/>
  <c r="Q41" i="3"/>
  <c r="AU41" i="3"/>
  <c r="K41" i="3"/>
  <c r="AX41" i="3"/>
  <c r="AG41" i="3"/>
  <c r="H41" i="3"/>
  <c r="M41" i="3"/>
  <c r="W41" i="3"/>
  <c r="AL41" i="3"/>
  <c r="Y41" i="3"/>
  <c r="AM41" i="3"/>
  <c r="AH41" i="3"/>
  <c r="AY41" i="3"/>
  <c r="BA41" i="3"/>
  <c r="AP41" i="3"/>
  <c r="Z41" i="3"/>
  <c r="AR41" i="3"/>
  <c r="AF41" i="3"/>
  <c r="L41" i="3"/>
  <c r="AV41" i="3"/>
  <c r="AQ41" i="3"/>
  <c r="F41" i="3"/>
  <c r="J41" i="3"/>
  <c r="AT41" i="3"/>
  <c r="AD41" i="3"/>
  <c r="N41" i="3"/>
  <c r="AW37" i="3"/>
  <c r="AX37" i="3"/>
  <c r="E41" i="3"/>
  <c r="T41" i="3"/>
  <c r="AJ41" i="3"/>
  <c r="BR16" i="3"/>
  <c r="CA16" i="3"/>
  <c r="AN41" i="3"/>
  <c r="AB41" i="3"/>
  <c r="AW41" i="3"/>
  <c r="V41" i="3"/>
  <c r="AX42" i="3"/>
  <c r="BC16" i="3"/>
  <c r="AP16" i="3"/>
  <c r="AC16" i="3"/>
  <c r="BF17" i="3"/>
  <c r="R17" i="3"/>
  <c r="R16" i="3"/>
  <c r="BF16" i="3"/>
  <c r="AP17" i="3"/>
  <c r="C18" i="3"/>
  <c r="AM17" i="3"/>
  <c r="AY18" i="3"/>
  <c r="BC17" i="3"/>
  <c r="AC18" i="3"/>
  <c r="AM18" i="3"/>
  <c r="BN16" i="3"/>
  <c r="BM18" i="3"/>
  <c r="C17" i="3"/>
  <c r="BP16" i="3"/>
  <c r="F17" i="3"/>
  <c r="O17" i="3"/>
  <c r="O18" i="3"/>
  <c r="B18" i="3"/>
  <c r="AS17" i="3"/>
  <c r="BP17" i="3"/>
  <c r="Q16" i="3"/>
  <c r="Q18" i="3"/>
  <c r="BO17" i="3"/>
  <c r="BQ17" i="3"/>
  <c r="D18" i="3"/>
  <c r="AO17" i="3"/>
  <c r="G16" i="3"/>
  <c r="S17" i="3"/>
  <c r="AG16" i="3"/>
  <c r="AR16" i="3"/>
  <c r="D16" i="3"/>
  <c r="I16" i="3"/>
  <c r="AO18" i="3"/>
  <c r="AB17" i="3"/>
  <c r="BE16" i="3"/>
  <c r="AB18" i="3"/>
  <c r="U16" i="3"/>
  <c r="BL17" i="3"/>
  <c r="AN16" i="3"/>
  <c r="BL18" i="3"/>
  <c r="BE17" i="3"/>
  <c r="U17" i="3"/>
  <c r="AG17" i="3"/>
  <c r="S16" i="3"/>
  <c r="AQ17" i="3"/>
  <c r="AD16" i="3"/>
  <c r="F16" i="3"/>
  <c r="AF16" i="3"/>
  <c r="AU50" i="3"/>
  <c r="AV35" i="3"/>
  <c r="AW42" i="3" s="1"/>
  <c r="AS16" i="3"/>
  <c r="AQ16" i="3"/>
  <c r="AY36" i="3"/>
  <c r="G17" i="3"/>
  <c r="AR17" i="3"/>
  <c r="H16" i="3"/>
  <c r="AF17" i="3"/>
  <c r="E16" i="3"/>
  <c r="BN18" i="3"/>
  <c r="AA18" i="3"/>
  <c r="AS47" i="3"/>
  <c r="AT31" i="3"/>
  <c r="AT45" i="3"/>
  <c r="AU29" i="3"/>
  <c r="AV37" i="3" s="1"/>
  <c r="BB16" i="3"/>
  <c r="BX17" i="3"/>
  <c r="AN18" i="3"/>
  <c r="BQ16" i="3"/>
  <c r="E17" i="3"/>
  <c r="BX18" i="3"/>
  <c r="B17" i="3"/>
  <c r="AY16" i="3"/>
  <c r="H17" i="3"/>
  <c r="P16" i="3"/>
  <c r="T16" i="3"/>
  <c r="AD17" i="3"/>
  <c r="BB18" i="3"/>
  <c r="P17" i="3"/>
  <c r="AU46" i="3"/>
  <c r="AV30" i="3"/>
  <c r="AA17" i="3"/>
  <c r="T17" i="3"/>
  <c r="I17" i="3"/>
  <c r="BD17" i="3"/>
  <c r="BM17" i="3"/>
  <c r="BD18" i="3"/>
  <c r="BO16" i="3"/>
  <c r="BY18" i="3"/>
  <c r="BY17" i="3"/>
  <c r="Z18" i="3"/>
  <c r="Z17" i="3"/>
  <c r="X18" i="3"/>
  <c r="X17" i="3"/>
  <c r="BU18" i="3"/>
  <c r="BU17" i="3"/>
  <c r="AX18" i="3"/>
  <c r="AX17" i="3"/>
  <c r="AJ18" i="3"/>
  <c r="AJ17" i="3"/>
  <c r="BT18" i="3"/>
  <c r="BT17" i="3"/>
  <c r="BJ18" i="3"/>
  <c r="BJ17" i="3"/>
  <c r="BS18" i="3"/>
  <c r="BS17" i="3"/>
  <c r="N18" i="3"/>
  <c r="N17" i="3"/>
  <c r="AH18" i="3"/>
  <c r="AH17" i="3"/>
  <c r="AH16" i="3"/>
  <c r="BS16" i="3"/>
  <c r="AL18" i="3"/>
  <c r="AL17" i="3"/>
  <c r="AT18" i="3"/>
  <c r="AT17" i="3"/>
  <c r="AW18" i="3"/>
  <c r="AW17" i="3"/>
  <c r="AK18" i="3"/>
  <c r="AK17" i="3"/>
  <c r="AV18" i="3"/>
  <c r="AV17" i="3"/>
  <c r="AV16" i="3"/>
  <c r="V18" i="3"/>
  <c r="V17" i="3"/>
  <c r="BK18" i="3"/>
  <c r="BK17" i="3"/>
  <c r="Y18" i="3"/>
  <c r="Y17" i="3"/>
  <c r="L18" i="3"/>
  <c r="L17" i="3"/>
  <c r="AT16" i="3"/>
  <c r="V16" i="3"/>
  <c r="BH18" i="3"/>
  <c r="BH17" i="3"/>
  <c r="AI18" i="3"/>
  <c r="AI17" i="3"/>
  <c r="AU18" i="3"/>
  <c r="AU17" i="3"/>
  <c r="BI18" i="3"/>
  <c r="BI17" i="3"/>
  <c r="BG18" i="3"/>
  <c r="BG17" i="3"/>
  <c r="AU16" i="3"/>
  <c r="BW18" i="3"/>
  <c r="BW17" i="3"/>
  <c r="W18" i="3"/>
  <c r="W17" i="3"/>
  <c r="J18" i="3"/>
  <c r="J17" i="3"/>
  <c r="K18" i="3"/>
  <c r="K17" i="3"/>
  <c r="J16" i="3"/>
  <c r="X16" i="3"/>
  <c r="BV18" i="3"/>
  <c r="BV17" i="3"/>
  <c r="AX16" i="3"/>
  <c r="AL16" i="3"/>
  <c r="BG16" i="3"/>
  <c r="AU39" i="3" l="1"/>
  <c r="AV32" i="3"/>
  <c r="AV48" i="3" s="1"/>
  <c r="AW38" i="3"/>
  <c r="AX36" i="3"/>
  <c r="AX40" i="3"/>
  <c r="AY40" i="3"/>
  <c r="AT50" i="3"/>
  <c r="AU35" i="3"/>
  <c r="AT46" i="3"/>
  <c r="AU30" i="3"/>
  <c r="AR47" i="3"/>
  <c r="AS31" i="3"/>
  <c r="AS45" i="3"/>
  <c r="AT29" i="3"/>
  <c r="AU32" i="3" l="1"/>
  <c r="AU48" i="3" s="1"/>
  <c r="AV38" i="3"/>
  <c r="AT39" i="3"/>
  <c r="AV42" i="3"/>
  <c r="AW36" i="3"/>
  <c r="AW40" i="3"/>
  <c r="AU37" i="3"/>
  <c r="AS50" i="3"/>
  <c r="AT35" i="3"/>
  <c r="AQ47" i="3"/>
  <c r="AR31" i="3"/>
  <c r="AS39" i="3" s="1"/>
  <c r="AR45" i="3"/>
  <c r="AS29" i="3"/>
  <c r="AS46" i="3"/>
  <c r="AT30" i="3"/>
  <c r="AT32" i="3" l="1"/>
  <c r="AT48" i="3" s="1"/>
  <c r="AU38" i="3"/>
  <c r="AV36" i="3"/>
  <c r="AT37" i="3"/>
  <c r="AU42" i="3"/>
  <c r="AR50" i="3"/>
  <c r="AS35" i="3"/>
  <c r="AQ45" i="3"/>
  <c r="AR29" i="3"/>
  <c r="AR46" i="3"/>
  <c r="AS30" i="3"/>
  <c r="AT38" i="3" s="1"/>
  <c r="AP47" i="3"/>
  <c r="AQ31" i="3"/>
  <c r="AR39" i="3" s="1"/>
  <c r="AS32" i="3" l="1"/>
  <c r="AS48" i="3" s="1"/>
  <c r="AU36" i="3"/>
  <c r="AV40" i="3"/>
  <c r="AT42" i="3"/>
  <c r="AS37" i="3"/>
  <c r="AQ50" i="3"/>
  <c r="AR35" i="3"/>
  <c r="AQ46" i="3"/>
  <c r="AR30" i="3"/>
  <c r="AO47" i="3"/>
  <c r="AP31" i="3"/>
  <c r="AP45" i="3"/>
  <c r="AQ29" i="3"/>
  <c r="AU40" i="3"/>
  <c r="AR32" i="3" l="1"/>
  <c r="AR48" i="3" s="1"/>
  <c r="AS38" i="3"/>
  <c r="AQ39" i="3"/>
  <c r="AT36" i="3"/>
  <c r="AR37" i="3"/>
  <c r="AS42" i="3"/>
  <c r="AP50" i="3"/>
  <c r="AQ35" i="3"/>
  <c r="AN47" i="3"/>
  <c r="AO31" i="3"/>
  <c r="AO45" i="3"/>
  <c r="AP29" i="3"/>
  <c r="AQ37" i="3" s="1"/>
  <c r="AP46" i="3"/>
  <c r="AQ30" i="3"/>
  <c r="AQ32" i="3" l="1"/>
  <c r="AQ48" i="3" s="1"/>
  <c r="AR38" i="3"/>
  <c r="AP39" i="3"/>
  <c r="AS36" i="3"/>
  <c r="AS40" i="3"/>
  <c r="AT40" i="3"/>
  <c r="AR42" i="3"/>
  <c r="AP35" i="3"/>
  <c r="AO50" i="3"/>
  <c r="AN45" i="3"/>
  <c r="AO29" i="3"/>
  <c r="AO46" i="3"/>
  <c r="AP30" i="3"/>
  <c r="AQ38" i="3" s="1"/>
  <c r="AM47" i="3"/>
  <c r="AN31" i="3"/>
  <c r="AP32" i="3" l="1"/>
  <c r="AP48" i="3" s="1"/>
  <c r="AO39" i="3"/>
  <c r="AR36" i="3"/>
  <c r="AP37" i="3"/>
  <c r="AQ42" i="3"/>
  <c r="AN50" i="3"/>
  <c r="AO35" i="3"/>
  <c r="AL47" i="3"/>
  <c r="AM31" i="3"/>
  <c r="AN46" i="3"/>
  <c r="AO30" i="3"/>
  <c r="AP38" i="3" s="1"/>
  <c r="AM45" i="3"/>
  <c r="AN29" i="3"/>
  <c r="AO37" i="3" s="1"/>
  <c r="AO32" i="3" l="1"/>
  <c r="AO48" i="3" s="1"/>
  <c r="AN39" i="3"/>
  <c r="AP42" i="3"/>
  <c r="AQ36" i="3"/>
  <c r="AR40" i="3"/>
  <c r="AN35" i="3"/>
  <c r="AM50" i="3"/>
  <c r="AM46" i="3"/>
  <c r="AN30" i="3"/>
  <c r="AL45" i="3"/>
  <c r="AM29" i="3"/>
  <c r="AN37" i="3" s="1"/>
  <c r="AK47" i="3"/>
  <c r="AL31" i="3"/>
  <c r="AN32" i="3" l="1"/>
  <c r="AN48" i="3" s="1"/>
  <c r="AO38" i="3"/>
  <c r="AM39" i="3"/>
  <c r="AP36" i="3"/>
  <c r="AQ40" i="3"/>
  <c r="AO42" i="3"/>
  <c r="AL50" i="3"/>
  <c r="AM35" i="3"/>
  <c r="AK45" i="3"/>
  <c r="AL29" i="3"/>
  <c r="AM37" i="3" s="1"/>
  <c r="AL46" i="3"/>
  <c r="AM30" i="3"/>
  <c r="AN38" i="3" s="1"/>
  <c r="AP40" i="3"/>
  <c r="AJ47" i="3"/>
  <c r="AK31" i="3"/>
  <c r="AL39" i="3" l="1"/>
  <c r="AM32" i="3"/>
  <c r="AM48" i="3" s="1"/>
  <c r="AN42" i="3"/>
  <c r="AO36" i="3"/>
  <c r="AK50" i="3"/>
  <c r="AL35" i="3"/>
  <c r="AI47" i="3"/>
  <c r="AJ31" i="3"/>
  <c r="AK46" i="3"/>
  <c r="AL30" i="3"/>
  <c r="AJ45" i="3"/>
  <c r="AK29" i="3"/>
  <c r="AL37" i="3" s="1"/>
  <c r="AL32" i="3" l="1"/>
  <c r="AL48" i="3" s="1"/>
  <c r="AM38" i="3"/>
  <c r="AK39" i="3"/>
  <c r="AN36" i="3"/>
  <c r="AO40" i="3"/>
  <c r="AM42" i="3"/>
  <c r="AJ50" i="3"/>
  <c r="AK35" i="3"/>
  <c r="AL42" i="3" s="1"/>
  <c r="AN40" i="3"/>
  <c r="AJ46" i="3"/>
  <c r="AK30" i="3"/>
  <c r="AH47" i="3"/>
  <c r="AI31" i="3"/>
  <c r="AI45" i="3"/>
  <c r="AJ29" i="3"/>
  <c r="AK37" i="3" s="1"/>
  <c r="AJ39" i="3" l="1"/>
  <c r="AK32" i="3"/>
  <c r="AK48" i="3" s="1"/>
  <c r="AK38" i="3"/>
  <c r="AL38" i="3"/>
  <c r="AM36" i="3"/>
  <c r="AJ35" i="3"/>
  <c r="AI50" i="3"/>
  <c r="AH45" i="3"/>
  <c r="AI29" i="3"/>
  <c r="AG47" i="3"/>
  <c r="AH31" i="3"/>
  <c r="AI46" i="3"/>
  <c r="AJ30" i="3"/>
  <c r="AJ32" i="3" l="1"/>
  <c r="AJ48" i="3" s="1"/>
  <c r="AI39" i="3"/>
  <c r="AL36" i="3"/>
  <c r="AK42" i="3"/>
  <c r="AM40" i="3"/>
  <c r="AJ37" i="3"/>
  <c r="AI35" i="3"/>
  <c r="AH50" i="3"/>
  <c r="AF47" i="3"/>
  <c r="AG31" i="3"/>
  <c r="AH39" i="3" s="1"/>
  <c r="AG45" i="3"/>
  <c r="AH29" i="3"/>
  <c r="AH46" i="3"/>
  <c r="AI30" i="3"/>
  <c r="AL40" i="3"/>
  <c r="AI32" i="3" l="1"/>
  <c r="AI48" i="3" s="1"/>
  <c r="AJ38" i="3"/>
  <c r="AK36" i="3"/>
  <c r="AK40" i="3"/>
  <c r="AJ42" i="3"/>
  <c r="AI37" i="3"/>
  <c r="AG50" i="3"/>
  <c r="AH35" i="3"/>
  <c r="AF45" i="3"/>
  <c r="AG29" i="3"/>
  <c r="AH37" i="3" s="1"/>
  <c r="AG46" i="3"/>
  <c r="AH30" i="3"/>
  <c r="AE47" i="3"/>
  <c r="AF31" i="3"/>
  <c r="AH32" i="3" l="1"/>
  <c r="AH48" i="3" s="1"/>
  <c r="AI38" i="3"/>
  <c r="AG39" i="3"/>
  <c r="AJ36" i="3"/>
  <c r="AI42" i="3"/>
  <c r="AF50" i="3"/>
  <c r="AG35" i="3"/>
  <c r="AF46" i="3"/>
  <c r="AG30" i="3"/>
  <c r="AD47" i="3"/>
  <c r="AE31" i="3"/>
  <c r="AE45" i="3"/>
  <c r="AF29" i="3"/>
  <c r="AG37" i="3" s="1"/>
  <c r="AG32" i="3" l="1"/>
  <c r="AG48" i="3" s="1"/>
  <c r="AH38" i="3"/>
  <c r="AF39" i="3"/>
  <c r="AI36" i="3"/>
  <c r="AJ40" i="3"/>
  <c r="AH42" i="3"/>
  <c r="AF35" i="3"/>
  <c r="AE50" i="3"/>
  <c r="AC47" i="3"/>
  <c r="AD31" i="3"/>
  <c r="AE46" i="3"/>
  <c r="AF30" i="3"/>
  <c r="AG38" i="3" s="1"/>
  <c r="AD45" i="3"/>
  <c r="AE29" i="3"/>
  <c r="AF37" i="3" s="1"/>
  <c r="AE39" i="3" l="1"/>
  <c r="AF32" i="3"/>
  <c r="AF48" i="3" s="1"/>
  <c r="AH36" i="3"/>
  <c r="AI40" i="3"/>
  <c r="AG42" i="3"/>
  <c r="AD50" i="3"/>
  <c r="AE35" i="3"/>
  <c r="AC45" i="3"/>
  <c r="AD29" i="3"/>
  <c r="AB47" i="3"/>
  <c r="AC31" i="3"/>
  <c r="AD46" i="3"/>
  <c r="AE30" i="3"/>
  <c r="AF38" i="3" s="1"/>
  <c r="AE32" i="3" l="1"/>
  <c r="AE48" i="3" s="1"/>
  <c r="AD39" i="3"/>
  <c r="AE37" i="3"/>
  <c r="AG36" i="3"/>
  <c r="AG40" i="3"/>
  <c r="AH40" i="3"/>
  <c r="AF42" i="3"/>
  <c r="AC50" i="3"/>
  <c r="AD35" i="3"/>
  <c r="AC46" i="3"/>
  <c r="AD30" i="3"/>
  <c r="AE38" i="3" s="1"/>
  <c r="AA47" i="3"/>
  <c r="AB31" i="3"/>
  <c r="AB45" i="3"/>
  <c r="AC29" i="3"/>
  <c r="AC39" i="3" l="1"/>
  <c r="AD32" i="3"/>
  <c r="AD48" i="3" s="1"/>
  <c r="AF36" i="3"/>
  <c r="AE42" i="3"/>
  <c r="AD37" i="3"/>
  <c r="AB50" i="3"/>
  <c r="AC35" i="3"/>
  <c r="Z47" i="3"/>
  <c r="AA31" i="3"/>
  <c r="AA45" i="3"/>
  <c r="AB29" i="3"/>
  <c r="AB46" i="3"/>
  <c r="AC30" i="3"/>
  <c r="AD38" i="3" s="1"/>
  <c r="AC32" i="3" l="1"/>
  <c r="AC48" i="3" s="1"/>
  <c r="AB39" i="3"/>
  <c r="AE36" i="3"/>
  <c r="AF40" i="3"/>
  <c r="AC37" i="3"/>
  <c r="AD42" i="3"/>
  <c r="AB35" i="3"/>
  <c r="AA50" i="3"/>
  <c r="AA46" i="3"/>
  <c r="AB30" i="3"/>
  <c r="Z45" i="3"/>
  <c r="AA29" i="3"/>
  <c r="AB37" i="3" s="1"/>
  <c r="Y47" i="3"/>
  <c r="Z31" i="3"/>
  <c r="AB32" i="3" l="1"/>
  <c r="AB48" i="3" s="1"/>
  <c r="AC38" i="3"/>
  <c r="AA39" i="3"/>
  <c r="AD36" i="3"/>
  <c r="AC42" i="3"/>
  <c r="AE40" i="3"/>
  <c r="AA35" i="3"/>
  <c r="Z50" i="3"/>
  <c r="Y45" i="3"/>
  <c r="Z29" i="3"/>
  <c r="AA37" i="3" s="1"/>
  <c r="X47" i="3"/>
  <c r="Y31" i="3"/>
  <c r="Z46" i="3"/>
  <c r="AA30" i="3"/>
  <c r="AA32" i="3" l="1"/>
  <c r="AA48" i="3" s="1"/>
  <c r="AB38" i="3"/>
  <c r="Z39" i="3"/>
  <c r="AC36" i="3"/>
  <c r="AD40" i="3"/>
  <c r="AB42" i="3"/>
  <c r="Y50" i="3"/>
  <c r="Z35" i="3"/>
  <c r="AA42" i="3" s="1"/>
  <c r="W47" i="3"/>
  <c r="X31" i="3"/>
  <c r="Y39" i="3" s="1"/>
  <c r="X45" i="3"/>
  <c r="Y29" i="3"/>
  <c r="Z37" i="3" s="1"/>
  <c r="Y46" i="3"/>
  <c r="Z30" i="3"/>
  <c r="Z32" i="3" l="1"/>
  <c r="Z48" i="3" s="1"/>
  <c r="AA38" i="3"/>
  <c r="X39" i="3"/>
  <c r="AB36" i="3"/>
  <c r="AC40" i="3"/>
  <c r="Y35" i="3"/>
  <c r="X50" i="3"/>
  <c r="W45" i="3"/>
  <c r="X29" i="3"/>
  <c r="Y37" i="3" s="1"/>
  <c r="X46" i="3"/>
  <c r="Y30" i="3"/>
  <c r="V47" i="3"/>
  <c r="W31" i="3"/>
  <c r="Y32" i="3" l="1"/>
  <c r="Y48" i="3" s="1"/>
  <c r="Z38" i="3"/>
  <c r="AA36" i="3"/>
  <c r="AB40" i="3"/>
  <c r="Z42" i="3"/>
  <c r="W50" i="3"/>
  <c r="X35" i="3"/>
  <c r="U47" i="3"/>
  <c r="V31" i="3"/>
  <c r="W39" i="3" s="1"/>
  <c r="W46" i="3"/>
  <c r="X30" i="3"/>
  <c r="Y38" i="3" s="1"/>
  <c r="V45" i="3"/>
  <c r="W29" i="3"/>
  <c r="X32" i="3" l="1"/>
  <c r="X48" i="3" s="1"/>
  <c r="Z36" i="3"/>
  <c r="AA40" i="3"/>
  <c r="Y42" i="3"/>
  <c r="X37" i="3"/>
  <c r="V50" i="3"/>
  <c r="W35" i="3"/>
  <c r="U45" i="3"/>
  <c r="V29" i="3"/>
  <c r="W37" i="3" s="1"/>
  <c r="V46" i="3"/>
  <c r="W30" i="3"/>
  <c r="X38" i="3" s="1"/>
  <c r="Z40" i="3"/>
  <c r="T47" i="3"/>
  <c r="U31" i="3"/>
  <c r="W32" i="3" l="1"/>
  <c r="W48" i="3" s="1"/>
  <c r="V39" i="3"/>
  <c r="X42" i="3"/>
  <c r="Y36" i="3"/>
  <c r="U50" i="3"/>
  <c r="V35" i="3"/>
  <c r="U46" i="3"/>
  <c r="V30" i="3"/>
  <c r="S47" i="3"/>
  <c r="T31" i="3"/>
  <c r="T45" i="3"/>
  <c r="U29" i="3"/>
  <c r="V32" i="3" l="1"/>
  <c r="V48" i="3" s="1"/>
  <c r="W38" i="3"/>
  <c r="U39" i="3"/>
  <c r="X36" i="3"/>
  <c r="Y40" i="3"/>
  <c r="V37" i="3"/>
  <c r="W42" i="3"/>
  <c r="T50" i="3"/>
  <c r="U35" i="3"/>
  <c r="R47" i="3"/>
  <c r="S31" i="3"/>
  <c r="T39" i="3" s="1"/>
  <c r="S45" i="3"/>
  <c r="T29" i="3"/>
  <c r="U37" i="3" s="1"/>
  <c r="T46" i="3"/>
  <c r="U30" i="3"/>
  <c r="U32" i="3" l="1"/>
  <c r="U48" i="3" s="1"/>
  <c r="V38" i="3"/>
  <c r="V42" i="3"/>
  <c r="W36" i="3"/>
  <c r="X40" i="3"/>
  <c r="S50" i="3"/>
  <c r="T35" i="3"/>
  <c r="R45" i="3"/>
  <c r="S29" i="3"/>
  <c r="S46" i="3"/>
  <c r="T30" i="3"/>
  <c r="U38" i="3" s="1"/>
  <c r="Q47" i="3"/>
  <c r="R31" i="3"/>
  <c r="S39" i="3" s="1"/>
  <c r="T32" i="3" l="1"/>
  <c r="T48" i="3" s="1"/>
  <c r="T37" i="3"/>
  <c r="V36" i="3"/>
  <c r="W40" i="3"/>
  <c r="U42" i="3"/>
  <c r="S35" i="3"/>
  <c r="T42" i="3" s="1"/>
  <c r="R50" i="3"/>
  <c r="R46" i="3"/>
  <c r="S30" i="3"/>
  <c r="T38" i="3" s="1"/>
  <c r="P47" i="3"/>
  <c r="Q31" i="3"/>
  <c r="Q45" i="3"/>
  <c r="R29" i="3"/>
  <c r="S32" i="3" l="1"/>
  <c r="S48" i="3" s="1"/>
  <c r="R39" i="3"/>
  <c r="U36" i="3"/>
  <c r="V40" i="3"/>
  <c r="S37" i="3"/>
  <c r="Q50" i="3"/>
  <c r="R35" i="3"/>
  <c r="S42" i="3" s="1"/>
  <c r="Q46" i="3"/>
  <c r="R30" i="3"/>
  <c r="O47" i="3"/>
  <c r="P31" i="3"/>
  <c r="Q39" i="3" s="1"/>
  <c r="P45" i="3"/>
  <c r="Q29" i="3"/>
  <c r="R32" i="3" l="1"/>
  <c r="R48" i="3" s="1"/>
  <c r="S38" i="3"/>
  <c r="T36" i="3"/>
  <c r="R37" i="3"/>
  <c r="U40" i="3"/>
  <c r="Q35" i="3"/>
  <c r="P50" i="3"/>
  <c r="P46" i="3"/>
  <c r="Q30" i="3"/>
  <c r="N47" i="3"/>
  <c r="O31" i="3"/>
  <c r="P39" i="3" s="1"/>
  <c r="O45" i="3"/>
  <c r="P29" i="3"/>
  <c r="Q37" i="3" s="1"/>
  <c r="T40" i="3"/>
  <c r="Q32" i="3" l="1"/>
  <c r="Q48" i="3" s="1"/>
  <c r="R38" i="3"/>
  <c r="R42" i="3"/>
  <c r="S36" i="3"/>
  <c r="S40" i="3"/>
  <c r="O50" i="3"/>
  <c r="P35" i="3"/>
  <c r="N45" i="3"/>
  <c r="O29" i="3"/>
  <c r="M47" i="3"/>
  <c r="N31" i="3"/>
  <c r="O39" i="3" s="1"/>
  <c r="O46" i="3"/>
  <c r="P30" i="3"/>
  <c r="P32" i="3" l="1"/>
  <c r="P48" i="3" s="1"/>
  <c r="Q38" i="3"/>
  <c r="P37" i="3"/>
  <c r="R36" i="3"/>
  <c r="Q42" i="3"/>
  <c r="N50" i="3"/>
  <c r="O35" i="3"/>
  <c r="N46" i="3"/>
  <c r="O30" i="3"/>
  <c r="P38" i="3" s="1"/>
  <c r="L47" i="3"/>
  <c r="M31" i="3"/>
  <c r="N39" i="3" s="1"/>
  <c r="M45" i="3"/>
  <c r="N29" i="3"/>
  <c r="O32" i="3" l="1"/>
  <c r="O48" i="3" s="1"/>
  <c r="Q36" i="3"/>
  <c r="R40" i="3"/>
  <c r="P42" i="3"/>
  <c r="O37" i="3"/>
  <c r="N35" i="3"/>
  <c r="M50" i="3"/>
  <c r="M46" i="3"/>
  <c r="N30" i="3"/>
  <c r="O38" i="3" s="1"/>
  <c r="K47" i="3"/>
  <c r="L31" i="3"/>
  <c r="M39" i="3" s="1"/>
  <c r="L45" i="3"/>
  <c r="M29" i="3"/>
  <c r="N32" i="3" l="1"/>
  <c r="N48" i="3" s="1"/>
  <c r="N37" i="3"/>
  <c r="P36" i="3"/>
  <c r="O42" i="3"/>
  <c r="Q40" i="3"/>
  <c r="L50" i="3"/>
  <c r="M35" i="3"/>
  <c r="P40" i="3"/>
  <c r="J47" i="3"/>
  <c r="K31" i="3"/>
  <c r="K45" i="3"/>
  <c r="L29" i="3"/>
  <c r="L46" i="3"/>
  <c r="M30" i="3"/>
  <c r="M32" i="3" l="1"/>
  <c r="M48" i="3" s="1"/>
  <c r="N38" i="3"/>
  <c r="L39" i="3"/>
  <c r="O36" i="3"/>
  <c r="M37" i="3"/>
  <c r="N42" i="3"/>
  <c r="L35" i="3"/>
  <c r="K50" i="3"/>
  <c r="J45" i="3"/>
  <c r="K29" i="3"/>
  <c r="I47" i="3"/>
  <c r="J31" i="3"/>
  <c r="K46" i="3"/>
  <c r="L30" i="3"/>
  <c r="L32" i="3" l="1"/>
  <c r="L48" i="3" s="1"/>
  <c r="M38" i="3"/>
  <c r="K39" i="3"/>
  <c r="N36" i="3"/>
  <c r="L37" i="3"/>
  <c r="O40" i="3"/>
  <c r="M42" i="3"/>
  <c r="K35" i="3"/>
  <c r="L42" i="3" s="1"/>
  <c r="J50" i="3"/>
  <c r="J46" i="3"/>
  <c r="K30" i="3"/>
  <c r="L38" i="3" s="1"/>
  <c r="H47" i="3"/>
  <c r="I31" i="3"/>
  <c r="J39" i="3" s="1"/>
  <c r="I45" i="3"/>
  <c r="J29" i="3"/>
  <c r="K32" i="3" l="1"/>
  <c r="K48" i="3" s="1"/>
  <c r="M36" i="3"/>
  <c r="N40" i="3"/>
  <c r="K37" i="3"/>
  <c r="J35" i="3"/>
  <c r="K42" i="3" s="1"/>
  <c r="I50" i="3"/>
  <c r="I46" i="3"/>
  <c r="J30" i="3"/>
  <c r="G47" i="3"/>
  <c r="H31" i="3"/>
  <c r="H45" i="3"/>
  <c r="I29" i="3"/>
  <c r="J32" i="3" l="1"/>
  <c r="J48" i="3" s="1"/>
  <c r="K38" i="3"/>
  <c r="I39" i="3"/>
  <c r="L36" i="3"/>
  <c r="L40" i="3"/>
  <c r="M40" i="3"/>
  <c r="J37" i="3"/>
  <c r="H50" i="3"/>
  <c r="I35" i="3"/>
  <c r="J42" i="3" s="1"/>
  <c r="H46" i="3"/>
  <c r="I30" i="3"/>
  <c r="J38" i="3" s="1"/>
  <c r="F47" i="3"/>
  <c r="G31" i="3"/>
  <c r="G45" i="3"/>
  <c r="H29" i="3"/>
  <c r="I32" i="3" l="1"/>
  <c r="I48" i="3" s="1"/>
  <c r="H39" i="3"/>
  <c r="I37" i="3"/>
  <c r="K36" i="3"/>
  <c r="G50" i="3"/>
  <c r="H35" i="3"/>
  <c r="G46" i="3"/>
  <c r="H30" i="3"/>
  <c r="E47" i="3"/>
  <c r="F31" i="3"/>
  <c r="F45" i="3"/>
  <c r="G29" i="3"/>
  <c r="H32" i="3" l="1"/>
  <c r="H48" i="3" s="1"/>
  <c r="I38" i="3"/>
  <c r="G39" i="3"/>
  <c r="J36" i="3"/>
  <c r="J40" i="3"/>
  <c r="K40" i="3"/>
  <c r="H37" i="3"/>
  <c r="I42" i="3"/>
  <c r="F50" i="3"/>
  <c r="G35" i="3"/>
  <c r="F46" i="3"/>
  <c r="G30" i="3"/>
  <c r="D47" i="3"/>
  <c r="E31" i="3"/>
  <c r="E45" i="3"/>
  <c r="F29" i="3"/>
  <c r="G32" i="3" l="1"/>
  <c r="G48" i="3" s="1"/>
  <c r="H38" i="3"/>
  <c r="F39" i="3"/>
  <c r="H42" i="3"/>
  <c r="I36" i="3"/>
  <c r="I40" i="3"/>
  <c r="G37" i="3"/>
  <c r="F35" i="3"/>
  <c r="E50" i="3"/>
  <c r="E46" i="3"/>
  <c r="F30" i="3"/>
  <c r="G38" i="3" s="1"/>
  <c r="C47" i="3"/>
  <c r="D31" i="3"/>
  <c r="D45" i="3"/>
  <c r="E29" i="3"/>
  <c r="E39" i="3" l="1"/>
  <c r="F32" i="3"/>
  <c r="F48" i="3" s="1"/>
  <c r="H36" i="3"/>
  <c r="G42" i="3"/>
  <c r="F37" i="3"/>
  <c r="E35" i="3"/>
  <c r="D50" i="3"/>
  <c r="B47" i="3"/>
  <c r="C31" i="3"/>
  <c r="C45" i="3"/>
  <c r="D29" i="3"/>
  <c r="D46" i="3"/>
  <c r="E30" i="3"/>
  <c r="B31" i="3" l="1"/>
  <c r="C39" i="3"/>
  <c r="E32" i="3"/>
  <c r="E48" i="3" s="1"/>
  <c r="F38" i="3"/>
  <c r="D39" i="3"/>
  <c r="G36" i="3"/>
  <c r="H40" i="3"/>
  <c r="F42" i="3"/>
  <c r="E37" i="3"/>
  <c r="D35" i="3"/>
  <c r="C50" i="3"/>
  <c r="B45" i="3"/>
  <c r="B29" i="3" s="1"/>
  <c r="C29" i="3"/>
  <c r="C46" i="3"/>
  <c r="D30" i="3"/>
  <c r="D32" i="3" l="1"/>
  <c r="D48" i="3" s="1"/>
  <c r="E38" i="3"/>
  <c r="C37" i="3"/>
  <c r="D37" i="3"/>
  <c r="F36" i="3"/>
  <c r="E42" i="3"/>
  <c r="G40" i="3"/>
  <c r="B50" i="3"/>
  <c r="B35" i="3" s="1"/>
  <c r="C35" i="3"/>
  <c r="B46" i="3"/>
  <c r="C30" i="3"/>
  <c r="D38" i="3" s="1"/>
  <c r="B30" i="3" l="1"/>
  <c r="B32" i="3" s="1"/>
  <c r="B48" i="3" s="1"/>
  <c r="C32" i="3"/>
  <c r="C48" i="3" s="1"/>
  <c r="C38" i="3"/>
  <c r="C42" i="3"/>
  <c r="E36" i="3"/>
  <c r="F40" i="3"/>
  <c r="D42" i="3"/>
  <c r="D36" i="3" l="1"/>
  <c r="E40" i="3"/>
  <c r="B36" i="3"/>
  <c r="C36" i="3" l="1"/>
  <c r="C40" i="3"/>
  <c r="D40" i="3"/>
</calcChain>
</file>

<file path=xl/sharedStrings.xml><?xml version="1.0" encoding="utf-8"?>
<sst xmlns="http://schemas.openxmlformats.org/spreadsheetml/2006/main" count="2501" uniqueCount="754">
  <si>
    <t>Value Added by Industry</t>
  </si>
  <si>
    <t>[Billions of dollars]</t>
  </si>
  <si>
    <t>Bureau of Economic Analysis</t>
  </si>
  <si>
    <t>Release Date: November 16, 2021</t>
  </si>
  <si>
    <t>Line</t>
  </si>
  <si>
    <t/>
  </si>
  <si>
    <t>1947</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</si>
  <si>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</si>
  <si>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</si>
  <si>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</si>
  <si>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</si>
  <si>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</si>
  <si>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</si>
  <si>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</si>
  <si>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</si>
  <si>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</si>
  <si>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</si>
  <si>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</si>
  <si>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</si>
  <si>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</si>
  <si>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</si>
  <si>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</si>
  <si>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</si>
  <si>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</si>
  <si>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</si>
  <si>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</si>
  <si>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</si>
  <si>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</si>
  <si>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</si>
  <si>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</si>
  <si>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</si>
  <si>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</si>
  <si>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</si>
  <si>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</si>
  <si>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</si>
  <si>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</si>
  <si>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</si>
  <si>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</si>
  <si>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</si>
  <si>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</si>
  <si>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</si>
  <si>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</si>
  <si>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</si>
  <si>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</si>
  <si>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</si>
  <si>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</si>
  <si>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</si>
  <si>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</si>
  <si>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</si>
  <si>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</si>
  <si>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</si>
  <si>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</si>
  <si>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</si>
  <si>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</si>
  <si>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</si>
  <si>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</si>
  <si>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 xml:space="preserve">    1</t>
  </si>
  <si>
    <t xml:space="preserve">    Gross domestic product</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</si>
  <si>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</si>
  <si>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</si>
  <si>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</si>
  <si>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</si>
  <si>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</si>
  <si>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</si>
  <si>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</si>
  <si>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</si>
  <si>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</si>
  <si>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</si>
  <si>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</si>
  <si>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</si>
  <si>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</si>
  <si>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</si>
  <si>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</si>
  <si>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</si>
  <si>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</si>
  <si>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</si>
  <si>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</si>
  <si>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</si>
  <si>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</si>
  <si>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</si>
  <si>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</si>
  <si>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</si>
  <si>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</si>
  <si>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</si>
  <si>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</si>
  <si>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</si>
  <si>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</si>
  <si>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</si>
  <si>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</si>
  <si>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</si>
  <si>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</si>
  <si>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</si>
  <si>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</si>
  <si>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</si>
  <si>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</si>
  <si>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</si>
  <si>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</si>
  <si>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</si>
  <si>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</si>
  <si>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</si>
  <si>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</si>
  <si>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</si>
  <si>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</si>
  <si>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</si>
  <si>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</si>
  <si>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</si>
  <si>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</si>
  <si>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</si>
  <si>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</si>
  <si>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</si>
  <si>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</si>
  <si>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</si>
  <si>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</si>
  <si>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</si>
  <si>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</si>
  <si>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</si>
  <si>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</si>
  <si>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</si>
  <si>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</si>
  <si>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</si>
  <si>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</si>
  <si>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</si>
  <si>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</si>
  <si>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</si>
  <si>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</si>
  <si>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</si>
  <si>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</si>
  <si>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Motor vehicle and parts dealers</t>
  </si>
  <si>
    <t>...</t>
  </si>
  <si>
    <t xml:space="preserve">    37</t>
  </si>
  <si>
    <t xml:space="preserve">    Food and beverage stores</t>
  </si>
  <si>
    <t xml:space="preserve">    38</t>
  </si>
  <si>
    <t xml:space="preserve">    General merchandise stores</t>
  </si>
  <si>
    <t xml:space="preserve">    39</t>
  </si>
  <si>
    <t xml:space="preserve">    Other retail</t>
  </si>
  <si>
    <t xml:space="preserve">    40</t>
  </si>
  <si>
    <t xml:space="preserve">  Transportation and warehousing</t>
  </si>
  <si>
    <t xml:space="preserve">    41</t>
  </si>
  <si>
    <t xml:space="preserve">    Air transportation</t>
  </si>
  <si>
    <t xml:space="preserve">    42</t>
  </si>
  <si>
    <t xml:space="preserve">    Rail transportation</t>
  </si>
  <si>
    <t xml:space="preserve">    43</t>
  </si>
  <si>
    <t xml:space="preserve">    Water transportation</t>
  </si>
  <si>
    <t xml:space="preserve">    44</t>
  </si>
  <si>
    <t xml:space="preserve">    Truck transportation</t>
  </si>
  <si>
    <t xml:space="preserve">    45</t>
  </si>
  <si>
    <t xml:space="preserve">    Transit and ground passenger transportation</t>
  </si>
  <si>
    <t xml:space="preserve">    46</t>
  </si>
  <si>
    <t xml:space="preserve">    Pipeline transportation</t>
  </si>
  <si>
    <t xml:space="preserve">    47</t>
  </si>
  <si>
    <t xml:space="preserve">    Other transportation and support activities</t>
  </si>
  <si>
    <t xml:space="preserve">    48</t>
  </si>
  <si>
    <t xml:space="preserve">    Warehousing and storage</t>
  </si>
  <si>
    <t xml:space="preserve">    49</t>
  </si>
  <si>
    <t xml:space="preserve">  Information</t>
  </si>
  <si>
    <t xml:space="preserve">    50</t>
  </si>
  <si>
    <t xml:space="preserve">    Publishing industries, except internet (includes software)</t>
  </si>
  <si>
    <t xml:space="preserve">    51</t>
  </si>
  <si>
    <t xml:space="preserve">    Motion picture and sound recording industries</t>
  </si>
  <si>
    <t xml:space="preserve">    52</t>
  </si>
  <si>
    <t xml:space="preserve">    Broadcasting and telecommunications</t>
  </si>
  <si>
    <t xml:space="preserve">    53</t>
  </si>
  <si>
    <t xml:space="preserve">    Data processing, internet publishing, and other information services</t>
  </si>
  <si>
    <t xml:space="preserve">    54</t>
  </si>
  <si>
    <t xml:space="preserve">  Finance, insurance, real estate, rental, and leasing</t>
  </si>
  <si>
    <t xml:space="preserve">    55</t>
  </si>
  <si>
    <t xml:space="preserve">    Finance and insurance</t>
  </si>
  <si>
    <t xml:space="preserve">    56</t>
  </si>
  <si>
    <t xml:space="preserve">      Federal Reserve banks, credit intermediation, and related activities</t>
  </si>
  <si>
    <t xml:space="preserve">    57</t>
  </si>
  <si>
    <t xml:space="preserve">      Securities, commodity contracts, and investments</t>
  </si>
  <si>
    <t xml:space="preserve">    58</t>
  </si>
  <si>
    <t xml:space="preserve">      Insurance carriers and related activities</t>
  </si>
  <si>
    <t xml:space="preserve">    59</t>
  </si>
  <si>
    <t xml:space="preserve">      Funds, trusts, and other financial vehicles</t>
  </si>
  <si>
    <t xml:space="preserve">    60</t>
  </si>
  <si>
    <t xml:space="preserve">    Real estate and rental and leasing</t>
  </si>
  <si>
    <t xml:space="preserve">    61</t>
  </si>
  <si>
    <t xml:space="preserve">      Real estate</t>
  </si>
  <si>
    <t xml:space="preserve">    62</t>
  </si>
  <si>
    <t xml:space="preserve">        Housing</t>
  </si>
  <si>
    <t xml:space="preserve">    63</t>
  </si>
  <si>
    <t xml:space="preserve">        Other real estate</t>
  </si>
  <si>
    <t xml:space="preserve">    64</t>
  </si>
  <si>
    <t xml:space="preserve">      Rental and leasing services and lessors of intangible assets</t>
  </si>
  <si>
    <t xml:space="preserve">    65</t>
  </si>
  <si>
    <t xml:space="preserve">  Professional and business services</t>
  </si>
  <si>
    <t xml:space="preserve">    66</t>
  </si>
  <si>
    <t xml:space="preserve">    Professional, scientific, and technical services</t>
  </si>
  <si>
    <t xml:space="preserve">    67</t>
  </si>
  <si>
    <t xml:space="preserve">      Legal services</t>
  </si>
  <si>
    <t xml:space="preserve">    68</t>
  </si>
  <si>
    <t xml:space="preserve">      Computer systems design and related services</t>
  </si>
  <si>
    <t xml:space="preserve">    69</t>
  </si>
  <si>
    <t xml:space="preserve">      Miscellaneous professional, scientific, and technical services</t>
  </si>
  <si>
    <t xml:space="preserve">    70</t>
  </si>
  <si>
    <t xml:space="preserve">    Management of companies and enterprises</t>
  </si>
  <si>
    <t xml:space="preserve">    71</t>
  </si>
  <si>
    <t xml:space="preserve">    Administrative and waste management services</t>
  </si>
  <si>
    <t xml:space="preserve">    72</t>
  </si>
  <si>
    <t xml:space="preserve">      Administrative and support services</t>
  </si>
  <si>
    <t xml:space="preserve">    73</t>
  </si>
  <si>
    <t xml:space="preserve">      Waste management and remediation services</t>
  </si>
  <si>
    <t xml:space="preserve">    74</t>
  </si>
  <si>
    <t xml:space="preserve">  Educational services, health care, and social assistance</t>
  </si>
  <si>
    <t xml:space="preserve">    75</t>
  </si>
  <si>
    <t xml:space="preserve">    Educational services</t>
  </si>
  <si>
    <t xml:space="preserve">    76</t>
  </si>
  <si>
    <t xml:space="preserve">    Health care and social assistance</t>
  </si>
  <si>
    <t xml:space="preserve">    77</t>
  </si>
  <si>
    <t xml:space="preserve">      Ambulatory health care services</t>
  </si>
  <si>
    <t xml:space="preserve">    78</t>
  </si>
  <si>
    <t xml:space="preserve">      Hospitals and nursing and residential care facilities</t>
  </si>
  <si>
    <t xml:space="preserve">    79</t>
  </si>
  <si>
    <t xml:space="preserve">      Hospitals</t>
  </si>
  <si>
    <t xml:space="preserve">    80</t>
  </si>
  <si>
    <t xml:space="preserve">      Nursing and residential care facilities</t>
  </si>
  <si>
    <t xml:space="preserve">    81</t>
  </si>
  <si>
    <t xml:space="preserve">      Social assistance</t>
  </si>
  <si>
    <t xml:space="preserve">    82</t>
  </si>
  <si>
    <t xml:space="preserve">  Arts, entertainment, recreation, accommodation, and food services</t>
  </si>
  <si>
    <t xml:space="preserve">    83</t>
  </si>
  <si>
    <t xml:space="preserve">    Arts, entertainment, and recreation</t>
  </si>
  <si>
    <t xml:space="preserve">    84</t>
  </si>
  <si>
    <t xml:space="preserve">      Performing arts, spectator sports, museums, and related activities</t>
  </si>
  <si>
    <t xml:space="preserve">    85</t>
  </si>
  <si>
    <t xml:space="preserve">      Amusements, gambling, and recreation industries</t>
  </si>
  <si>
    <t xml:space="preserve">    86</t>
  </si>
  <si>
    <t xml:space="preserve">    Accommodation and food services</t>
  </si>
  <si>
    <t xml:space="preserve">    87</t>
  </si>
  <si>
    <t xml:space="preserve">      Accommodation</t>
  </si>
  <si>
    <t xml:space="preserve">    88</t>
  </si>
  <si>
    <t xml:space="preserve">      Food services and drinking places</t>
  </si>
  <si>
    <t xml:space="preserve">    89</t>
  </si>
  <si>
    <t xml:space="preserve">  Other services, except government</t>
  </si>
  <si>
    <t xml:space="preserve">    90</t>
  </si>
  <si>
    <t>Government</t>
  </si>
  <si>
    <t xml:space="preserve">    91</t>
  </si>
  <si>
    <t xml:space="preserve">  Federal</t>
  </si>
  <si>
    <t xml:space="preserve">    92</t>
  </si>
  <si>
    <t xml:space="preserve">    General government</t>
  </si>
  <si>
    <t xml:space="preserve">    93</t>
  </si>
  <si>
    <t xml:space="preserve">      National defense</t>
  </si>
  <si>
    <t xml:space="preserve">    94</t>
  </si>
  <si>
    <t xml:space="preserve">      Nondefense</t>
  </si>
  <si>
    <t xml:space="preserve">    95</t>
  </si>
  <si>
    <t xml:space="preserve">    Government enterprises</t>
  </si>
  <si>
    <t xml:space="preserve">    96</t>
  </si>
  <si>
    <t xml:space="preserve">  State and local</t>
  </si>
  <si>
    <t xml:space="preserve">    97</t>
  </si>
  <si>
    <t xml:space="preserve">    98</t>
  </si>
  <si>
    <t xml:space="preserve">    99</t>
  </si>
  <si>
    <t>Addenda:</t>
  </si>
  <si>
    <t xml:space="preserve">    100</t>
  </si>
  <si>
    <t xml:space="preserve">    Private goods-producing industries [1]</t>
  </si>
  <si>
    <t xml:space="preserve">    101</t>
  </si>
  <si>
    <t xml:space="preserve">    Private services-producing industries [2]</t>
  </si>
  <si>
    <t xml:space="preserve">    102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</si>
  <si>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</si>
  <si>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</si>
  <si>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</si>
  <si>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</si>
  <si>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</si>
  <si>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Note. Detail may not add to total due to rounding.</t>
  </si>
  <si>
    <t>Note. The Bureau of Economic Analysis does not include these detailed estimates in the published tables because their quality is significantly less than that of the higher level aggregates in which they are included.</t>
  </si>
  <si>
    <t xml:space="preserve">        Information-communications-technology-producing industries 3</t>
  </si>
  <si>
    <t>191</t>
  </si>
  <si>
    <t xml:space="preserve">        Private services-producing industries 2</t>
  </si>
  <si>
    <t>190</t>
  </si>
  <si>
    <t xml:space="preserve">        Private goods-producing industries 1</t>
  </si>
  <si>
    <t>189</t>
  </si>
  <si>
    <t xml:space="preserve">        Government enterprises</t>
  </si>
  <si>
    <t>188</t>
  </si>
  <si>
    <t xml:space="preserve">            State and local government other services</t>
  </si>
  <si>
    <t>187</t>
  </si>
  <si>
    <t xml:space="preserve">            State and local government hospitals and health services</t>
  </si>
  <si>
    <t>186</t>
  </si>
  <si>
    <t xml:space="preserve">            State and local government educational services</t>
  </si>
  <si>
    <t>185</t>
  </si>
  <si>
    <t xml:space="preserve">        State and local general government</t>
  </si>
  <si>
    <t>184</t>
  </si>
  <si>
    <t xml:space="preserve">    State and local</t>
  </si>
  <si>
    <t>183</t>
  </si>
  <si>
    <t>182</t>
  </si>
  <si>
    <t xml:space="preserve">            Nondefense</t>
  </si>
  <si>
    <t>181</t>
  </si>
  <si>
    <t xml:space="preserve">            National defense</t>
  </si>
  <si>
    <t>180</t>
  </si>
  <si>
    <t xml:space="preserve">        Federal general government</t>
  </si>
  <si>
    <t>179</t>
  </si>
  <si>
    <t xml:space="preserve">    Federal</t>
  </si>
  <si>
    <t>178</t>
  </si>
  <si>
    <t>177</t>
  </si>
  <si>
    <t xml:space="preserve">        Private households</t>
  </si>
  <si>
    <t>176</t>
  </si>
  <si>
    <t xml:space="preserve">        Religious, grantmaking, civic, professional, and similar organizations</t>
  </si>
  <si>
    <t>175</t>
  </si>
  <si>
    <t xml:space="preserve">        Personal and laundry services</t>
  </si>
  <si>
    <t>174</t>
  </si>
  <si>
    <t xml:space="preserve">        Repair and maintenance</t>
  </si>
  <si>
    <t>173</t>
  </si>
  <si>
    <t xml:space="preserve">    Other services, except government</t>
  </si>
  <si>
    <t>172</t>
  </si>
  <si>
    <t xml:space="preserve">            Food services and drinking places</t>
  </si>
  <si>
    <t>171</t>
  </si>
  <si>
    <t xml:space="preserve">            Accommodation</t>
  </si>
  <si>
    <t>170</t>
  </si>
  <si>
    <t xml:space="preserve">        Accommodation and food services</t>
  </si>
  <si>
    <t>169</t>
  </si>
  <si>
    <t xml:space="preserve">            Amusements, gambling, and recreation industries</t>
  </si>
  <si>
    <t>168</t>
  </si>
  <si>
    <t xml:space="preserve">            Performing arts, spectator sports, museums, and related activities</t>
  </si>
  <si>
    <t>167</t>
  </si>
  <si>
    <t xml:space="preserve">        Arts, entertainment, and recreation</t>
  </si>
  <si>
    <t>166</t>
  </si>
  <si>
    <t xml:space="preserve">    Arts, entertainment, recreation, accommodation, and food services</t>
  </si>
  <si>
    <t>165</t>
  </si>
  <si>
    <t xml:space="preserve">            Social assistance</t>
  </si>
  <si>
    <t>164</t>
  </si>
  <si>
    <t xml:space="preserve">            Nursing and residential care facilities</t>
  </si>
  <si>
    <t>163</t>
  </si>
  <si>
    <t xml:space="preserve">            Hospitals</t>
  </si>
  <si>
    <t>162</t>
  </si>
  <si>
    <t xml:space="preserve">                Other ambulatory health care services</t>
  </si>
  <si>
    <t>161</t>
  </si>
  <si>
    <t xml:space="preserve">                Outpatient care centers</t>
  </si>
  <si>
    <t>160</t>
  </si>
  <si>
    <t xml:space="preserve">                Offices of other health practitioners</t>
  </si>
  <si>
    <t>159</t>
  </si>
  <si>
    <t xml:space="preserve">                Offices of dentists</t>
  </si>
  <si>
    <t>158</t>
  </si>
  <si>
    <t xml:space="preserve">                Offices of physicians</t>
  </si>
  <si>
    <t>157</t>
  </si>
  <si>
    <t xml:space="preserve">            Ambulatory health care services</t>
  </si>
  <si>
    <t>156</t>
  </si>
  <si>
    <t xml:space="preserve">        Health care and social assistance</t>
  </si>
  <si>
    <t>155</t>
  </si>
  <si>
    <t xml:space="preserve">        Educational services</t>
  </si>
  <si>
    <t>154</t>
  </si>
  <si>
    <t xml:space="preserve">    Educational services, health care, and social assistance</t>
  </si>
  <si>
    <t>153</t>
  </si>
  <si>
    <t xml:space="preserve">            Waste management and remediation services</t>
  </si>
  <si>
    <t>152</t>
  </si>
  <si>
    <t xml:space="preserve">                    Other administrative and support services</t>
  </si>
  <si>
    <t>151</t>
  </si>
  <si>
    <t xml:space="preserve">                    Services to buildings and dwellings</t>
  </si>
  <si>
    <t>150</t>
  </si>
  <si>
    <t xml:space="preserve">                    Employment services</t>
  </si>
  <si>
    <t>149</t>
  </si>
  <si>
    <t xml:space="preserve">            Administrative and support services</t>
  </si>
  <si>
    <t>148</t>
  </si>
  <si>
    <t xml:space="preserve">        Administrative and waste management services</t>
  </si>
  <si>
    <t>147</t>
  </si>
  <si>
    <t xml:space="preserve">        Management of companies and enterprises</t>
  </si>
  <si>
    <t>146</t>
  </si>
  <si>
    <t xml:space="preserve">                Specialized design services and other professional, scientific, and technical services</t>
  </si>
  <si>
    <t>145</t>
  </si>
  <si>
    <t xml:space="preserve">                Advertising, public relations, and related services</t>
  </si>
  <si>
    <t>144</t>
  </si>
  <si>
    <t xml:space="preserve">                Scientific research and development services</t>
  </si>
  <si>
    <t>143</t>
  </si>
  <si>
    <t xml:space="preserve">                Management, scientific, and technical consulting services</t>
  </si>
  <si>
    <t>142</t>
  </si>
  <si>
    <t xml:space="preserve">                Architectural, engineering, and related services</t>
  </si>
  <si>
    <t>141</t>
  </si>
  <si>
    <t xml:space="preserve">                Accounting, tax preparation, bookkeeping, and payroll services</t>
  </si>
  <si>
    <t>140</t>
  </si>
  <si>
    <t xml:space="preserve">            Miscellaneous professional, scientific, and technical services</t>
  </si>
  <si>
    <t>139</t>
  </si>
  <si>
    <t xml:space="preserve">            Computer systems design and related services</t>
  </si>
  <si>
    <t>138</t>
  </si>
  <si>
    <t xml:space="preserve">            Legal services</t>
  </si>
  <si>
    <t>137</t>
  </si>
  <si>
    <t xml:space="preserve">        Professional, scientific, and technical services</t>
  </si>
  <si>
    <t>136</t>
  </si>
  <si>
    <t xml:space="preserve">    Professional and business services</t>
  </si>
  <si>
    <t>135</t>
  </si>
  <si>
    <t xml:space="preserve">            Rental and leasing services and lessors of intangible assets</t>
  </si>
  <si>
    <t>134</t>
  </si>
  <si>
    <t xml:space="preserve">                Other real estate</t>
  </si>
  <si>
    <t>133</t>
  </si>
  <si>
    <t xml:space="preserve">                    Tenant-occupied housing</t>
  </si>
  <si>
    <t>132</t>
  </si>
  <si>
    <t xml:space="preserve">                    Owner-occupied housing</t>
  </si>
  <si>
    <t>131</t>
  </si>
  <si>
    <t xml:space="preserve">                Housing</t>
  </si>
  <si>
    <t>130</t>
  </si>
  <si>
    <t xml:space="preserve">            Real estate</t>
  </si>
  <si>
    <t>129</t>
  </si>
  <si>
    <t xml:space="preserve">        Real estate and rental and leasing</t>
  </si>
  <si>
    <t>128</t>
  </si>
  <si>
    <t xml:space="preserve">            Funds, trusts, and other financial vehicles</t>
  </si>
  <si>
    <t>127</t>
  </si>
  <si>
    <t xml:space="preserve">                Agencies, brokerages, and other insurance related activities</t>
  </si>
  <si>
    <t>126</t>
  </si>
  <si>
    <t xml:space="preserve">                Insurance carriers, except direct life insurance</t>
  </si>
  <si>
    <t>125</t>
  </si>
  <si>
    <t xml:space="preserve">                Direct life insurance carriers</t>
  </si>
  <si>
    <t>124</t>
  </si>
  <si>
    <t xml:space="preserve">            Insurance carriers and related activities</t>
  </si>
  <si>
    <t>123</t>
  </si>
  <si>
    <t xml:space="preserve">            Securities, commodity contracts, and investments</t>
  </si>
  <si>
    <t>122</t>
  </si>
  <si>
    <t xml:space="preserve">            Federal Reserve banks, credit intermediation, and related activities</t>
  </si>
  <si>
    <t>121</t>
  </si>
  <si>
    <t xml:space="preserve">        Finance and insurance</t>
  </si>
  <si>
    <t>120</t>
  </si>
  <si>
    <t xml:space="preserve">    Finance, insurance, real estate, rental, and leasing</t>
  </si>
  <si>
    <t>119</t>
  </si>
  <si>
    <t xml:space="preserve">            Other information services</t>
  </si>
  <si>
    <t>118</t>
  </si>
  <si>
    <t xml:space="preserve">            Data processing, hosting, and related services</t>
  </si>
  <si>
    <t>117</t>
  </si>
  <si>
    <t xml:space="preserve">        Data processing, internet publishing, and other information services</t>
  </si>
  <si>
    <t>116</t>
  </si>
  <si>
    <t xml:space="preserve">            Other telecommunications, including satellite</t>
  </si>
  <si>
    <t>115</t>
  </si>
  <si>
    <t xml:space="preserve">            Wireless telecommunications carriers (except satellites)</t>
  </si>
  <si>
    <t>114</t>
  </si>
  <si>
    <t xml:space="preserve">            Wired telecommunications carriers</t>
  </si>
  <si>
    <t>113</t>
  </si>
  <si>
    <t xml:space="preserve">            Broadcasting (except Internet)</t>
  </si>
  <si>
    <t>112</t>
  </si>
  <si>
    <t xml:space="preserve">        Broadcasting and telecommunications</t>
  </si>
  <si>
    <t>111</t>
  </si>
  <si>
    <t xml:space="preserve">        Motion picture and sound recording industries</t>
  </si>
  <si>
    <t>110</t>
  </si>
  <si>
    <t xml:space="preserve">            Software publishers</t>
  </si>
  <si>
    <t>109</t>
  </si>
  <si>
    <t xml:space="preserve">            Newspaper, periodical, book, and directory publishers</t>
  </si>
  <si>
    <t>108</t>
  </si>
  <si>
    <t xml:space="preserve">        Publishing industries, except internet (includes software)</t>
  </si>
  <si>
    <t>107</t>
  </si>
  <si>
    <t xml:space="preserve">    Information</t>
  </si>
  <si>
    <t>106</t>
  </si>
  <si>
    <t xml:space="preserve">        Warehousing and storage</t>
  </si>
  <si>
    <t>105</t>
  </si>
  <si>
    <t xml:space="preserve">            Couriers and messengers</t>
  </si>
  <si>
    <t>104</t>
  </si>
  <si>
    <t xml:space="preserve">            Scenic and sightseeing transportation and support activities</t>
  </si>
  <si>
    <t>103</t>
  </si>
  <si>
    <t xml:space="preserve">        Other transportation and support activities</t>
  </si>
  <si>
    <t>102</t>
  </si>
  <si>
    <t xml:space="preserve">        Pipeline transportation</t>
  </si>
  <si>
    <t>101</t>
  </si>
  <si>
    <t xml:space="preserve">        Transit and ground passenger transportation</t>
  </si>
  <si>
    <t>100</t>
  </si>
  <si>
    <t xml:space="preserve">        Truck transportation</t>
  </si>
  <si>
    <t>99</t>
  </si>
  <si>
    <t xml:space="preserve">        Water transportation</t>
  </si>
  <si>
    <t>98</t>
  </si>
  <si>
    <t xml:space="preserve">        Rail transportation</t>
  </si>
  <si>
    <t>97</t>
  </si>
  <si>
    <t xml:space="preserve">        Air transportation</t>
  </si>
  <si>
    <t>96</t>
  </si>
  <si>
    <t xml:space="preserve">    Transportation and warehousing</t>
  </si>
  <si>
    <t>95</t>
  </si>
  <si>
    <t xml:space="preserve">            All other retail</t>
  </si>
  <si>
    <t>94</t>
  </si>
  <si>
    <t xml:space="preserve">            Nonstore retailers</t>
  </si>
  <si>
    <t>93</t>
  </si>
  <si>
    <t xml:space="preserve">            Clothing and clothing accessories stores</t>
  </si>
  <si>
    <t>92</t>
  </si>
  <si>
    <t xml:space="preserve">            Gasoline stations</t>
  </si>
  <si>
    <t>91</t>
  </si>
  <si>
    <t xml:space="preserve">            Health and personal care stores</t>
  </si>
  <si>
    <t>90</t>
  </si>
  <si>
    <t xml:space="preserve">            Building material and garden equipment and supplies dealers</t>
  </si>
  <si>
    <t>89</t>
  </si>
  <si>
    <t xml:space="preserve">        Other retail</t>
  </si>
  <si>
    <t>88</t>
  </si>
  <si>
    <t xml:space="preserve">        General merchandise stores</t>
  </si>
  <si>
    <t>87</t>
  </si>
  <si>
    <t xml:space="preserve">        Food and beverage stores</t>
  </si>
  <si>
    <t>86</t>
  </si>
  <si>
    <t xml:space="preserve">        Motor vehicle and parts dealers</t>
  </si>
  <si>
    <t>85</t>
  </si>
  <si>
    <t xml:space="preserve">    Retail trade</t>
  </si>
  <si>
    <t>84</t>
  </si>
  <si>
    <t xml:space="preserve">        Customs duties</t>
  </si>
  <si>
    <t>83</t>
  </si>
  <si>
    <t xml:space="preserve">        Wholesale electronic markets and agents and brokers</t>
  </si>
  <si>
    <t>82</t>
  </si>
  <si>
    <t xml:space="preserve">        Other nondurable goods merchant wholesalers</t>
  </si>
  <si>
    <t>81</t>
  </si>
  <si>
    <t xml:space="preserve">        Petroleum and petroleum products merchant wholesalers</t>
  </si>
  <si>
    <t>80</t>
  </si>
  <si>
    <t xml:space="preserve">        Grocery and related products merchant wholesalers</t>
  </si>
  <si>
    <t>79</t>
  </si>
  <si>
    <t xml:space="preserve">        Drugs and druggists sundries merchant wholesalers</t>
  </si>
  <si>
    <t>78</t>
  </si>
  <si>
    <t xml:space="preserve">        Other durable goods merchant wholesalers</t>
  </si>
  <si>
    <t>77</t>
  </si>
  <si>
    <t xml:space="preserve">        Machinery, equipment, and supplies merchant wholesalers</t>
  </si>
  <si>
    <t>76</t>
  </si>
  <si>
    <t xml:space="preserve">        Household appliances and electrical and electronic goods merchant wholesalers</t>
  </si>
  <si>
    <t>75</t>
  </si>
  <si>
    <t xml:space="preserve">        Professional and commercial equipment and supplies merchant wholesalers</t>
  </si>
  <si>
    <t>74</t>
  </si>
  <si>
    <t xml:space="preserve">        Motor vehicle and motor vehicle parts and supplies merchant wholesalers</t>
  </si>
  <si>
    <t>73</t>
  </si>
  <si>
    <t xml:space="preserve">    Wholesale trade</t>
  </si>
  <si>
    <t>72</t>
  </si>
  <si>
    <t xml:space="preserve">            Plastics and rubber products</t>
  </si>
  <si>
    <t>71</t>
  </si>
  <si>
    <t xml:space="preserve">                    Other chemical manufacturing</t>
  </si>
  <si>
    <t>70</t>
  </si>
  <si>
    <t xml:space="preserve">                    Pharmaceutical and medicine manufacturing</t>
  </si>
  <si>
    <t>69</t>
  </si>
  <si>
    <t xml:space="preserve">                    Resin, rubber, and artificial fibers manufacturing</t>
  </si>
  <si>
    <t>68</t>
  </si>
  <si>
    <t xml:space="preserve">                    Basic chemical manufacturing</t>
  </si>
  <si>
    <t>67</t>
  </si>
  <si>
    <t xml:space="preserve">            Chemical products</t>
  </si>
  <si>
    <t>66</t>
  </si>
  <si>
    <t xml:space="preserve">            Petroleum and coal products</t>
  </si>
  <si>
    <t>65</t>
  </si>
  <si>
    <t xml:space="preserve">            Printing and related support activities</t>
  </si>
  <si>
    <t>64</t>
  </si>
  <si>
    <t xml:space="preserve">            Paper products</t>
  </si>
  <si>
    <t>63</t>
  </si>
  <si>
    <t xml:space="preserve">            Apparel and leather and allied products</t>
  </si>
  <si>
    <t>62</t>
  </si>
  <si>
    <t xml:space="preserve">            Textile mills and textile product mills</t>
  </si>
  <si>
    <t>61</t>
  </si>
  <si>
    <t xml:space="preserve">                    Tobacco product manufacturing</t>
  </si>
  <si>
    <t>60</t>
  </si>
  <si>
    <t xml:space="preserve">                    Beverage manufacturing</t>
  </si>
  <si>
    <t>59</t>
  </si>
  <si>
    <t xml:space="preserve">                    Food manufacturing</t>
  </si>
  <si>
    <t>58</t>
  </si>
  <si>
    <t xml:space="preserve">            Food and beverage and tobacco products</t>
  </si>
  <si>
    <t>57</t>
  </si>
  <si>
    <t xml:space="preserve">        Nondurable goods</t>
  </si>
  <si>
    <t>56</t>
  </si>
  <si>
    <t xml:space="preserve">                    Other miscellaneous manufacturing</t>
  </si>
  <si>
    <t>55</t>
  </si>
  <si>
    <t xml:space="preserve">                    Medical equipment and supplies manufacturing</t>
  </si>
  <si>
    <t>54</t>
  </si>
  <si>
    <t xml:space="preserve">            Miscellaneous manufacturing</t>
  </si>
  <si>
    <t>53</t>
  </si>
  <si>
    <t xml:space="preserve">            Furniture and related products</t>
  </si>
  <si>
    <t>52</t>
  </si>
  <si>
    <t xml:space="preserve">                    All other transportation equipment manufacturing</t>
  </si>
  <si>
    <t>51</t>
  </si>
  <si>
    <t xml:space="preserve">                    Aerospace product and parts manufacturing</t>
  </si>
  <si>
    <t>50</t>
  </si>
  <si>
    <t xml:space="preserve">            Other transportation equipment</t>
  </si>
  <si>
    <t>49</t>
  </si>
  <si>
    <t xml:space="preserve">                    Motor vehicle body, trailer, and parts manufacturing</t>
  </si>
  <si>
    <t>48</t>
  </si>
  <si>
    <t xml:space="preserve">                    Heavy duty truck manufacturing</t>
  </si>
  <si>
    <t>47</t>
  </si>
  <si>
    <t xml:space="preserve">                    Light truck and utility vehicle manufacturing</t>
  </si>
  <si>
    <t>46</t>
  </si>
  <si>
    <t xml:space="preserve">                    Automobile manufacturing</t>
  </si>
  <si>
    <t>45</t>
  </si>
  <si>
    <t xml:space="preserve">            Motor vehicles, bodies and trailers, and parts</t>
  </si>
  <si>
    <t>44</t>
  </si>
  <si>
    <t xml:space="preserve">            Electrical equipment, appliances, and components</t>
  </si>
  <si>
    <t>43</t>
  </si>
  <si>
    <t xml:space="preserve">                    Other computer and electronic product manufacturing</t>
  </si>
  <si>
    <t>42</t>
  </si>
  <si>
    <t xml:space="preserve">                    Navigational, measuring, electromedical, and control instruments manufacturing</t>
  </si>
  <si>
    <t>41</t>
  </si>
  <si>
    <t xml:space="preserve">                    Semiconductor and other electronic component manufacturing</t>
  </si>
  <si>
    <t>40</t>
  </si>
  <si>
    <t xml:space="preserve">                    Communications equipment manufacturing</t>
  </si>
  <si>
    <t>39</t>
  </si>
  <si>
    <t xml:space="preserve">                    Computer and peripheral equipment manufacturing</t>
  </si>
  <si>
    <t>38</t>
  </si>
  <si>
    <t xml:space="preserve">            Computer and electronic products</t>
  </si>
  <si>
    <t>37</t>
  </si>
  <si>
    <t xml:space="preserve">                    Other machinery</t>
  </si>
  <si>
    <t>36</t>
  </si>
  <si>
    <t xml:space="preserve">                    Mining and oil and gas field machinery manufacturing</t>
  </si>
  <si>
    <t>35</t>
  </si>
  <si>
    <t xml:space="preserve">                    Construction machinery manufacturing</t>
  </si>
  <si>
    <t>34</t>
  </si>
  <si>
    <t xml:space="preserve">                    Agricultural implement manufacturing</t>
  </si>
  <si>
    <t>33</t>
  </si>
  <si>
    <t xml:space="preserve">            Machinery</t>
  </si>
  <si>
    <t>32</t>
  </si>
  <si>
    <t xml:space="preserve">            Fabricated metal products</t>
  </si>
  <si>
    <t>31</t>
  </si>
  <si>
    <t xml:space="preserve">                    Nonferrous metal production and processing and foundries</t>
  </si>
  <si>
    <t>30</t>
  </si>
  <si>
    <t xml:space="preserve">                    Iron and steel mills and manufacturing from purchased steel</t>
  </si>
  <si>
    <t>29</t>
  </si>
  <si>
    <t xml:space="preserve">            Primary metals</t>
  </si>
  <si>
    <t>28</t>
  </si>
  <si>
    <t xml:space="preserve">            Nonmetallic mineral products</t>
  </si>
  <si>
    <t>27</t>
  </si>
  <si>
    <t xml:space="preserve">            Wood products</t>
  </si>
  <si>
    <t>26</t>
  </si>
  <si>
    <t xml:space="preserve">        Durable goods</t>
  </si>
  <si>
    <t>25</t>
  </si>
  <si>
    <t xml:space="preserve">    Manufacturing</t>
  </si>
  <si>
    <t>24</t>
  </si>
  <si>
    <t xml:space="preserve">        Transportation structures and highways and streets</t>
  </si>
  <si>
    <t>23</t>
  </si>
  <si>
    <t xml:space="preserve">        Single-family residential structures</t>
  </si>
  <si>
    <t>22</t>
  </si>
  <si>
    <t xml:space="preserve">        Power and communication structures</t>
  </si>
  <si>
    <t>21</t>
  </si>
  <si>
    <t xml:space="preserve">        Other nonresidential structures</t>
  </si>
  <si>
    <t>20</t>
  </si>
  <si>
    <t xml:space="preserve">        Other residential construction</t>
  </si>
  <si>
    <t>19</t>
  </si>
  <si>
    <t xml:space="preserve">        Office and commercial structures</t>
  </si>
  <si>
    <t>18</t>
  </si>
  <si>
    <t xml:space="preserve">        Maintenance and repair construction</t>
  </si>
  <si>
    <t>17</t>
  </si>
  <si>
    <t xml:space="preserve">        Education, hospital, and health structures</t>
  </si>
  <si>
    <t>16</t>
  </si>
  <si>
    <t xml:space="preserve">    Construction</t>
  </si>
  <si>
    <t>15</t>
  </si>
  <si>
    <t xml:space="preserve">        Natural gas distribution and water, sewage and other systems</t>
  </si>
  <si>
    <t>14</t>
  </si>
  <si>
    <t xml:space="preserve">        Electric power generation, transmission, and distribution</t>
  </si>
  <si>
    <t>13</t>
  </si>
  <si>
    <t xml:space="preserve">    Utilities</t>
  </si>
  <si>
    <t>12</t>
  </si>
  <si>
    <t xml:space="preserve">        Support activities for mining</t>
  </si>
  <si>
    <t>11</t>
  </si>
  <si>
    <t xml:space="preserve">        Mining, except oil and gas</t>
  </si>
  <si>
    <t>10</t>
  </si>
  <si>
    <t xml:space="preserve">        Oil and gas extraction</t>
  </si>
  <si>
    <t>9</t>
  </si>
  <si>
    <t xml:space="preserve">    Mining</t>
  </si>
  <si>
    <t>8</t>
  </si>
  <si>
    <t xml:space="preserve">        Forestry, fishing, and related activities</t>
  </si>
  <si>
    <t>7</t>
  </si>
  <si>
    <t xml:space="preserve">            Animal production and aquaculture</t>
  </si>
  <si>
    <t>6</t>
  </si>
  <si>
    <t xml:space="preserve">            Crop production</t>
  </si>
  <si>
    <t>5</t>
  </si>
  <si>
    <t xml:space="preserve">        Farms</t>
  </si>
  <si>
    <t>4</t>
  </si>
  <si>
    <t xml:space="preserve">    Agriculture, forestry, fishing, and hunting</t>
  </si>
  <si>
    <t>3</t>
  </si>
  <si>
    <t>2</t>
  </si>
  <si>
    <t xml:space="preserve">        Gross domestic product</t>
  </si>
  <si>
    <t>1</t>
  </si>
  <si>
    <t>2023</t>
  </si>
  <si>
    <t>2022</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</si>
  <si>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</si>
  <si>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</si>
  <si>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</si>
  <si>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</si>
  <si>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</si>
  <si>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</si>
  <si>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</si>
  <si>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</si>
  <si>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</si>
  <si>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</si>
  <si>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</si>
  <si>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</si>
  <si>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</si>
  <si>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</si>
  <si>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</si>
  <si>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</si>
  <si>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</si>
  <si>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</si>
  <si>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</si>
  <si>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</si>
  <si>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</si>
  <si>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</si>
  <si>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</si>
  <si>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</si>
  <si>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Last Revised on: November 8, 2024</t>
  </si>
  <si>
    <t>U.Value Added by Industry</t>
  </si>
  <si>
    <t>Information</t>
  </si>
  <si>
    <t>Computer and Electronic Products</t>
  </si>
  <si>
    <t>Total GDP</t>
  </si>
  <si>
    <t>Private Goods</t>
  </si>
  <si>
    <t>Private Services</t>
  </si>
  <si>
    <t>Private Goods less Tech</t>
  </si>
  <si>
    <t>[Billions of 2017 chain dollars]</t>
  </si>
  <si>
    <t>1. Chained (2017) dollar series are calculated as the product of the chain-type quantity index and the 2017 current-dollar value of the corresponding series, divided by 100. Because the formula for the chain-type quantity indexes uses weights of more than one period, the corresponding chained-dollar estimates are usually not additive. The value of the Not allocated by industry line reflects the difference between the first line and the sum of the most detailed lines, as well as the differences in source data used to estimate GDP by industry and the expenditures measure of real GDP.</t>
  </si>
  <si>
    <t>2. Consists of agriculture, forestry, fishing, and hunting; mining; construction; and manufacturing.</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</si>
  <si>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</si>
  <si>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4.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</si>
  <si>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Private Goods and Services less tech</t>
  </si>
  <si>
    <t>Public</t>
  </si>
  <si>
    <t>Total GDP Re-Sum</t>
  </si>
  <si>
    <t>---</t>
  </si>
  <si>
    <t>2024</t>
  </si>
  <si>
    <t xml:space="preserve">            Information-communications-technology-producing industries 4</t>
  </si>
  <si>
    <t xml:space="preserve">            Private services-producing industries3</t>
  </si>
  <si>
    <t xml:space="preserve">            Private goods-producing industries2</t>
  </si>
  <si>
    <t xml:space="preserve">    Addenda:</t>
  </si>
  <si>
    <t xml:space="preserve">    Not allocated by industry1</t>
  </si>
  <si>
    <t xml:space="preserve">        General government</t>
  </si>
  <si>
    <t>Last Revised on: March 27, 2025</t>
  </si>
  <si>
    <t>Real Value Added by Industry</t>
  </si>
  <si>
    <t>Industry Prices (2012=100)</t>
  </si>
  <si>
    <t>Technology GDP (Nominal)</t>
  </si>
  <si>
    <t>Sectors of Interest</t>
  </si>
  <si>
    <t>All industries VA GDP</t>
  </si>
  <si>
    <t>Technology (Computer+Information)</t>
  </si>
  <si>
    <t>Private except Tech</t>
  </si>
  <si>
    <t>CHECK</t>
  </si>
  <si>
    <t>Base Year</t>
  </si>
  <si>
    <t>Gross domestic product (All industries)</t>
  </si>
  <si>
    <t xml:space="preserve">     Computer and electronic products</t>
  </si>
  <si>
    <t xml:space="preserve">     Information</t>
  </si>
  <si>
    <t xml:space="preserve">  Private (no tech)</t>
  </si>
  <si>
    <t xml:space="preserve">            Private goods-producing industries1</t>
  </si>
  <si>
    <t xml:space="preserve">            Private services-producing industries2</t>
  </si>
  <si>
    <t xml:space="preserve">            Information-communications-technology-producing industries3</t>
  </si>
  <si>
    <t>Private GDP</t>
  </si>
  <si>
    <t>Nominal GDP</t>
  </si>
  <si>
    <t xml:space="preserve">  TECH (derived: wtd by nom)</t>
  </si>
  <si>
    <t>Real GDP (bil 2017 chained)</t>
  </si>
  <si>
    <t>Private (No Tech) % share</t>
  </si>
  <si>
    <t>Private (Tech) % share</t>
  </si>
  <si>
    <t>Public % share</t>
  </si>
  <si>
    <t>Industry Prices (2017=100)</t>
  </si>
  <si>
    <t xml:space="preserve">  TECH (…</t>
  </si>
  <si>
    <t xml:space="preserve">  TECH (...)</t>
  </si>
  <si>
    <t>s</t>
  </si>
  <si>
    <t xml:space="preserve">  Private</t>
  </si>
  <si>
    <t xml:space="preserve">     GDP IDENTITY CHECK</t>
  </si>
  <si>
    <t>checks</t>
  </si>
  <si>
    <t>Nominal GDP (billions of dollars)</t>
  </si>
  <si>
    <t>Technology Sector Derivations</t>
  </si>
  <si>
    <t>Don’t use this column!!</t>
  </si>
  <si>
    <t>blank</t>
  </si>
  <si>
    <t>na</t>
  </si>
  <si>
    <t>Growth Rates - All Industries</t>
  </si>
  <si>
    <t>Growth Rates - Tech</t>
  </si>
  <si>
    <t xml:space="preserve"> Growth Rates - Private (no Tech)</t>
  </si>
  <si>
    <t>Growth Rates - Government</t>
  </si>
  <si>
    <t>Growth Rates - Information</t>
  </si>
  <si>
    <t>Growth Rates - Computers and Electronic Products</t>
  </si>
  <si>
    <t>Annual Data</t>
  </si>
  <si>
    <t>Growth Panel</t>
  </si>
  <si>
    <t>Geo</t>
  </si>
  <si>
    <t>US</t>
  </si>
  <si>
    <t>Desc</t>
  </si>
  <si>
    <t>All Industries</t>
  </si>
  <si>
    <t>Computer/Electronic</t>
  </si>
  <si>
    <t>TECH (INFO &amp; Computer)</t>
  </si>
  <si>
    <t>TECH Price Inflation</t>
  </si>
  <si>
    <t>Units</t>
  </si>
  <si>
    <t>bil 2017 dollars</t>
  </si>
  <si>
    <t>percent change</t>
  </si>
  <si>
    <t>Source</t>
  </si>
  <si>
    <t>BEA</t>
  </si>
  <si>
    <t>Remarks</t>
  </si>
  <si>
    <t>Real GDP (chained)</t>
  </si>
  <si>
    <t>Price (2017=100)</t>
  </si>
  <si>
    <t>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</si>
</sst>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
    <numFmt numFmtId="168" formatCode="0.0"/>
  </numFmts>
  <fonts count="27" x14ac:knownFonts="1">
    <font>
      <sz val="11"/>
      <color indexed="8"/>
      <name val="Aptos Narrow"/>
      <family val="2"/>
      <scheme val="minor"/>
    </font>
    <font>
      <b/>
      <sz val="11"/>
      <color indexed="9"/>
      <name val="Calibri"/>
      <family val="2"/>
    </font>
    <font>
      <b/>
      <sz val="14"/>
      <name val="Calibri"/>
      <family val="2"/>
    </font>
    <font>
      <sz val="13"/>
      <name val="Calibri"/>
      <family val="2"/>
    </font>
    <font>
      <b/>
      <sz val="11"/>
      <name val="Calibri"/>
      <family val="2"/>
    </font>
    <font>
      <i/>
      <sz val="11"/>
      <name val="Calibri"/>
      <family val="2"/>
    </font>
    <font>
      <b/>
      <i/>
      <sz val="15"/>
      <name val="Calibri"/>
      <family val="2"/>
    </font>
    <font>
      <sz val="11"/>
      <color indexed="8"/>
      <name val="Aptos Narrow"/>
      <family val="2"/>
      <scheme val="minor"/>
    </font>
    <font>
      <b/>
      <sz val="11"/>
      <color rgb="FF000000"/>
      <name val="Aptos Narrow"/>
      <family val="2"/>
      <scheme val="minor"/>
    </font>
    <font>
      <b/>
      <sz val="11"/>
      <color indexed="8"/>
      <name val="Aptos Narrow"/>
      <family val="2"/>
      <scheme val="minor"/>
    </font>
    <font>
      <sz val="11"/>
      <name val="Aptos Narrow"/>
      <family val="2"/>
      <scheme val="minor"/>
    </font>
    <font>
      <b/>
      <sz val="11"/>
      <name val="Aptos Narrow"/>
      <family val="2"/>
      <scheme val="minor"/>
    </font>
    <font>
      <i/>
      <sz val="11"/>
      <name val="Calibri"/>
      <family val="2"/>
    </font>
    <font>
      <b/>
      <i/>
      <sz val="15"/>
      <name val="Calibri"/>
      <family val="2"/>
    </font>
    <font>
      <b/>
      <sz val="11"/>
      <name val="Calibri"/>
      <family val="2"/>
    </font>
    <font>
      <b/>
      <sz val="11"/>
      <color indexed="9"/>
      <name val="Calibri"/>
      <family val="2"/>
    </font>
    <font>
      <sz val="13"/>
      <name val="Calibri"/>
      <family val="2"/>
    </font>
    <font>
      <b/>
      <sz val="14"/>
      <name val="Calibri"/>
      <family val="2"/>
    </font>
    <font>
      <b/>
      <sz val="12"/>
      <color indexed="9"/>
      <name val="Calibri"/>
      <family val="2"/>
    </font>
    <font>
      <sz val="11"/>
      <color indexed="8"/>
      <name val="Aptos Narrow"/>
      <family val="2"/>
      <scheme val="minor"/>
    </font>
    <font>
      <b/>
      <sz val="11"/>
      <color indexed="8"/>
      <name val="Aptos Narrow"/>
      <family val="2"/>
      <scheme val="minor"/>
    </font>
    <font>
      <sz val="11"/>
      <color rgb="FF0070C0"/>
      <name val="Aptos Narrow"/>
      <family val="2"/>
      <scheme val="minor"/>
    </font>
    <font>
      <sz val="11"/>
      <color rgb="FF000000"/>
      <name val="Symbol"/>
      <family val="1"/>
      <charset val="2"/>
    </font>
    <font>
      <sz val="7"/>
      <color rgb="FF000000"/>
      <name val="Times New Roman"/>
      <family val="1"/>
    </font>
    <font>
      <sz val="11"/>
      <color rgb="FF000000"/>
      <name val="Cambria"/>
      <family val="1"/>
    </font>
    <font>
      <sz val="11"/>
      <color rgb="FFC00000"/>
      <name val="Aptos Narrow"/>
      <family val="2"/>
      <scheme val="minor"/>
    </font>
    <font>
      <b/>
      <sz val="11"/>
      <color indexed="8"/>
      <name val="Aptos Narrow"/>
      <family val="2"/>
      <scheme val="minor"/>
    </font>
  </fonts>
  <fills count="15">
    <fill>
      <patternFill patternType="none"/>
    </fill>
    <fill>
      <patternFill patternType="gray125"/>
    </fill>
    <fill>
      <patternFill patternType="none">
        <bgColor indexed="12"/>
      </patternFill>
    </fill>
    <fill>
      <patternFill patternType="darkGray">
        <bgColor indexed="12"/>
      </patternFill>
    </fill>
    <fill>
      <patternFill patternType="solid">
        <fgColor theme="3" tint="0.74999237037263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E7A7E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E285"/>
        <bgColor indexed="64"/>
      </patternFill>
    </fill>
    <fill>
      <patternFill patternType="solid">
        <fgColor rgb="FFFFFF99"/>
        <bgColor indexed="64"/>
      </patternFill>
    </fill>
  </fills>
  <borders count="4">
    <border>
      <left/>
      <right/>
      <top/>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9"/>
      </left>
      <right style="thin">
        <color indexed="9"/>
      </right>
      <top/>
      <bottom style="thin">
        <color indexed="9"/>
      </bottom>
      <diagonal/>
    </border>
  </borders>
  <cellStyleXfs count="4">
    <xf numFmtId="0" fontId="0" fillId="0" borderId="0"/>
    <xf numFmtId="0" fontId="7" fillId="2" borderId="0"/>
    <xf numFmtId="9" fontId="7" fillId="0" borderId="0" applyFont="0" applyFill="0" applyBorder="0" applyAlignment="0" applyProtection="0"/>
    <xf numFmtId="0" fontId="7" fillId="2" borderId="0"/>
  </cellStyleXfs>
  <cellXfs count="90">
    <xf numFmtId="0" fontId="0" fillId="0" borderId="0" xfId="0"/>
    <xf numFmtId="0" fontId="1" fillId="3" borderId="1" xfId="0" applyFont="1" applyFill="1" applyBorder="1" applyAlignment="1">
      <alignment horizontal="center" vertical="center"/>
    </xf>
    <xf numFmtId="0" fontId="4" fillId="0" borderId="0" xfId="0" applyFont="1"/>
    <xf numFmtId="0" fontId="7" fillId="2" borderId="0" xfId="1"/>
    <xf numFmtId="0" fontId="4" fillId="2" borderId="0" xfId="1" applyFont="1"/>
    <xf numFmtId="0" fontId="1" fillId="3" borderId="1" xfId="1" applyFont="1" applyFill="1" applyBorder="1" applyAlignment="1">
      <alignment horizontal="center" vertical="center"/>
    </xf>
    <xf numFmtId="0" fontId="8" fillId="0" borderId="0" xfId="0" applyFont="1"/>
    <xf numFmtId="9" fontId="0" fillId="0" borderId="0" xfId="2" applyFont="1"/>
    <xf numFmtId="0" fontId="9" fillId="0" borderId="0" xfId="0" applyFont="1"/>
    <xf numFmtId="0" fontId="10" fillId="0" borderId="0" xfId="0" applyFont="1"/>
    <xf numFmtId="0" fontId="10" fillId="2" borderId="0" xfId="1" applyFont="1"/>
    <xf numFmtId="0" fontId="0" fillId="2" borderId="0" xfId="1" applyFont="1"/>
    <xf numFmtId="0" fontId="14" fillId="2" borderId="0" xfId="1" applyFont="1"/>
    <xf numFmtId="0" fontId="15" fillId="3" borderId="1" xfId="1" applyFont="1" applyFill="1" applyBorder="1" applyAlignment="1">
      <alignment horizontal="center" vertical="center"/>
    </xf>
    <xf numFmtId="0" fontId="9" fillId="4"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0" applyNumberFormat="1"/>
    <xf numFmtId="0" fontId="0" fillId="5" borderId="0" xfId="0" applyFill="1"/>
    <xf numFmtId="0" fontId="8" fillId="5" borderId="0" xfId="0" applyFont="1" applyFill="1"/>
    <xf numFmtId="164" fontId="11" fillId="0" borderId="0" xfId="0" applyNumberFormat="1" applyFont="1"/>
    <xf numFmtId="164" fontId="11" fillId="2" borderId="0" xfId="1" applyNumberFormat="1" applyFont="1"/>
    <xf numFmtId="164" fontId="0" fillId="2" borderId="0" xfId="1" applyNumberFormat="1" applyFont="1"/>
    <xf numFmtId="164" fontId="10" fillId="5" borderId="0" xfId="0" applyNumberFormat="1" applyFont="1" applyFill="1"/>
    <xf numFmtId="164" fontId="0" fillId="5" borderId="0" xfId="0" applyNumberFormat="1" applyFill="1"/>
    <xf numFmtId="164" fontId="9" fillId="0" borderId="0" xfId="0" applyNumberFormat="1" applyFont="1"/>
    <xf numFmtId="0" fontId="18" fillId="3" borderId="1" xfId="1" applyFont="1" applyFill="1" applyBorder="1" applyAlignment="1">
      <alignment horizontal="center" vertical="center"/>
    </xf>
    <xf numFmtId="3" fontId="14" fillId="2" borderId="0" xfId="1" applyNumberFormat="1" applyFont="1"/>
    <xf numFmtId="3" fontId="7" fillId="2" borderId="0" xfId="1" applyNumberFormat="1"/>
    <xf numFmtId="3" fontId="7" fillId="2" borderId="0" xfId="1" applyNumberFormat="1" applyAlignment="1">
      <alignment horizontal="right"/>
    </xf>
    <xf numFmtId="0" fontId="17" fillId="2" borderId="0" xfId="1" applyFont="1"/>
    <xf numFmtId="0" fontId="16" fillId="2" borderId="0" xfId="1" applyFont="1"/>
    <xf numFmtId="0" fontId="13" fillId="2" borderId="0" xfId="1" applyFont="1"/>
    <xf numFmtId="0" fontId="12" fillId="2" borderId="0" xfId="1" applyFont="1"/>
    <xf numFmtId="3" fontId="14" fillId="7" borderId="0" xfId="1" applyNumberFormat="1" applyFont="1" applyFill="1"/>
    <xf numFmtId="0" fontId="6" fillId="0" borderId="0" xfId="0" applyFont="1"/>
    <xf numFmtId="0" fontId="5" fillId="0" borderId="0" xfId="0" applyFont="1"/>
    <xf numFmtId="0" fontId="2" fillId="0" borderId="0" xfId="0" applyFont="1"/>
    <xf numFmtId="0" fontId="3" fillId="0" borderId="0" xfId="0" applyFont="1"/>
    <xf numFmtId="164" fontId="4" fillId="7" borderId="0" xfId="0" applyNumberFormat="1" applyFont="1" applyFill="1"/>
    <xf numFmtId="164" fontId="4" fillId="0" borderId="0" xfId="0" applyNumberFormat="1" applyFont="1"/>
    <xf numFmtId="0" fontId="6" fillId="2" borderId="0" xfId="1" applyFont="1"/>
    <xf numFmtId="0" fontId="5" fillId="2" borderId="0" xfId="1" applyFont="1"/>
    <xf numFmtId="0" fontId="2" fillId="2" borderId="0" xfId="1" applyFont="1"/>
    <xf numFmtId="0" fontId="3" fillId="2" borderId="0" xfId="1" applyFont="1"/>
    <xf numFmtId="164" fontId="4" fillId="7" borderId="0" xfId="1" applyNumberFormat="1" applyFont="1" applyFill="1"/>
    <xf numFmtId="164" fontId="4" fillId="2" borderId="0" xfId="1" applyNumberFormat="1" applyFont="1"/>
    <xf numFmtId="164" fontId="7" fillId="2" borderId="0" xfId="1" applyNumberFormat="1"/>
    <xf numFmtId="0" fontId="9" fillId="7" borderId="0" xfId="0" applyFont="1" applyFill="1"/>
    <xf numFmtId="0" fontId="9" fillId="7" borderId="0" xfId="0" applyFont="1" applyFill="1" applyAlignment="1">
      <alignment horizontal="center"/>
    </xf>
    <xf numFmtId="0" fontId="19" fillId="0" borderId="0" xfId="0" applyFont="1"/>
    <xf numFmtId="0" fontId="0" fillId="0" borderId="0" xfId="0" applyAlignment="1">
      <alignment horizontal="center"/>
    </xf>
    <xf numFmtId="0" fontId="20" fillId="0" borderId="0" xfId="0" applyFont="1"/>
    <xf numFmtId="0" fontId="9" fillId="8" borderId="0" xfId="0" applyFont="1" applyFill="1"/>
    <xf numFmtId="166" fontId="20" fillId="0" borderId="0" xfId="0" applyNumberFormat="1" applyFont="1"/>
    <xf numFmtId="0" fontId="9" fillId="9" borderId="0" xfId="0" applyFont="1" applyFill="1"/>
    <xf numFmtId="0" fontId="9" fillId="10" borderId="0" xfId="0" applyFont="1" applyFill="1"/>
    <xf numFmtId="0" fontId="0" fillId="5" borderId="0" xfId="0" applyFill="1" applyAlignment="1">
      <alignment horizontal="center"/>
    </xf>
    <xf numFmtId="0" fontId="9" fillId="10" borderId="0" xfId="0" applyFont="1" applyFill="1" applyAlignment="1">
      <alignment horizontal="center"/>
    </xf>
    <xf numFmtId="164" fontId="20" fillId="0" borderId="2" xfId="0" applyNumberFormat="1" applyFont="1" applyBorder="1"/>
    <xf numFmtId="164" fontId="10" fillId="2" borderId="0" xfId="1" applyNumberFormat="1" applyFont="1"/>
    <xf numFmtId="167" fontId="0" fillId="0" borderId="0" xfId="0" applyNumberFormat="1"/>
    <xf numFmtId="166" fontId="20" fillId="0" borderId="2" xfId="0" applyNumberFormat="1" applyFont="1" applyBorder="1"/>
    <xf numFmtId="164" fontId="20" fillId="12" borderId="2" xfId="0" applyNumberFormat="1" applyFont="1" applyFill="1" applyBorder="1"/>
    <xf numFmtId="166" fontId="19" fillId="0" borderId="0" xfId="0" applyNumberFormat="1" applyFont="1"/>
    <xf numFmtId="166" fontId="21" fillId="0" borderId="0" xfId="0" applyNumberFormat="1" applyFont="1"/>
    <xf numFmtId="164" fontId="0" fillId="0" borderId="0" xfId="0" applyNumberFormat="1" applyAlignment="1">
      <alignment horizontal="center"/>
    </xf>
    <xf numFmtId="166" fontId="0" fillId="12" borderId="0" xfId="0" applyNumberFormat="1" applyFill="1"/>
    <xf numFmtId="0" fontId="0" fillId="12" borderId="0" xfId="0" applyFill="1" applyAlignment="1">
      <alignment horizontal="center"/>
    </xf>
    <xf numFmtId="167" fontId="0" fillId="12" borderId="0" xfId="0" applyNumberFormat="1" applyFill="1"/>
    <xf numFmtId="0" fontId="20" fillId="11" borderId="0" xfId="0" applyFont="1" applyFill="1" applyAlignment="1">
      <alignment horizontal="center"/>
    </xf>
    <xf numFmtId="164" fontId="11" fillId="11" borderId="0" xfId="1" applyNumberFormat="1" applyFont="1" applyFill="1"/>
    <xf numFmtId="164" fontId="20" fillId="12" borderId="2" xfId="0" applyNumberFormat="1" applyFont="1" applyFill="1" applyBorder="1" applyAlignment="1">
      <alignment horizontal="center"/>
    </xf>
    <xf numFmtId="0" fontId="18" fillId="3" borderId="3" xfId="1" applyFont="1" applyFill="1" applyBorder="1" applyAlignment="1">
      <alignment horizontal="center" vertical="center"/>
    </xf>
    <xf numFmtId="0" fontId="20" fillId="6" borderId="2" xfId="0" applyFont="1" applyFill="1" applyBorder="1" applyAlignment="1">
      <alignment horizontal="center"/>
    </xf>
    <xf numFmtId="0" fontId="23" fillId="0" borderId="0" xfId="0" applyFont="1" applyAlignment="1">
      <alignment horizontal="left" vertical="center" wrapText="1" indent="5"/>
    </xf>
    <xf numFmtId="0" fontId="22" fillId="0" borderId="0" xfId="0" applyFont="1" applyAlignment="1">
      <alignment horizontal="left" vertical="center" wrapText="1" indent="5"/>
    </xf>
    <xf numFmtId="0" fontId="24" fillId="0" borderId="0" xfId="0" applyFont="1" applyAlignment="1">
      <alignment vertical="center" wrapText="1"/>
    </xf>
    <xf numFmtId="166" fontId="25" fillId="0" borderId="0" xfId="0" applyNumberFormat="1" applyFont="1"/>
    <xf numFmtId="0" fontId="26" fillId="13" borderId="0" xfId="3" applyFont="1" applyFill="1" applyAlignment="1">
      <alignment horizontal="center" vertical="center"/>
    </xf>
    <xf numFmtId="0" fontId="7" fillId="2" borderId="0" xfId="3"/>
    <xf numFmtId="0" fontId="26" fillId="2" borderId="0" xfId="3" applyFont="1"/>
    <xf numFmtId="0" fontId="26" fillId="2" borderId="0" xfId="3" applyFont="1" applyAlignment="1">
      <alignment horizontal="center"/>
    </xf>
    <xf numFmtId="164" fontId="7" fillId="2" borderId="0" xfId="3" applyNumberFormat="1"/>
    <xf numFmtId="168" fontId="7" fillId="2" borderId="0" xfId="3" applyNumberFormat="1"/>
    <xf numFmtId="0" fontId="26" fillId="14" borderId="0" xfId="3" applyFont="1" applyFill="1" applyAlignment="1">
      <alignment horizontal="center"/>
    </xf>
    <xf numFmtId="164" fontId="7" fillId="14" borderId="0" xfId="3" applyNumberFormat="1" applyFill="1"/>
    <xf numFmtId="168" fontId="7" fillId="14" borderId="0" xfId="3" applyNumberFormat="1" applyFill="1"/>
    <xf numFmtId="0" fontId="26" fillId="13" borderId="0" xfId="3" applyFont="1" applyFill="1" applyAlignment="1">
      <alignment horizontal="center"/>
    </xf>
  </cellXfs>
  <cellStyles count="4">
    <cellStyle name="Normal" xfId="0" builtinId="0"/>
    <cellStyle name="Normal 2" xfId="1" xr:uid="{00000000-0005-0000-0000-000001000000}"/>
    <cellStyle name="Normal 3" xfId="3" xr:uid="{8833229B-B4A3-4F3E-A913-CC777FF302A9}"/>
    <cellStyle name="Percent" xfId="2" builtinId="5"/>
  </cellStyles>
  <dxfs count="0"/>
  <tableStyles count="0" defaultTableStyle="TableStyleMedium2" defaultPivotStyle="PivotStyleLight16"/>
  <colors>
    <mruColors>
      <color rgb="FFFFE285"/>
      <color rgb="FFE7A7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hartsheet" Target="chartsheets/sheet9.xml"/><Relationship Id="rId10" Type="http://schemas.openxmlformats.org/officeDocument/2006/relationships/chartsheet" Target="chartsheets/sheet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Private Sector GDP without Technology</a:t>
            </a:r>
          </a:p>
        </c:rich>
      </c:tx>
      <c:overlay val="0"/>
      <c:spPr>
        <a:noFill/>
        <a:ln w="25400">
          <a:noFill/>
        </a:ln>
      </c:spPr>
    </c:title>
    <c:autoTitleDeleted val="0"/>
    <c:plotArea>
      <c:layout/>
      <c:lineChart>
        <c:grouping val="standard"/>
        <c:varyColors val="0"/>
        <c:ser>
          <c:idx val="0"/>
          <c:order val="0"/>
          <c:tx>
            <c:strRef>
              <c:f>Data_Derivations!$A$16</c:f>
              <c:strCache>
                <c:ptCount val="1"/>
                <c:pt idx="0">
                  <c:v>Private (No Tech) % share</c:v>
                </c:pt>
              </c:strCache>
            </c:strRef>
          </c:tx>
          <c:spPr>
            <a:ln>
              <a:solidFill>
                <a:srgbClr val="7030A0"/>
              </a:solidFill>
            </a:ln>
          </c:spPr>
          <c:marker>
            <c:symbol val="none"/>
          </c:marker>
          <c:cat>
            <c:numRef>
              <c:f>Data_Derivations!$B$2:$CA$2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1997</c:v>
                </c:pt>
                <c:pt idx="52">
                  <c:v>1998</c:v>
                </c:pt>
                <c:pt idx="53">
                  <c:v>1999</c:v>
                </c:pt>
                <c:pt idx="54">
                  <c:v>2000</c:v>
                </c:pt>
                <c:pt idx="55">
                  <c:v>2001</c:v>
                </c:pt>
                <c:pt idx="56">
                  <c:v>2002</c:v>
                </c:pt>
                <c:pt idx="57">
                  <c:v>2003</c:v>
                </c:pt>
                <c:pt idx="58">
                  <c:v>2004</c:v>
                </c:pt>
                <c:pt idx="59">
                  <c:v>2005</c:v>
                </c:pt>
                <c:pt idx="60">
                  <c:v>2006</c:v>
                </c:pt>
                <c:pt idx="61">
                  <c:v>2007</c:v>
                </c:pt>
                <c:pt idx="62">
                  <c:v>2008</c:v>
                </c:pt>
                <c:pt idx="63">
                  <c:v>2009</c:v>
                </c:pt>
                <c:pt idx="64">
                  <c:v>2010</c:v>
                </c:pt>
                <c:pt idx="65">
                  <c:v>2011</c:v>
                </c:pt>
                <c:pt idx="66">
                  <c:v>2012</c:v>
                </c:pt>
                <c:pt idx="67">
                  <c:v>2013</c:v>
                </c:pt>
                <c:pt idx="68">
                  <c:v>2014</c:v>
                </c:pt>
                <c:pt idx="69">
                  <c:v>2015</c:v>
                </c:pt>
                <c:pt idx="70">
                  <c:v>2016</c:v>
                </c:pt>
                <c:pt idx="71">
                  <c:v>2017</c:v>
                </c:pt>
                <c:pt idx="72">
                  <c:v>2018</c:v>
                </c:pt>
                <c:pt idx="73">
                  <c:v>2019</c:v>
                </c:pt>
                <c:pt idx="74">
                  <c:v>2020</c:v>
                </c:pt>
                <c:pt idx="75">
                  <c:v>2021</c:v>
                </c:pt>
                <c:pt idx="76">
                  <c:v>2022</c:v>
                </c:pt>
                <c:pt idx="77">
                  <c:v>2023</c:v>
                </c:pt>
              </c:numCache>
            </c:numRef>
          </c:cat>
          <c:val>
            <c:numRef>
              <c:f>Data_Derivations!$B$16:$CA$16</c:f>
              <c:numCache>
                <c:formatCode>0.0%</c:formatCode>
                <c:ptCount val="78"/>
                <c:pt idx="0">
                  <c:v>0.82411858974358976</c:v>
                </c:pt>
                <c:pt idx="1">
                  <c:v>0.83746355685131202</c:v>
                </c:pt>
                <c:pt idx="2">
                  <c:v>0.82862385321100918</c:v>
                </c:pt>
                <c:pt idx="3">
                  <c:v>0.83689126084056042</c:v>
                </c:pt>
                <c:pt idx="4">
                  <c:v>0.8287690977226867</c:v>
                </c:pt>
                <c:pt idx="5">
                  <c:v>0.81682090364725102</c:v>
                </c:pt>
                <c:pt idx="6">
                  <c:v>0.81685075777035698</c:v>
                </c:pt>
                <c:pt idx="7">
                  <c:v>0.81331626120358502</c:v>
                </c:pt>
                <c:pt idx="8">
                  <c:v>0.81856639247943597</c:v>
                </c:pt>
                <c:pt idx="9">
                  <c:v>0.81660360560872458</c:v>
                </c:pt>
                <c:pt idx="10">
                  <c:v>0.81286919831223636</c:v>
                </c:pt>
                <c:pt idx="11">
                  <c:v>0.80527847049044055</c:v>
                </c:pt>
                <c:pt idx="12">
                  <c:v>0.80751533742331283</c:v>
                </c:pt>
                <c:pt idx="13">
                  <c:v>0.80420353982300896</c:v>
                </c:pt>
                <c:pt idx="14">
                  <c:v>0.79918178584133759</c:v>
                </c:pt>
                <c:pt idx="15">
                  <c:v>0.79983443708609259</c:v>
                </c:pt>
                <c:pt idx="16">
                  <c:v>0.79714465014119851</c:v>
                </c:pt>
                <c:pt idx="17">
                  <c:v>0.7973703433162892</c:v>
                </c:pt>
                <c:pt idx="18">
                  <c:v>0.79832951636804528</c:v>
                </c:pt>
                <c:pt idx="19">
                  <c:v>0.79557467732022125</c:v>
                </c:pt>
                <c:pt idx="20">
                  <c:v>0.78965116279069758</c:v>
                </c:pt>
                <c:pt idx="21">
                  <c:v>0.78736976398043801</c:v>
                </c:pt>
                <c:pt idx="22">
                  <c:v>0.78586871069182396</c:v>
                </c:pt>
                <c:pt idx="23">
                  <c:v>0.77944465150950426</c:v>
                </c:pt>
                <c:pt idx="24">
                  <c:v>0.77938020430938271</c:v>
                </c:pt>
                <c:pt idx="25">
                  <c:v>0.78015792353998903</c:v>
                </c:pt>
                <c:pt idx="26">
                  <c:v>0.78686684439455579</c:v>
                </c:pt>
                <c:pt idx="27">
                  <c:v>0.78682371214082314</c:v>
                </c:pt>
                <c:pt idx="28">
                  <c:v>0.78592201317585608</c:v>
                </c:pt>
                <c:pt idx="29">
                  <c:v>0.79007205764611688</c:v>
                </c:pt>
                <c:pt idx="30">
                  <c:v>0.79412047266788355</c:v>
                </c:pt>
                <c:pt idx="31">
                  <c:v>0.79829895811184348</c:v>
                </c:pt>
                <c:pt idx="32">
                  <c:v>0.80200959123087456</c:v>
                </c:pt>
                <c:pt idx="33">
                  <c:v>0.79806110663913488</c:v>
                </c:pt>
                <c:pt idx="34">
                  <c:v>0.79787963829123798</c:v>
                </c:pt>
                <c:pt idx="35">
                  <c:v>0.78907231293737667</c:v>
                </c:pt>
                <c:pt idx="36">
                  <c:v>0.7889378095762245</c:v>
                </c:pt>
                <c:pt idx="37">
                  <c:v>0.7932187438082029</c:v>
                </c:pt>
                <c:pt idx="38">
                  <c:v>0.79142659598985943</c:v>
                </c:pt>
                <c:pt idx="39">
                  <c:v>0.79140099572015021</c:v>
                </c:pt>
                <c:pt idx="40">
                  <c:v>0.79071922886801771</c:v>
                </c:pt>
                <c:pt idx="41">
                  <c:v>0.79180352914215879</c:v>
                </c:pt>
                <c:pt idx="42">
                  <c:v>0.79214747850748912</c:v>
                </c:pt>
                <c:pt idx="43">
                  <c:v>0.79034394861732982</c:v>
                </c:pt>
                <c:pt idx="44">
                  <c:v>0.78534311974278193</c:v>
                </c:pt>
                <c:pt idx="45">
                  <c:v>0.78587203239065073</c:v>
                </c:pt>
                <c:pt idx="46">
                  <c:v>0.7881929256699618</c:v>
                </c:pt>
                <c:pt idx="47">
                  <c:v>0.79079756284992853</c:v>
                </c:pt>
                <c:pt idx="48">
                  <c:v>0.79151013783263735</c:v>
                </c:pt>
                <c:pt idx="49">
                  <c:v>0.79403458356042222</c:v>
                </c:pt>
                <c:pt idx="50">
                  <c:v>0.7977289684760307</c:v>
                </c:pt>
                <c:pt idx="51">
                  <c:v>0.7977289684760307</c:v>
                </c:pt>
                <c:pt idx="52">
                  <c:v>0.79944388047843939</c:v>
                </c:pt>
                <c:pt idx="53">
                  <c:v>0.80019935417553545</c:v>
                </c:pt>
                <c:pt idx="54">
                  <c:v>0.80299290793979061</c:v>
                </c:pt>
                <c:pt idx="55">
                  <c:v>0.80450580708568409</c:v>
                </c:pt>
                <c:pt idx="56">
                  <c:v>0.79890384386637514</c:v>
                </c:pt>
                <c:pt idx="57">
                  <c:v>0.7983136063684928</c:v>
                </c:pt>
                <c:pt idx="58">
                  <c:v>0.79919294109943362</c:v>
                </c:pt>
                <c:pt idx="59">
                  <c:v>0.80332533188131261</c:v>
                </c:pt>
                <c:pt idx="60">
                  <c:v>0.80681119032970217</c:v>
                </c:pt>
                <c:pt idx="61">
                  <c:v>0.80487484714286706</c:v>
                </c:pt>
                <c:pt idx="62">
                  <c:v>0.79982261220455109</c:v>
                </c:pt>
                <c:pt idx="63">
                  <c:v>0.79372293325781695</c:v>
                </c:pt>
                <c:pt idx="64">
                  <c:v>0.79446474848827164</c:v>
                </c:pt>
                <c:pt idx="65">
                  <c:v>0.79942691572968883</c:v>
                </c:pt>
                <c:pt idx="66">
                  <c:v>0.80608465608465607</c:v>
                </c:pt>
                <c:pt idx="67">
                  <c:v>0.80577342306051836</c:v>
                </c:pt>
                <c:pt idx="68">
                  <c:v>0.80941157762620619</c:v>
                </c:pt>
                <c:pt idx="69">
                  <c:v>0.80871822902432355</c:v>
                </c:pt>
                <c:pt idx="70">
                  <c:v>0.80816170253497766</c:v>
                </c:pt>
                <c:pt idx="71">
                  <c:v>0.81060161838864775</c:v>
                </c:pt>
                <c:pt idx="72">
                  <c:v>0.81312510287268958</c:v>
                </c:pt>
                <c:pt idx="73">
                  <c:v>0.81248375116063132</c:v>
                </c:pt>
                <c:pt idx="74">
                  <c:v>0.80484778098819421</c:v>
                </c:pt>
                <c:pt idx="75">
                  <c:v>0.81365465578325502</c:v>
                </c:pt>
                <c:pt idx="76">
                  <c:v>0.82293228746106817</c:v>
                </c:pt>
                <c:pt idx="77">
                  <c:v>0.82355784666332388</c:v>
                </c:pt>
              </c:numCache>
            </c:numRef>
          </c:val>
          <c:smooth val="0"/>
          <c:extLst>
            <c:ext xmlns:c16="http://schemas.microsoft.com/office/drawing/2014/chart" uri="{C3380CC4-5D6E-409C-BE32-E72D297353CC}">
              <c16:uniqueId val="{00000000-79DF-40D0-89BD-2CB3C844B90B}"/>
            </c:ext>
          </c:extLst>
        </c:ser>
        <c:dLbls>
          <c:showLegendKey val="0"/>
          <c:showVal val="0"/>
          <c:showCatName val="0"/>
          <c:showSerName val="0"/>
          <c:showPercent val="0"/>
          <c:showBubbleSize val="0"/>
        </c:dLbls>
        <c:smooth val="0"/>
        <c:axId val="1199039007"/>
        <c:axId val="1"/>
      </c:lineChart>
      <c:catAx>
        <c:axId val="11990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 Share of GDP</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Private Technology Sector GDP</a:t>
            </a:r>
          </a:p>
        </c:rich>
      </c:tx>
      <c:overlay val="0"/>
      <c:spPr>
        <a:noFill/>
        <a:ln w="25400">
          <a:noFill/>
        </a:ln>
      </c:spPr>
    </c:title>
    <c:autoTitleDeleted val="0"/>
    <c:plotArea>
      <c:layout/>
      <c:lineChart>
        <c:grouping val="standard"/>
        <c:varyColors val="0"/>
        <c:ser>
          <c:idx val="0"/>
          <c:order val="0"/>
          <c:tx>
            <c:strRef>
              <c:f>Data_Derivations!$A$17</c:f>
              <c:strCache>
                <c:ptCount val="1"/>
                <c:pt idx="0">
                  <c:v>Private (Tech) % share</c:v>
                </c:pt>
              </c:strCache>
            </c:strRef>
          </c:tx>
          <c:spPr>
            <a:ln>
              <a:solidFill>
                <a:srgbClr val="7030A0"/>
              </a:solidFill>
            </a:ln>
          </c:spPr>
          <c:marker>
            <c:symbol val="none"/>
          </c:marker>
          <c:cat>
            <c:numRef>
              <c:f>Data_Derivations!$B$2:$CA$2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1997</c:v>
                </c:pt>
                <c:pt idx="52">
                  <c:v>1998</c:v>
                </c:pt>
                <c:pt idx="53">
                  <c:v>1999</c:v>
                </c:pt>
                <c:pt idx="54">
                  <c:v>2000</c:v>
                </c:pt>
                <c:pt idx="55">
                  <c:v>2001</c:v>
                </c:pt>
                <c:pt idx="56">
                  <c:v>2002</c:v>
                </c:pt>
                <c:pt idx="57">
                  <c:v>2003</c:v>
                </c:pt>
                <c:pt idx="58">
                  <c:v>2004</c:v>
                </c:pt>
                <c:pt idx="59">
                  <c:v>2005</c:v>
                </c:pt>
                <c:pt idx="60">
                  <c:v>2006</c:v>
                </c:pt>
                <c:pt idx="61">
                  <c:v>2007</c:v>
                </c:pt>
                <c:pt idx="62">
                  <c:v>2008</c:v>
                </c:pt>
                <c:pt idx="63">
                  <c:v>2009</c:v>
                </c:pt>
                <c:pt idx="64">
                  <c:v>2010</c:v>
                </c:pt>
                <c:pt idx="65">
                  <c:v>2011</c:v>
                </c:pt>
                <c:pt idx="66">
                  <c:v>2012</c:v>
                </c:pt>
                <c:pt idx="67">
                  <c:v>2013</c:v>
                </c:pt>
                <c:pt idx="68">
                  <c:v>2014</c:v>
                </c:pt>
                <c:pt idx="69">
                  <c:v>2015</c:v>
                </c:pt>
                <c:pt idx="70">
                  <c:v>2016</c:v>
                </c:pt>
                <c:pt idx="71">
                  <c:v>2017</c:v>
                </c:pt>
                <c:pt idx="72">
                  <c:v>2018</c:v>
                </c:pt>
                <c:pt idx="73">
                  <c:v>2019</c:v>
                </c:pt>
                <c:pt idx="74">
                  <c:v>2020</c:v>
                </c:pt>
                <c:pt idx="75">
                  <c:v>2021</c:v>
                </c:pt>
                <c:pt idx="76">
                  <c:v>2022</c:v>
                </c:pt>
                <c:pt idx="77">
                  <c:v>2023</c:v>
                </c:pt>
              </c:numCache>
            </c:numRef>
          </c:cat>
          <c:val>
            <c:numRef>
              <c:f>Data_Derivations!$B$17:$CA$17</c:f>
              <c:numCache>
                <c:formatCode>0.0%</c:formatCode>
                <c:ptCount val="78"/>
                <c:pt idx="0">
                  <c:v>4.1666666666666671E-2</c:v>
                </c:pt>
                <c:pt idx="1">
                  <c:v>4.1545189504373185E-2</c:v>
                </c:pt>
                <c:pt idx="2">
                  <c:v>4.3669724770642196E-2</c:v>
                </c:pt>
                <c:pt idx="3">
                  <c:v>4.4029352901934625E-2</c:v>
                </c:pt>
                <c:pt idx="4">
                  <c:v>4.2951859325454027E-2</c:v>
                </c:pt>
                <c:pt idx="5">
                  <c:v>4.4637996733805113E-2</c:v>
                </c:pt>
                <c:pt idx="6">
                  <c:v>4.623683534549191E-2</c:v>
                </c:pt>
                <c:pt idx="7">
                  <c:v>4.5582586427656849E-2</c:v>
                </c:pt>
                <c:pt idx="8">
                  <c:v>4.5358401880141015E-2</c:v>
                </c:pt>
                <c:pt idx="9">
                  <c:v>4.6294235477409303E-2</c:v>
                </c:pt>
                <c:pt idx="10">
                  <c:v>4.767932489451477E-2</c:v>
                </c:pt>
                <c:pt idx="11">
                  <c:v>4.8212801330008319E-2</c:v>
                </c:pt>
                <c:pt idx="12">
                  <c:v>5.0230061349693253E-2</c:v>
                </c:pt>
                <c:pt idx="13">
                  <c:v>5.0331858407079648E-2</c:v>
                </c:pt>
                <c:pt idx="14">
                  <c:v>5.1583066524368559E-2</c:v>
                </c:pt>
                <c:pt idx="15">
                  <c:v>5.1655629139072838E-2</c:v>
                </c:pt>
                <c:pt idx="16">
                  <c:v>5.2086601819893316E-2</c:v>
                </c:pt>
                <c:pt idx="17">
                  <c:v>5.2008765522279038E-2</c:v>
                </c:pt>
                <c:pt idx="18">
                  <c:v>5.2943553819210572E-2</c:v>
                </c:pt>
                <c:pt idx="19">
                  <c:v>5.4210202827289486E-2</c:v>
                </c:pt>
                <c:pt idx="20">
                  <c:v>5.4767441860465102E-2</c:v>
                </c:pt>
                <c:pt idx="21">
                  <c:v>5.4327025302998093E-2</c:v>
                </c:pt>
                <c:pt idx="22">
                  <c:v>5.4441823899371064E-2</c:v>
                </c:pt>
                <c:pt idx="23">
                  <c:v>5.4137159895639206E-2</c:v>
                </c:pt>
                <c:pt idx="24">
                  <c:v>5.3137608378401577E-2</c:v>
                </c:pt>
                <c:pt idx="25">
                  <c:v>5.4100539441794999E-2</c:v>
                </c:pt>
                <c:pt idx="26">
                  <c:v>5.3598989757261122E-2</c:v>
                </c:pt>
                <c:pt idx="27">
                  <c:v>5.2549831736991959E-2</c:v>
                </c:pt>
                <c:pt idx="28">
                  <c:v>5.2762775238886589E-2</c:v>
                </c:pt>
                <c:pt idx="29">
                  <c:v>5.4176674673071794E-2</c:v>
                </c:pt>
                <c:pt idx="30">
                  <c:v>5.5480833893745807E-2</c:v>
                </c:pt>
                <c:pt idx="31">
                  <c:v>5.6389538592387836E-2</c:v>
                </c:pt>
                <c:pt idx="32">
                  <c:v>5.6824236888178427E-2</c:v>
                </c:pt>
                <c:pt idx="33">
                  <c:v>5.9146746928918907E-2</c:v>
                </c:pt>
                <c:pt idx="34">
                  <c:v>6.0866853757405671E-2</c:v>
                </c:pt>
                <c:pt idx="35">
                  <c:v>6.3281296728273234E-2</c:v>
                </c:pt>
                <c:pt idx="36">
                  <c:v>6.6180517336268577E-2</c:v>
                </c:pt>
                <c:pt idx="37">
                  <c:v>6.5732118089954411E-2</c:v>
                </c:pt>
                <c:pt idx="38">
                  <c:v>6.6513021433510025E-2</c:v>
                </c:pt>
                <c:pt idx="39">
                  <c:v>6.5464232684077209E-2</c:v>
                </c:pt>
                <c:pt idx="40">
                  <c:v>6.6114681166584269E-2</c:v>
                </c:pt>
                <c:pt idx="41">
                  <c:v>6.5121075548086466E-2</c:v>
                </c:pt>
                <c:pt idx="42">
                  <c:v>6.4840911105202514E-2</c:v>
                </c:pt>
                <c:pt idx="43">
                  <c:v>6.4412805419999664E-2</c:v>
                </c:pt>
                <c:pt idx="44">
                  <c:v>6.4596797765580846E-2</c:v>
                </c:pt>
                <c:pt idx="45">
                  <c:v>6.450524507698914E-2</c:v>
                </c:pt>
                <c:pt idx="46">
                  <c:v>6.5071588954013923E-2</c:v>
                </c:pt>
                <c:pt idx="47">
                  <c:v>6.6088483917005142E-2</c:v>
                </c:pt>
                <c:pt idx="48">
                  <c:v>6.754191918530833E-2</c:v>
                </c:pt>
                <c:pt idx="49">
                  <c:v>6.9204280830401824E-2</c:v>
                </c:pt>
                <c:pt idx="50">
                  <c:v>6.8713859354598048E-2</c:v>
                </c:pt>
                <c:pt idx="51">
                  <c:v>6.8713859354598048E-2</c:v>
                </c:pt>
                <c:pt idx="52">
                  <c:v>6.9106677847905723E-2</c:v>
                </c:pt>
                <c:pt idx="53">
                  <c:v>6.9773961437426674E-2</c:v>
                </c:pt>
                <c:pt idx="54">
                  <c:v>6.7945253587489887E-2</c:v>
                </c:pt>
                <c:pt idx="55">
                  <c:v>6.3863767376369091E-2</c:v>
                </c:pt>
                <c:pt idx="56">
                  <c:v>6.6190262693176932E-2</c:v>
                </c:pt>
                <c:pt idx="57">
                  <c:v>6.619007716211027E-2</c:v>
                </c:pt>
                <c:pt idx="58">
                  <c:v>6.7265821955930991E-2</c:v>
                </c:pt>
                <c:pt idx="59">
                  <c:v>6.5425291234958924E-2</c:v>
                </c:pt>
                <c:pt idx="60">
                  <c:v>6.3399804567333795E-2</c:v>
                </c:pt>
                <c:pt idx="61">
                  <c:v>6.4659430853305513E-2</c:v>
                </c:pt>
                <c:pt idx="62">
                  <c:v>6.591107590437309E-2</c:v>
                </c:pt>
                <c:pt idx="63">
                  <c:v>6.4918739337343989E-2</c:v>
                </c:pt>
                <c:pt idx="64">
                  <c:v>6.5359824573061331E-2</c:v>
                </c:pt>
                <c:pt idx="65">
                  <c:v>6.3481583097219199E-2</c:v>
                </c:pt>
                <c:pt idx="66">
                  <c:v>6.0944998154300475E-2</c:v>
                </c:pt>
                <c:pt idx="67">
                  <c:v>6.3000568693426851E-2</c:v>
                </c:pt>
                <c:pt idx="68">
                  <c:v>6.135244574939943E-2</c:v>
                </c:pt>
                <c:pt idx="69">
                  <c:v>6.3159333151134187E-2</c:v>
                </c:pt>
                <c:pt idx="70">
                  <c:v>6.464272609798509E-2</c:v>
                </c:pt>
                <c:pt idx="71">
                  <c:v>6.4179766572677072E-2</c:v>
                </c:pt>
                <c:pt idx="72">
                  <c:v>6.3001655645169102E-2</c:v>
                </c:pt>
                <c:pt idx="73">
                  <c:v>6.5408542246982337E-2</c:v>
                </c:pt>
                <c:pt idx="74">
                  <c:v>6.8132115144164354E-2</c:v>
                </c:pt>
                <c:pt idx="75">
                  <c:v>6.768631789639927E-2</c:v>
                </c:pt>
                <c:pt idx="76">
                  <c:v>6.4075056715499679E-2</c:v>
                </c:pt>
                <c:pt idx="77">
                  <c:v>6.4428387450533364E-2</c:v>
                </c:pt>
              </c:numCache>
            </c:numRef>
          </c:val>
          <c:smooth val="0"/>
          <c:extLst>
            <c:ext xmlns:c16="http://schemas.microsoft.com/office/drawing/2014/chart" uri="{C3380CC4-5D6E-409C-BE32-E72D297353CC}">
              <c16:uniqueId val="{00000000-6AFF-49CE-8066-B292ABF009C7}"/>
            </c:ext>
          </c:extLst>
        </c:ser>
        <c:dLbls>
          <c:showLegendKey val="0"/>
          <c:showVal val="0"/>
          <c:showCatName val="0"/>
          <c:showSerName val="0"/>
          <c:showPercent val="0"/>
          <c:showBubbleSize val="0"/>
        </c:dLbls>
        <c:smooth val="0"/>
        <c:axId val="1199039007"/>
        <c:axId val="1"/>
      </c:lineChart>
      <c:catAx>
        <c:axId val="11990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max val="0.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 Share of GDP</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majorUnit val="1.0000000000000002E-2"/>
        <c:minorUnit val="1.0000000000000002E-2"/>
      </c:valAx>
      <c:spPr>
        <a:noFill/>
        <a:ln w="25400">
          <a:noFill/>
        </a:ln>
      </c:spPr>
    </c:plotArea>
    <c:legend>
      <c:legendPos val="b"/>
      <c:overlay val="0"/>
      <c:spPr>
        <a:noFill/>
        <a:ln w="25400">
          <a:noFill/>
        </a:ln>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Public Sector GDP</a:t>
            </a:r>
          </a:p>
        </c:rich>
      </c:tx>
      <c:overlay val="0"/>
      <c:spPr>
        <a:noFill/>
        <a:ln w="25400">
          <a:noFill/>
        </a:ln>
      </c:spPr>
    </c:title>
    <c:autoTitleDeleted val="0"/>
    <c:plotArea>
      <c:layout/>
      <c:lineChart>
        <c:grouping val="standard"/>
        <c:varyColors val="0"/>
        <c:ser>
          <c:idx val="0"/>
          <c:order val="0"/>
          <c:tx>
            <c:strRef>
              <c:f>Data_Derivations!$A$18</c:f>
              <c:strCache>
                <c:ptCount val="1"/>
                <c:pt idx="0">
                  <c:v>Public % share</c:v>
                </c:pt>
              </c:strCache>
            </c:strRef>
          </c:tx>
          <c:spPr>
            <a:ln>
              <a:solidFill>
                <a:srgbClr val="7030A0"/>
              </a:solidFill>
            </a:ln>
          </c:spPr>
          <c:marker>
            <c:symbol val="none"/>
          </c:marker>
          <c:cat>
            <c:numRef>
              <c:f>Data_Derivations!$B$2:$CA$2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1997</c:v>
                </c:pt>
                <c:pt idx="52">
                  <c:v>1998</c:v>
                </c:pt>
                <c:pt idx="53">
                  <c:v>1999</c:v>
                </c:pt>
                <c:pt idx="54">
                  <c:v>2000</c:v>
                </c:pt>
                <c:pt idx="55">
                  <c:v>2001</c:v>
                </c:pt>
                <c:pt idx="56">
                  <c:v>2002</c:v>
                </c:pt>
                <c:pt idx="57">
                  <c:v>2003</c:v>
                </c:pt>
                <c:pt idx="58">
                  <c:v>2004</c:v>
                </c:pt>
                <c:pt idx="59">
                  <c:v>2005</c:v>
                </c:pt>
                <c:pt idx="60">
                  <c:v>2006</c:v>
                </c:pt>
                <c:pt idx="61">
                  <c:v>2007</c:v>
                </c:pt>
                <c:pt idx="62">
                  <c:v>2008</c:v>
                </c:pt>
                <c:pt idx="63">
                  <c:v>2009</c:v>
                </c:pt>
                <c:pt idx="64">
                  <c:v>2010</c:v>
                </c:pt>
                <c:pt idx="65">
                  <c:v>2011</c:v>
                </c:pt>
                <c:pt idx="66">
                  <c:v>2012</c:v>
                </c:pt>
                <c:pt idx="67">
                  <c:v>2013</c:v>
                </c:pt>
                <c:pt idx="68">
                  <c:v>2014</c:v>
                </c:pt>
                <c:pt idx="69">
                  <c:v>2015</c:v>
                </c:pt>
                <c:pt idx="70">
                  <c:v>2016</c:v>
                </c:pt>
                <c:pt idx="71">
                  <c:v>2017</c:v>
                </c:pt>
                <c:pt idx="72">
                  <c:v>2018</c:v>
                </c:pt>
                <c:pt idx="73">
                  <c:v>2019</c:v>
                </c:pt>
                <c:pt idx="74">
                  <c:v>2020</c:v>
                </c:pt>
                <c:pt idx="75">
                  <c:v>2021</c:v>
                </c:pt>
                <c:pt idx="76">
                  <c:v>2022</c:v>
                </c:pt>
                <c:pt idx="77">
                  <c:v>2023</c:v>
                </c:pt>
              </c:numCache>
            </c:numRef>
          </c:cat>
          <c:val>
            <c:numRef>
              <c:f>Data_Derivations!$B$18:$CA$18</c:f>
              <c:numCache>
                <c:formatCode>0.0%</c:formatCode>
                <c:ptCount val="78"/>
                <c:pt idx="0">
                  <c:v>0.13421474358974358</c:v>
                </c:pt>
                <c:pt idx="1">
                  <c:v>0.12099125364431489</c:v>
                </c:pt>
                <c:pt idx="2">
                  <c:v>0.12770642201834861</c:v>
                </c:pt>
                <c:pt idx="3">
                  <c:v>0.11907938625750503</c:v>
                </c:pt>
                <c:pt idx="4">
                  <c:v>0.12827904295185932</c:v>
                </c:pt>
                <c:pt idx="5">
                  <c:v>0.13854109961894392</c:v>
                </c:pt>
                <c:pt idx="6">
                  <c:v>0.13691240688415102</c:v>
                </c:pt>
                <c:pt idx="7">
                  <c:v>0.141101152368758</c:v>
                </c:pt>
                <c:pt idx="8">
                  <c:v>0.13607520564042305</c:v>
                </c:pt>
                <c:pt idx="9">
                  <c:v>0.13710215891386601</c:v>
                </c:pt>
                <c:pt idx="10">
                  <c:v>0.13945147679324893</c:v>
                </c:pt>
                <c:pt idx="11">
                  <c:v>0.14650872817955113</c:v>
                </c:pt>
                <c:pt idx="12">
                  <c:v>0.14225460122699388</c:v>
                </c:pt>
                <c:pt idx="13">
                  <c:v>0.14546460176991152</c:v>
                </c:pt>
                <c:pt idx="14">
                  <c:v>0.14923514763429388</c:v>
                </c:pt>
                <c:pt idx="15">
                  <c:v>0.1485099337748344</c:v>
                </c:pt>
                <c:pt idx="16">
                  <c:v>0.15076874803890802</c:v>
                </c:pt>
                <c:pt idx="17">
                  <c:v>0.15062089116143168</c:v>
                </c:pt>
                <c:pt idx="18">
                  <c:v>0.14872692981274421</c:v>
                </c:pt>
                <c:pt idx="19">
                  <c:v>0.15021511985248923</c:v>
                </c:pt>
                <c:pt idx="20">
                  <c:v>0.15558139534883719</c:v>
                </c:pt>
                <c:pt idx="21">
                  <c:v>0.15830321071656392</c:v>
                </c:pt>
                <c:pt idx="22">
                  <c:v>0.15968946540880502</c:v>
                </c:pt>
                <c:pt idx="23">
                  <c:v>0.16641818859485649</c:v>
                </c:pt>
                <c:pt idx="24">
                  <c:v>0.16748218731221562</c:v>
                </c:pt>
                <c:pt idx="25">
                  <c:v>0.16574153701821592</c:v>
                </c:pt>
                <c:pt idx="26">
                  <c:v>0.15953416584818297</c:v>
                </c:pt>
                <c:pt idx="27">
                  <c:v>0.16062645612218479</c:v>
                </c:pt>
                <c:pt idx="28">
                  <c:v>0.1613152115852573</c:v>
                </c:pt>
                <c:pt idx="29">
                  <c:v>0.15575126768081132</c:v>
                </c:pt>
                <c:pt idx="30">
                  <c:v>0.15039869343837067</c:v>
                </c:pt>
                <c:pt idx="31">
                  <c:v>0.14531150329576864</c:v>
                </c:pt>
                <c:pt idx="32">
                  <c:v>0.14116617188094693</c:v>
                </c:pt>
                <c:pt idx="33">
                  <c:v>0.14279214643194624</c:v>
                </c:pt>
                <c:pt idx="34">
                  <c:v>0.14125350795135641</c:v>
                </c:pt>
                <c:pt idx="35">
                  <c:v>0.14764639033435015</c:v>
                </c:pt>
                <c:pt idx="36">
                  <c:v>0.14488167308750688</c:v>
                </c:pt>
                <c:pt idx="37">
                  <c:v>0.14104913810184266</c:v>
                </c:pt>
                <c:pt idx="38">
                  <c:v>0.14206038257663056</c:v>
                </c:pt>
                <c:pt idx="39">
                  <c:v>0.14313477159577254</c:v>
                </c:pt>
                <c:pt idx="40">
                  <c:v>0.1431660899653979</c:v>
                </c:pt>
                <c:pt idx="41">
                  <c:v>0.1430753953097548</c:v>
                </c:pt>
                <c:pt idx="42">
                  <c:v>0.14301161038730834</c:v>
                </c:pt>
                <c:pt idx="43">
                  <c:v>0.14524324596267041</c:v>
                </c:pt>
                <c:pt idx="44">
                  <c:v>0.15006008249163716</c:v>
                </c:pt>
                <c:pt idx="45">
                  <c:v>0.14962272253235998</c:v>
                </c:pt>
                <c:pt idx="46">
                  <c:v>0.14673548537602424</c:v>
                </c:pt>
                <c:pt idx="47">
                  <c:v>0.14311395323306619</c:v>
                </c:pt>
                <c:pt idx="48">
                  <c:v>0.14094794298205426</c:v>
                </c:pt>
                <c:pt idx="49">
                  <c:v>0.13676113560917602</c:v>
                </c:pt>
                <c:pt idx="50">
                  <c:v>0.13355717216937141</c:v>
                </c:pt>
                <c:pt idx="51">
                  <c:v>0.13355717216937141</c:v>
                </c:pt>
                <c:pt idx="52">
                  <c:v>0.13144944167365494</c:v>
                </c:pt>
                <c:pt idx="53">
                  <c:v>0.13002668438703782</c:v>
                </c:pt>
                <c:pt idx="54">
                  <c:v>0.12906183847271949</c:v>
                </c:pt>
                <c:pt idx="55">
                  <c:v>0.1316304255379469</c:v>
                </c:pt>
                <c:pt idx="56">
                  <c:v>0.13490589344044801</c:v>
                </c:pt>
                <c:pt idx="57">
                  <c:v>0.13549631646939703</c:v>
                </c:pt>
                <c:pt idx="58">
                  <c:v>0.13354123694463543</c:v>
                </c:pt>
                <c:pt idx="59">
                  <c:v>0.13124937688372842</c:v>
                </c:pt>
                <c:pt idx="60">
                  <c:v>0.12978900510296407</c:v>
                </c:pt>
                <c:pt idx="61">
                  <c:v>0.1304657220038275</c:v>
                </c:pt>
                <c:pt idx="62">
                  <c:v>0.13426631189107577</c:v>
                </c:pt>
                <c:pt idx="63">
                  <c:v>0.14135832740483903</c:v>
                </c:pt>
                <c:pt idx="64">
                  <c:v>0.14017542693866702</c:v>
                </c:pt>
                <c:pt idx="65">
                  <c:v>0.13709150117309196</c:v>
                </c:pt>
                <c:pt idx="66">
                  <c:v>0.13297034576104344</c:v>
                </c:pt>
                <c:pt idx="67">
                  <c:v>0.13122600824605468</c:v>
                </c:pt>
                <c:pt idx="68">
                  <c:v>0.12923597662439446</c:v>
                </c:pt>
                <c:pt idx="69">
                  <c:v>0.12812243782454222</c:v>
                </c:pt>
                <c:pt idx="70">
                  <c:v>0.1271955713670373</c:v>
                </c:pt>
                <c:pt idx="71">
                  <c:v>0.1252186150386751</c:v>
                </c:pt>
                <c:pt idx="72">
                  <c:v>0.12387324148214132</c:v>
                </c:pt>
                <c:pt idx="73">
                  <c:v>0.12210770659238623</c:v>
                </c:pt>
                <c:pt idx="74">
                  <c:v>0.12702010386764134</c:v>
                </c:pt>
                <c:pt idx="75">
                  <c:v>0.1186590263203456</c:v>
                </c:pt>
                <c:pt idx="76">
                  <c:v>0.11299265582343215</c:v>
                </c:pt>
                <c:pt idx="77">
                  <c:v>0.11201376588614284</c:v>
                </c:pt>
              </c:numCache>
            </c:numRef>
          </c:val>
          <c:smooth val="0"/>
          <c:extLst>
            <c:ext xmlns:c16="http://schemas.microsoft.com/office/drawing/2014/chart" uri="{C3380CC4-5D6E-409C-BE32-E72D297353CC}">
              <c16:uniqueId val="{00000000-1FB7-467F-8247-1D3AFA30B1ED}"/>
            </c:ext>
          </c:extLst>
        </c:ser>
        <c:dLbls>
          <c:showLegendKey val="0"/>
          <c:showVal val="0"/>
          <c:showCatName val="0"/>
          <c:showSerName val="0"/>
          <c:showPercent val="0"/>
          <c:showBubbleSize val="0"/>
        </c:dLbls>
        <c:smooth val="0"/>
        <c:axId val="1199039007"/>
        <c:axId val="1"/>
      </c:lineChart>
      <c:catAx>
        <c:axId val="119903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max val="0.2"/>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i="0" baseline="0"/>
                  <a:t>% Share of GDP</a:t>
                </a:r>
              </a:p>
            </c:rich>
          </c:tx>
          <c:overlay val="0"/>
          <c:spPr>
            <a:noFill/>
            <a:ln w="25400">
              <a:noFill/>
            </a:ln>
          </c:spPr>
        </c:title>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All Industries Annual Growth</a:t>
            </a:r>
          </a:p>
        </c:rich>
      </c:tx>
      <c:overlay val="0"/>
      <c:spPr>
        <a:noFill/>
        <a:ln w="25400">
          <a:noFill/>
        </a:ln>
      </c:spPr>
    </c:title>
    <c:autoTitleDeleted val="0"/>
    <c:plotArea>
      <c:layout/>
      <c:barChart>
        <c:barDir val="col"/>
        <c:grouping val="clustered"/>
        <c:varyColors val="0"/>
        <c:ser>
          <c:idx val="0"/>
          <c:order val="0"/>
          <c:tx>
            <c:v>Total Growth</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(Data_Derivations!$C$37:$AY$37,Data_Derivations!$BA$37:$CB$37)</c:f>
              <c:numCache>
                <c:formatCode>0%</c:formatCode>
                <c:ptCount val="77"/>
                <c:pt idx="0">
                  <c:v>4.0678458030336713E-2</c:v>
                </c:pt>
                <c:pt idx="1">
                  <c:v>-6.9789416295304978E-3</c:v>
                </c:pt>
                <c:pt idx="2">
                  <c:v>8.9902185179849797E-2</c:v>
                </c:pt>
                <c:pt idx="3">
                  <c:v>8.3644356878760678E-2</c:v>
                </c:pt>
                <c:pt idx="4">
                  <c:v>3.6209184262844328E-2</c:v>
                </c:pt>
                <c:pt idx="5">
                  <c:v>4.6255948993084835E-2</c:v>
                </c:pt>
                <c:pt idx="6">
                  <c:v>-6.8488054936276851E-3</c:v>
                </c:pt>
                <c:pt idx="7">
                  <c:v>7.4441704972113637E-2</c:v>
                </c:pt>
                <c:pt idx="8">
                  <c:v>2.1207704014933038E-2</c:v>
                </c:pt>
                <c:pt idx="9">
                  <c:v>1.9137189240099398E-2</c:v>
                </c:pt>
                <c:pt idx="10">
                  <c:v>-7.8883248413420381E-3</c:v>
                </c:pt>
                <c:pt idx="11">
                  <c:v>7.0019287836985966E-2</c:v>
                </c:pt>
                <c:pt idx="12">
                  <c:v>2.5670525674364883E-2</c:v>
                </c:pt>
                <c:pt idx="13">
                  <c:v>2.5586060011407629E-2</c:v>
                </c:pt>
                <c:pt idx="14">
                  <c:v>6.12257236471557E-2</c:v>
                </c:pt>
                <c:pt idx="15">
                  <c:v>4.3672444867242061E-2</c:v>
                </c:pt>
                <c:pt idx="16">
                  <c:v>5.7618070875644939E-2</c:v>
                </c:pt>
                <c:pt idx="17">
                  <c:v>6.4929183147541911E-2</c:v>
                </c:pt>
                <c:pt idx="18">
                  <c:v>6.5935970138653002E-2</c:v>
                </c:pt>
                <c:pt idx="19">
                  <c:v>2.750439206178612E-2</c:v>
                </c:pt>
                <c:pt idx="20">
                  <c:v>4.9166891944766339E-2</c:v>
                </c:pt>
                <c:pt idx="21">
                  <c:v>3.1122034688830593E-2</c:v>
                </c:pt>
                <c:pt idx="22">
                  <c:v>1.9072912438616938E-3</c:v>
                </c:pt>
                <c:pt idx="23">
                  <c:v>3.2939127279494385E-2</c:v>
                </c:pt>
                <c:pt idx="24">
                  <c:v>5.253129723502771E-2</c:v>
                </c:pt>
                <c:pt idx="25">
                  <c:v>5.6533795418734857E-2</c:v>
                </c:pt>
                <c:pt idx="26">
                  <c:v>-5.2049435133656539E-3</c:v>
                </c:pt>
                <c:pt idx="27">
                  <c:v>-2.2649726374025726E-3</c:v>
                </c:pt>
                <c:pt idx="28">
                  <c:v>5.3860234225535382E-2</c:v>
                </c:pt>
                <c:pt idx="29">
                  <c:v>4.6244066677763242E-2</c:v>
                </c:pt>
                <c:pt idx="30">
                  <c:v>5.5366313044555852E-2</c:v>
                </c:pt>
                <c:pt idx="31">
                  <c:v>3.1703799657583638E-2</c:v>
                </c:pt>
                <c:pt idx="32">
                  <c:v>-2.805189388759185E-3</c:v>
                </c:pt>
                <c:pt idx="33">
                  <c:v>2.5562861992417415E-2</c:v>
                </c:pt>
                <c:pt idx="34">
                  <c:v>-1.8056472108213147E-2</c:v>
                </c:pt>
                <c:pt idx="35">
                  <c:v>4.5908872132331142E-2</c:v>
                </c:pt>
                <c:pt idx="36">
                  <c:v>7.2345267329553001E-2</c:v>
                </c:pt>
                <c:pt idx="37">
                  <c:v>4.1679523429099904E-2</c:v>
                </c:pt>
                <c:pt idx="38">
                  <c:v>3.4488760233167562E-2</c:v>
                </c:pt>
                <c:pt idx="39">
                  <c:v>3.4774592223291476E-2</c:v>
                </c:pt>
                <c:pt idx="40">
                  <c:v>4.1709279988704481E-2</c:v>
                </c:pt>
                <c:pt idx="41">
                  <c:v>3.6749700521228917E-2</c:v>
                </c:pt>
                <c:pt idx="42">
                  <c:v>1.870156782449265E-2</c:v>
                </c:pt>
                <c:pt idx="43">
                  <c:v>-9.1266015612754051E-4</c:v>
                </c:pt>
                <c:pt idx="44">
                  <c:v>3.519420126385344E-2</c:v>
                </c:pt>
                <c:pt idx="45">
                  <c:v>2.7509067866033979E-2</c:v>
                </c:pt>
                <c:pt idx="46">
                  <c:v>4.0317269562390526E-2</c:v>
                </c:pt>
                <c:pt idx="47">
                  <c:v>2.6812091556121683E-2</c:v>
                </c:pt>
                <c:pt idx="48">
                  <c:v>3.7757618668464103E-2</c:v>
                </c:pt>
                <c:pt idx="49">
                  <c:v>4.4348144765144586E-2</c:v>
                </c:pt>
                <c:pt idx="50">
                  <c:v>4.4833189170836632E-2</c:v>
                </c:pt>
                <c:pt idx="51">
                  <c:v>4.7884316319662022E-2</c:v>
                </c:pt>
                <c:pt idx="52">
                  <c:v>4.0771423086578419E-2</c:v>
                </c:pt>
                <c:pt idx="53">
                  <c:v>9.5559023836549895E-3</c:v>
                </c:pt>
                <c:pt idx="54">
                  <c:v>1.700548813480714E-2</c:v>
                </c:pt>
                <c:pt idx="55">
                  <c:v>2.7956082831814281E-2</c:v>
                </c:pt>
                <c:pt idx="56">
                  <c:v>3.8481444885832779E-2</c:v>
                </c:pt>
                <c:pt idx="57">
                  <c:v>3.4835402400031114E-2</c:v>
                </c:pt>
                <c:pt idx="58">
                  <c:v>2.7839629722291627E-2</c:v>
                </c:pt>
                <c:pt idx="59">
                  <c:v>2.003882408066664E-2</c:v>
                </c:pt>
                <c:pt idx="60">
                  <c:v>1.1394549706485076E-3</c:v>
                </c:pt>
                <c:pt idx="61">
                  <c:v>-2.5766469028394343E-2</c:v>
                </c:pt>
                <c:pt idx="62">
                  <c:v>2.6955612235535834E-2</c:v>
                </c:pt>
                <c:pt idx="63">
                  <c:v>1.5640448367461326E-2</c:v>
                </c:pt>
                <c:pt idx="64">
                  <c:v>2.2894138068541542E-2</c:v>
                </c:pt>
                <c:pt idx="65">
                  <c:v>2.1177792556241054E-2</c:v>
                </c:pt>
                <c:pt idx="66">
                  <c:v>2.5235512738460156E-2</c:v>
                </c:pt>
                <c:pt idx="67">
                  <c:v>2.9455089066187583E-2</c:v>
                </c:pt>
                <c:pt idx="68">
                  <c:v>1.8197195685014694E-2</c:v>
                </c:pt>
                <c:pt idx="69">
                  <c:v>2.4574619809107748E-2</c:v>
                </c:pt>
                <c:pt idx="70">
                  <c:v>2.9665359650420043E-2</c:v>
                </c:pt>
                <c:pt idx="71">
                  <c:v>2.5839486181470604E-2</c:v>
                </c:pt>
                <c:pt idx="72">
                  <c:v>-2.1630936922237828E-2</c:v>
                </c:pt>
                <c:pt idx="73">
                  <c:v>6.0549843099330994E-2</c:v>
                </c:pt>
                <c:pt idx="74">
                  <c:v>2.5122355174274708E-2</c:v>
                </c:pt>
                <c:pt idx="75">
                  <c:v>2.8877049031531907E-2</c:v>
                </c:pt>
                <c:pt idx="76">
                  <c:v>2.7960707685114595E-2</c:v>
                </c:pt>
              </c:numCache>
            </c:numRef>
          </c:val>
          <c:extLst>
            <c:ext xmlns:c16="http://schemas.microsoft.com/office/drawing/2014/chart" uri="{C3380CC4-5D6E-409C-BE32-E72D297353CC}">
              <c16:uniqueId val="{00000000-E796-4687-AE3C-15ECDC16FEF1}"/>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txPr>
        <a:bodyPr/>
        <a:lstStyle/>
        <a:p>
          <a:pPr>
            <a:defRPr b="1">
              <a:ln>
                <a:noFill/>
              </a:ln>
              <a:solidFill>
                <a:schemeClr val="tx1">
                  <a:lumMod val="65000"/>
                  <a:lumOff val="3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Information Annual Growth</a:t>
            </a:r>
          </a:p>
        </c:rich>
      </c:tx>
      <c:overlay val="0"/>
      <c:spPr>
        <a:noFill/>
        <a:ln w="25400">
          <a:noFill/>
        </a:ln>
      </c:spPr>
    </c:title>
    <c:autoTitleDeleted val="0"/>
    <c:plotArea>
      <c:layout/>
      <c:barChart>
        <c:barDir val="col"/>
        <c:grouping val="clustered"/>
        <c:varyColors val="0"/>
        <c:ser>
          <c:idx val="0"/>
          <c:order val="0"/>
          <c:tx>
            <c:v>Information</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(Data_Derivations!$C$38:$AY$38,Data_Derivations!$BA$38:$CB$38)</c:f>
              <c:numCache>
                <c:formatCode>0%</c:formatCode>
                <c:ptCount val="77"/>
                <c:pt idx="0">
                  <c:v>7.9200483367899786E-3</c:v>
                </c:pt>
                <c:pt idx="1">
                  <c:v>3.2735419609857402E-2</c:v>
                </c:pt>
                <c:pt idx="2">
                  <c:v>9.4524384234916832E-3</c:v>
                </c:pt>
                <c:pt idx="3">
                  <c:v>5.4264758680822762E-2</c:v>
                </c:pt>
                <c:pt idx="4">
                  <c:v>2.481458014982664E-2</c:v>
                </c:pt>
                <c:pt idx="5">
                  <c:v>6.2590968337157507E-2</c:v>
                </c:pt>
                <c:pt idx="6">
                  <c:v>3.9834271751832051E-3</c:v>
                </c:pt>
                <c:pt idx="7">
                  <c:v>7.4384522401558295E-2</c:v>
                </c:pt>
                <c:pt idx="8">
                  <c:v>1.9344699038802603E-2</c:v>
                </c:pt>
                <c:pt idx="9">
                  <c:v>4.9163267889724777E-2</c:v>
                </c:pt>
                <c:pt idx="10">
                  <c:v>1.2646355048680809E-2</c:v>
                </c:pt>
                <c:pt idx="11">
                  <c:v>5.6780878768775363E-2</c:v>
                </c:pt>
                <c:pt idx="12">
                  <c:v>2.587535160061627E-2</c:v>
                </c:pt>
                <c:pt idx="13">
                  <c:v>5.8469401334797874E-2</c:v>
                </c:pt>
                <c:pt idx="14">
                  <c:v>4.5572267112750683E-2</c:v>
                </c:pt>
                <c:pt idx="15">
                  <c:v>6.5815897714340918E-2</c:v>
                </c:pt>
                <c:pt idx="16">
                  <c:v>5.7567662305710907E-2</c:v>
                </c:pt>
                <c:pt idx="17">
                  <c:v>7.7542071216863115E-2</c:v>
                </c:pt>
                <c:pt idx="18">
                  <c:v>9.4301210961670739E-2</c:v>
                </c:pt>
                <c:pt idx="19">
                  <c:v>4.7197303465255337E-2</c:v>
                </c:pt>
                <c:pt idx="20">
                  <c:v>6.688855274294353E-2</c:v>
                </c:pt>
                <c:pt idx="21">
                  <c:v>5.6071151391100277E-2</c:v>
                </c:pt>
                <c:pt idx="22">
                  <c:v>3.6043632595624854E-2</c:v>
                </c:pt>
                <c:pt idx="23">
                  <c:v>2.5974463819371501E-2</c:v>
                </c:pt>
                <c:pt idx="24">
                  <c:v>6.6181252026719484E-2</c:v>
                </c:pt>
                <c:pt idx="25">
                  <c:v>5.6625277869889253E-2</c:v>
                </c:pt>
                <c:pt idx="26">
                  <c:v>4.2686940127843374E-2</c:v>
                </c:pt>
                <c:pt idx="27">
                  <c:v>4.3887874530887765E-2</c:v>
                </c:pt>
                <c:pt idx="28">
                  <c:v>9.0379423684981197E-2</c:v>
                </c:pt>
                <c:pt idx="29">
                  <c:v>9.1583375407918402E-2</c:v>
                </c:pt>
                <c:pt idx="30">
                  <c:v>0.11421323328216348</c:v>
                </c:pt>
                <c:pt idx="31">
                  <c:v>8.9467301020420276E-2</c:v>
                </c:pt>
                <c:pt idx="32">
                  <c:v>6.1496144387190567E-2</c:v>
                </c:pt>
                <c:pt idx="33">
                  <c:v>6.5506341447410008E-2</c:v>
                </c:pt>
                <c:pt idx="34">
                  <c:v>-1.366112258845923E-2</c:v>
                </c:pt>
                <c:pt idx="35">
                  <c:v>6.2958868033432439E-2</c:v>
                </c:pt>
                <c:pt idx="36">
                  <c:v>-6.2448963048031877E-3</c:v>
                </c:pt>
                <c:pt idx="37">
                  <c:v>5.682255232289482E-2</c:v>
                </c:pt>
                <c:pt idx="38">
                  <c:v>1.3615268073549947E-2</c:v>
                </c:pt>
                <c:pt idx="39">
                  <c:v>3.6886660491546923E-2</c:v>
                </c:pt>
                <c:pt idx="40">
                  <c:v>3.0500558219655114E-2</c:v>
                </c:pt>
                <c:pt idx="41">
                  <c:v>6.2332833401167277E-2</c:v>
                </c:pt>
                <c:pt idx="42">
                  <c:v>2.9658432573072113E-2</c:v>
                </c:pt>
                <c:pt idx="43">
                  <c:v>3.3529427724820053E-3</c:v>
                </c:pt>
                <c:pt idx="44">
                  <c:v>5.1828878147974364E-2</c:v>
                </c:pt>
                <c:pt idx="45">
                  <c:v>5.5340590009309763E-2</c:v>
                </c:pt>
                <c:pt idx="46">
                  <c:v>4.5055880527399637E-2</c:v>
                </c:pt>
                <c:pt idx="47">
                  <c:v>3.1483439978941014E-2</c:v>
                </c:pt>
                <c:pt idx="48">
                  <c:v>5.6347097392478729E-2</c:v>
                </c:pt>
                <c:pt idx="49">
                  <c:v>-7.2853940178097447E-3</c:v>
                </c:pt>
                <c:pt idx="50">
                  <c:v>0.11432506887052359</c:v>
                </c:pt>
                <c:pt idx="51">
                  <c:v>0.12330037082818286</c:v>
                </c:pt>
                <c:pt idx="52">
                  <c:v>-1.7331499312242121E-2</c:v>
                </c:pt>
                <c:pt idx="53">
                  <c:v>6.7469204927211715E-2</c:v>
                </c:pt>
                <c:pt idx="54">
                  <c:v>9.7036454235510092E-2</c:v>
                </c:pt>
                <c:pt idx="55">
                  <c:v>3.7293808271575343E-2</c:v>
                </c:pt>
                <c:pt idx="56">
                  <c:v>0.12168702466005996</c:v>
                </c:pt>
                <c:pt idx="57">
                  <c:v>7.1912882679268667E-2</c:v>
                </c:pt>
                <c:pt idx="58">
                  <c:v>3.9677975848188482E-2</c:v>
                </c:pt>
                <c:pt idx="59">
                  <c:v>0.10859144542772857</c:v>
                </c:pt>
                <c:pt idx="60">
                  <c:v>6.8185597871278897E-2</c:v>
                </c:pt>
                <c:pt idx="61">
                  <c:v>-2.5533239919040912E-2</c:v>
                </c:pt>
                <c:pt idx="62">
                  <c:v>7.1736699153219327E-2</c:v>
                </c:pt>
                <c:pt idx="63">
                  <c:v>2.1168753726893332E-2</c:v>
                </c:pt>
                <c:pt idx="64">
                  <c:v>6.5693430656934308E-3</c:v>
                </c:pt>
                <c:pt idx="65">
                  <c:v>0.10616388687454684</c:v>
                </c:pt>
                <c:pt idx="66">
                  <c:v>3.1598269306411311E-2</c:v>
                </c:pt>
                <c:pt idx="67">
                  <c:v>0.10650737163192689</c:v>
                </c:pt>
                <c:pt idx="68">
                  <c:v>8.8904203997243247E-2</c:v>
                </c:pt>
                <c:pt idx="69">
                  <c:v>6.5400843881856546E-2</c:v>
                </c:pt>
                <c:pt idx="70">
                  <c:v>5.5445544554455446E-2</c:v>
                </c:pt>
                <c:pt idx="71">
                  <c:v>0.10478424015009385</c:v>
                </c:pt>
                <c:pt idx="72">
                  <c:v>3.9483739492230614E-2</c:v>
                </c:pt>
                <c:pt idx="73">
                  <c:v>0.13592550236889386</c:v>
                </c:pt>
                <c:pt idx="74">
                  <c:v>6.3425859341291566E-2</c:v>
                </c:pt>
                <c:pt idx="75">
                  <c:v>8.5948065999459117E-2</c:v>
                </c:pt>
                <c:pt idx="76">
                  <c:v>4.3962886854723146E-2</c:v>
                </c:pt>
              </c:numCache>
            </c:numRef>
          </c:val>
          <c:extLst>
            <c:ext xmlns:c16="http://schemas.microsoft.com/office/drawing/2014/chart" uri="{C3380CC4-5D6E-409C-BE32-E72D297353CC}">
              <c16:uniqueId val="{00000000-2C5D-4D62-AA20-E86B74FA7DB9}"/>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spPr>
        <a:solidFill>
          <a:schemeClr val="bg1"/>
        </a:solidFill>
      </c:spPr>
      <c:txPr>
        <a:bodyPr/>
        <a:lstStyle/>
        <a:p>
          <a:pPr>
            <a:defRPr b="1">
              <a:solidFill>
                <a:schemeClr val="tx1">
                  <a:lumMod val="65000"/>
                  <a:lumOff val="3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Computers Annual Growth</a:t>
            </a:r>
          </a:p>
        </c:rich>
      </c:tx>
      <c:overlay val="0"/>
      <c:spPr>
        <a:noFill/>
        <a:ln w="25400">
          <a:noFill/>
        </a:ln>
      </c:spPr>
    </c:title>
    <c:autoTitleDeleted val="0"/>
    <c:plotArea>
      <c:layout/>
      <c:barChart>
        <c:barDir val="col"/>
        <c:grouping val="clustered"/>
        <c:varyColors val="0"/>
        <c:ser>
          <c:idx val="0"/>
          <c:order val="0"/>
          <c:tx>
            <c:v>Computers</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(Data_Derivations!$C$39:$AY$39,Data_Derivations!$BA$39:$CB$39)</c:f>
              <c:numCache>
                <c:formatCode>0%</c:formatCode>
                <c:ptCount val="77"/>
                <c:pt idx="0">
                  <c:v>0.15450590832182867</c:v>
                </c:pt>
                <c:pt idx="1">
                  <c:v>-2.7933927269699427E-2</c:v>
                </c:pt>
                <c:pt idx="2">
                  <c:v>5.964647659473115E-3</c:v>
                </c:pt>
                <c:pt idx="3">
                  <c:v>-3.8277589975184295E-2</c:v>
                </c:pt>
                <c:pt idx="4">
                  <c:v>4.3744737035199016E-2</c:v>
                </c:pt>
                <c:pt idx="5">
                  <c:v>1.9198693051942061E-2</c:v>
                </c:pt>
                <c:pt idx="6">
                  <c:v>8.0614545993299924E-2</c:v>
                </c:pt>
                <c:pt idx="7">
                  <c:v>-6.6398850191168729E-2</c:v>
                </c:pt>
                <c:pt idx="8">
                  <c:v>-2.8233634001626914E-2</c:v>
                </c:pt>
                <c:pt idx="9">
                  <c:v>7.3485059418006052E-2</c:v>
                </c:pt>
                <c:pt idx="10">
                  <c:v>0.10267412292808072</c:v>
                </c:pt>
                <c:pt idx="11">
                  <c:v>-7.6349326948011206E-2</c:v>
                </c:pt>
                <c:pt idx="12">
                  <c:v>1.835552712332688E-2</c:v>
                </c:pt>
                <c:pt idx="13">
                  <c:v>2.7105464540093025E-2</c:v>
                </c:pt>
                <c:pt idx="14">
                  <c:v>0.13629165814335334</c:v>
                </c:pt>
                <c:pt idx="15">
                  <c:v>2.767017460542686E-2</c:v>
                </c:pt>
                <c:pt idx="16">
                  <c:v>8.2441820999529875E-2</c:v>
                </c:pt>
                <c:pt idx="17">
                  <c:v>0.14885568689538059</c:v>
                </c:pt>
                <c:pt idx="18">
                  <c:v>0.12606538818058874</c:v>
                </c:pt>
                <c:pt idx="19">
                  <c:v>5.5678394104329586E-2</c:v>
                </c:pt>
                <c:pt idx="20">
                  <c:v>7.7329624634126307E-2</c:v>
                </c:pt>
                <c:pt idx="21">
                  <c:v>9.0265415261314763E-2</c:v>
                </c:pt>
                <c:pt idx="22">
                  <c:v>-2.0536902878356788E-3</c:v>
                </c:pt>
                <c:pt idx="23">
                  <c:v>4.8220756399566099E-2</c:v>
                </c:pt>
                <c:pt idx="24">
                  <c:v>0.13653348231021978</c:v>
                </c:pt>
                <c:pt idx="25">
                  <c:v>0.17615624686033954</c:v>
                </c:pt>
                <c:pt idx="26">
                  <c:v>8.1662160398546596E-2</c:v>
                </c:pt>
                <c:pt idx="27">
                  <c:v>5.8413187703051865E-2</c:v>
                </c:pt>
                <c:pt idx="28">
                  <c:v>0.14588277183260143</c:v>
                </c:pt>
                <c:pt idx="29">
                  <c:v>0.2007029003086048</c:v>
                </c:pt>
                <c:pt idx="30">
                  <c:v>0.17586078097421257</c:v>
                </c:pt>
                <c:pt idx="31">
                  <c:v>0.18690270255098484</c:v>
                </c:pt>
                <c:pt idx="32">
                  <c:v>0.21432897699165146</c:v>
                </c:pt>
                <c:pt idx="33">
                  <c:v>0.17643507282432858</c:v>
                </c:pt>
                <c:pt idx="34">
                  <c:v>1.3730683508723663E-2</c:v>
                </c:pt>
                <c:pt idx="35">
                  <c:v>0.24049631400447938</c:v>
                </c:pt>
                <c:pt idx="36">
                  <c:v>0.22850638778364027</c:v>
                </c:pt>
                <c:pt idx="37">
                  <c:v>0.15492543079066828</c:v>
                </c:pt>
                <c:pt idx="38">
                  <c:v>7.5433039074076585E-2</c:v>
                </c:pt>
                <c:pt idx="39">
                  <c:v>0.17941145847432088</c:v>
                </c:pt>
                <c:pt idx="40">
                  <c:v>0.14173922484152973</c:v>
                </c:pt>
                <c:pt idx="41">
                  <c:v>6.7803963032497597E-2</c:v>
                </c:pt>
                <c:pt idx="42">
                  <c:v>9.5471352796855632E-2</c:v>
                </c:pt>
                <c:pt idx="43">
                  <c:v>5.7542975155941402E-2</c:v>
                </c:pt>
                <c:pt idx="44">
                  <c:v>0.11859195580702334</c:v>
                </c:pt>
                <c:pt idx="45">
                  <c:v>0.11134487215199565</c:v>
                </c:pt>
                <c:pt idx="46">
                  <c:v>0.21650998263362736</c:v>
                </c:pt>
                <c:pt idx="47">
                  <c:v>0.37025679827333674</c:v>
                </c:pt>
                <c:pt idx="48">
                  <c:v>0.33508143884571667</c:v>
                </c:pt>
                <c:pt idx="49">
                  <c:v>0.33019796361316611</c:v>
                </c:pt>
                <c:pt idx="50">
                  <c:v>0.30769230769230754</c:v>
                </c:pt>
                <c:pt idx="51">
                  <c:v>0.27335640138408301</c:v>
                </c:pt>
                <c:pt idx="52">
                  <c:v>0.51086956521739146</c:v>
                </c:pt>
                <c:pt idx="53">
                  <c:v>-8.9928057553956831E-3</c:v>
                </c:pt>
                <c:pt idx="54">
                  <c:v>0.12159709618874764</c:v>
                </c:pt>
                <c:pt idx="55">
                  <c:v>0.30420711974110032</c:v>
                </c:pt>
                <c:pt idx="56">
                  <c:v>0.16749379652605459</c:v>
                </c:pt>
                <c:pt idx="57">
                  <c:v>0.1434643995749203</c:v>
                </c:pt>
                <c:pt idx="58">
                  <c:v>0.1960966542750929</c:v>
                </c:pt>
                <c:pt idx="59">
                  <c:v>0.15617715617715636</c:v>
                </c:pt>
                <c:pt idx="60">
                  <c:v>0.15188172043010748</c:v>
                </c:pt>
                <c:pt idx="61">
                  <c:v>1.4002333722287081E-2</c:v>
                </c:pt>
                <c:pt idx="62">
                  <c:v>0.1116225546605292</c:v>
                </c:pt>
                <c:pt idx="63">
                  <c:v>3.2608695652173975E-2</c:v>
                </c:pt>
                <c:pt idx="64">
                  <c:v>2.8571428571428515E-2</c:v>
                </c:pt>
                <c:pt idx="65">
                  <c:v>1.9005847953216404E-2</c:v>
                </c:pt>
                <c:pt idx="66">
                  <c:v>4.1128646580583426E-2</c:v>
                </c:pt>
                <c:pt idx="67">
                  <c:v>6.6605420303169502E-2</c:v>
                </c:pt>
                <c:pt idx="68">
                  <c:v>2.6270456503014742E-2</c:v>
                </c:pt>
                <c:pt idx="69">
                  <c:v>4.3642467477968849E-2</c:v>
                </c:pt>
                <c:pt idx="70">
                  <c:v>6.3530357860876602E-2</c:v>
                </c:pt>
                <c:pt idx="71">
                  <c:v>3.2892249527410163E-2</c:v>
                </c:pt>
                <c:pt idx="72">
                  <c:v>2.5256222547584313E-2</c:v>
                </c:pt>
                <c:pt idx="73">
                  <c:v>8.4612638343448718E-2</c:v>
                </c:pt>
                <c:pt idx="74">
                  <c:v>-7.8999341672153847E-3</c:v>
                </c:pt>
                <c:pt idx="75">
                  <c:v>-2.6542800265426498E-3</c:v>
                </c:pt>
                <c:pt idx="76">
                  <c:v>-3.0938123752495047E-2</c:v>
                </c:pt>
              </c:numCache>
            </c:numRef>
          </c:val>
          <c:extLst>
            <c:ext xmlns:c16="http://schemas.microsoft.com/office/drawing/2014/chart" uri="{C3380CC4-5D6E-409C-BE32-E72D297353CC}">
              <c16:uniqueId val="{00000000-92F9-4D1C-B680-E34B9CFAE7BB}"/>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txPr>
        <a:bodyPr/>
        <a:lstStyle/>
        <a:p>
          <a:pPr>
            <a:defRPr b="1">
              <a:solidFill>
                <a:schemeClr val="tx1">
                  <a:lumMod val="65000"/>
                  <a:lumOff val="3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Technology Sector Annual Growth</a:t>
            </a:r>
          </a:p>
        </c:rich>
      </c:tx>
      <c:overlay val="0"/>
      <c:spPr>
        <a:noFill/>
        <a:ln w="25400">
          <a:noFill/>
        </a:ln>
      </c:spPr>
    </c:title>
    <c:autoTitleDeleted val="0"/>
    <c:plotArea>
      <c:layout/>
      <c:barChart>
        <c:barDir val="col"/>
        <c:grouping val="clustered"/>
        <c:varyColors val="0"/>
        <c:ser>
          <c:idx val="0"/>
          <c:order val="0"/>
          <c:tx>
            <c:v>Real Tech Growth</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(Data_Derivations!$C$40:$AY$40,Data_Derivations!$BA$40:$CB$40)</c:f>
              <c:numCache>
                <c:formatCode>0%</c:formatCode>
                <c:ptCount val="77"/>
                <c:pt idx="0">
                  <c:v>8.6789560335860175E-3</c:v>
                </c:pt>
                <c:pt idx="1">
                  <c:v>3.2375910915860409E-2</c:v>
                </c:pt>
                <c:pt idx="2">
                  <c:v>9.432978173088134E-3</c:v>
                </c:pt>
                <c:pt idx="3">
                  <c:v>5.3750189527731494E-2</c:v>
                </c:pt>
                <c:pt idx="4">
                  <c:v>2.4910646106972113E-2</c:v>
                </c:pt>
                <c:pt idx="5">
                  <c:v>6.2366716495527982E-2</c:v>
                </c:pt>
                <c:pt idx="6">
                  <c:v>4.3633655525901135E-3</c:v>
                </c:pt>
                <c:pt idx="7">
                  <c:v>7.3633523488994018E-2</c:v>
                </c:pt>
                <c:pt idx="8">
                  <c:v>1.9123998964415596E-2</c:v>
                </c:pt>
                <c:pt idx="9">
                  <c:v>4.9270845936296409E-2</c:v>
                </c:pt>
                <c:pt idx="10">
                  <c:v>1.3053747495807044E-2</c:v>
                </c:pt>
                <c:pt idx="11">
                  <c:v>5.6125144638064228E-2</c:v>
                </c:pt>
                <c:pt idx="12">
                  <c:v>2.58429585941162E-2</c:v>
                </c:pt>
                <c:pt idx="13">
                  <c:v>5.833528160570689E-2</c:v>
                </c:pt>
                <c:pt idx="14">
                  <c:v>4.5948757584262472E-2</c:v>
                </c:pt>
                <c:pt idx="15">
                  <c:v>6.564391724691622E-2</c:v>
                </c:pt>
                <c:pt idx="16">
                  <c:v>5.7675811506867347E-2</c:v>
                </c:pt>
                <c:pt idx="17">
                  <c:v>7.7859392617224896E-2</c:v>
                </c:pt>
                <c:pt idx="18">
                  <c:v>9.4451860527416845E-2</c:v>
                </c:pt>
                <c:pt idx="19">
                  <c:v>4.7238689033656377E-2</c:v>
                </c:pt>
                <c:pt idx="20">
                  <c:v>6.6939913126766795E-2</c:v>
                </c:pt>
                <c:pt idx="21">
                  <c:v>5.6240993382642296E-2</c:v>
                </c:pt>
                <c:pt idx="22">
                  <c:v>3.5848308649044126E-2</c:v>
                </c:pt>
                <c:pt idx="23">
                  <c:v>2.6084346612948419E-2</c:v>
                </c:pt>
                <c:pt idx="24">
                  <c:v>6.6536244880118778E-2</c:v>
                </c:pt>
                <c:pt idx="25">
                  <c:v>5.7268008202159333E-2</c:v>
                </c:pt>
                <c:pt idx="26">
                  <c:v>4.292008016565195E-2</c:v>
                </c:pt>
                <c:pt idx="27">
                  <c:v>4.3977988972665694E-2</c:v>
                </c:pt>
                <c:pt idx="28">
                  <c:v>9.0728525393538983E-2</c:v>
                </c:pt>
                <c:pt idx="29">
                  <c:v>9.2304414443962118E-2</c:v>
                </c:pt>
                <c:pt idx="30">
                  <c:v>0.11466101255542067</c:v>
                </c:pt>
                <c:pt idx="31">
                  <c:v>9.0213883949511964E-2</c:v>
                </c:pt>
                <c:pt idx="32">
                  <c:v>6.277105973347244E-2</c:v>
                </c:pt>
                <c:pt idx="33">
                  <c:v>6.6563658828391548E-2</c:v>
                </c:pt>
                <c:pt idx="34">
                  <c:v>-1.3373142025932405E-2</c:v>
                </c:pt>
                <c:pt idx="35">
                  <c:v>6.4876662817484942E-2</c:v>
                </c:pt>
                <c:pt idx="36">
                  <c:v>-3.290856721064606E-3</c:v>
                </c:pt>
                <c:pt idx="37">
                  <c:v>5.8344147282762028E-2</c:v>
                </c:pt>
                <c:pt idx="38">
                  <c:v>1.4661571587797873E-2</c:v>
                </c:pt>
                <c:pt idx="39">
                  <c:v>3.9443461557484974E-2</c:v>
                </c:pt>
                <c:pt idx="40">
                  <c:v>3.2764820595541727E-2</c:v>
                </c:pt>
                <c:pt idx="41">
                  <c:v>6.2455949108981855E-2</c:v>
                </c:pt>
                <c:pt idx="42">
                  <c:v>3.1146861900496696E-2</c:v>
                </c:pt>
                <c:pt idx="43">
                  <c:v>4.6549607122026273E-3</c:v>
                </c:pt>
                <c:pt idx="44">
                  <c:v>5.3517432319321705E-2</c:v>
                </c:pt>
                <c:pt idx="45">
                  <c:v>5.6844527722132027E-2</c:v>
                </c:pt>
                <c:pt idx="46">
                  <c:v>4.9897540013095071E-2</c:v>
                </c:pt>
                <c:pt idx="47">
                  <c:v>4.2568150866111577E-2</c:v>
                </c:pt>
                <c:pt idx="48">
                  <c:v>6.8333893328555773E-2</c:v>
                </c:pt>
                <c:pt idx="49">
                  <c:v>1.0851618188447511E-2</c:v>
                </c:pt>
                <c:pt idx="50">
                  <c:v>0.128</c:v>
                </c:pt>
                <c:pt idx="51">
                  <c:v>0.13560283687943267</c:v>
                </c:pt>
                <c:pt idx="52">
                  <c:v>3.1226580064951284E-2</c:v>
                </c:pt>
                <c:pt idx="53">
                  <c:v>5.7170542635658968E-2</c:v>
                </c:pt>
                <c:pt idx="54">
                  <c:v>0.10013748854262142</c:v>
                </c:pt>
                <c:pt idx="55">
                  <c:v>7.1651739220995575E-2</c:v>
                </c:pt>
                <c:pt idx="56">
                  <c:v>0.12886297376093286</c:v>
                </c:pt>
                <c:pt idx="57">
                  <c:v>8.3505509641873477E-2</c:v>
                </c:pt>
                <c:pt idx="58">
                  <c:v>6.6423009693309762E-2</c:v>
                </c:pt>
                <c:pt idx="59">
                  <c:v>0.11771718074802565</c:v>
                </c:pt>
                <c:pt idx="60">
                  <c:v>8.4788694840687948E-2</c:v>
                </c:pt>
                <c:pt idx="61">
                  <c:v>-1.7205358240137504E-2</c:v>
                </c:pt>
                <c:pt idx="62">
                  <c:v>8.0405151931974422E-2</c:v>
                </c:pt>
                <c:pt idx="63">
                  <c:v>2.3726851851851853E-2</c:v>
                </c:pt>
                <c:pt idx="64">
                  <c:v>1.1531938948558558E-2</c:v>
                </c:pt>
                <c:pt idx="65">
                  <c:v>8.6174136582094579E-2</c:v>
                </c:pt>
                <c:pt idx="66">
                  <c:v>3.3648898950401247E-2</c:v>
                </c:pt>
                <c:pt idx="67">
                  <c:v>9.7859631657541024E-2</c:v>
                </c:pt>
                <c:pt idx="68">
                  <c:v>7.571635836053682E-2</c:v>
                </c:pt>
                <c:pt idx="69">
                  <c:v>6.1030093568237458E-2</c:v>
                </c:pt>
                <c:pt idx="70">
                  <c:v>5.704298085326126E-2</c:v>
                </c:pt>
                <c:pt idx="71">
                  <c:v>9.0492296129274771E-2</c:v>
                </c:pt>
                <c:pt idx="72">
                  <c:v>3.6804741884347708E-2</c:v>
                </c:pt>
                <c:pt idx="73">
                  <c:v>0.12637106960047839</c:v>
                </c:pt>
                <c:pt idx="74">
                  <c:v>5.063739376770536E-2</c:v>
                </c:pt>
                <c:pt idx="75">
                  <c:v>7.0947084597236379E-2</c:v>
                </c:pt>
                <c:pt idx="76">
                  <c:v>3.2153160241279809E-2</c:v>
                </c:pt>
              </c:numCache>
            </c:numRef>
          </c:val>
          <c:extLst>
            <c:ext xmlns:c16="http://schemas.microsoft.com/office/drawing/2014/chart" uri="{C3380CC4-5D6E-409C-BE32-E72D297353CC}">
              <c16:uniqueId val="{00000000-B7B1-477C-9FFC-276C311C9BD8}"/>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txPr>
        <a:bodyPr/>
        <a:lstStyle/>
        <a:p>
          <a:pPr>
            <a:defRPr b="1">
              <a:solidFill>
                <a:schemeClr val="bg2">
                  <a:lumMod val="2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Private Sector Excluding Tech Annual Growth</a:t>
            </a:r>
          </a:p>
        </c:rich>
      </c:tx>
      <c:overlay val="0"/>
      <c:spPr>
        <a:noFill/>
        <a:ln w="25400">
          <a:noFill/>
        </a:ln>
      </c:spPr>
    </c:title>
    <c:autoTitleDeleted val="0"/>
    <c:plotArea>
      <c:layout/>
      <c:barChart>
        <c:barDir val="col"/>
        <c:grouping val="clustered"/>
        <c:varyColors val="0"/>
        <c:ser>
          <c:idx val="0"/>
          <c:order val="0"/>
          <c:tx>
            <c:v>Private Sector</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(Data_Derivations!$BA$41:$CB$41,Data_Derivations!$BA$41:$CB$41)</c:f>
              <c:numCache>
                <c:formatCode>0%</c:formatCode>
                <c:ptCount val="56"/>
                <c:pt idx="0">
                  <c:v>5.5808645426931251E-2</c:v>
                </c:pt>
                <c:pt idx="1">
                  <c:v>4.7595285382089604E-2</c:v>
                </c:pt>
                <c:pt idx="2">
                  <c:v>5.0472524959987913E-2</c:v>
                </c:pt>
                <c:pt idx="3">
                  <c:v>4.4392650499700724E-2</c:v>
                </c:pt>
                <c:pt idx="4">
                  <c:v>7.7283107996630801E-3</c:v>
                </c:pt>
                <c:pt idx="5">
                  <c:v>1.3778425002800462E-2</c:v>
                </c:pt>
                <c:pt idx="6">
                  <c:v>2.8661283467913364E-2</c:v>
                </c:pt>
                <c:pt idx="7">
                  <c:v>3.9406058402604451E-2</c:v>
                </c:pt>
                <c:pt idx="8">
                  <c:v>3.6457298216883587E-2</c:v>
                </c:pt>
                <c:pt idx="9">
                  <c:v>2.9629459183751677E-2</c:v>
                </c:pt>
                <c:pt idx="10">
                  <c:v>1.6708879618593509E-2</c:v>
                </c:pt>
                <c:pt idx="11">
                  <c:v>-6.5869009327168687E-3</c:v>
                </c:pt>
                <c:pt idx="12">
                  <c:v>-3.0711588388010358E-2</c:v>
                </c:pt>
                <c:pt idx="13">
                  <c:v>2.7438746005174278E-2</c:v>
                </c:pt>
                <c:pt idx="14">
                  <c:v>1.8359427073304374E-2</c:v>
                </c:pt>
                <c:pt idx="15">
                  <c:v>2.9140758517871998E-2</c:v>
                </c:pt>
                <c:pt idx="16">
                  <c:v>2.0796822884278445E-2</c:v>
                </c:pt>
                <c:pt idx="17">
                  <c:v>2.8437921844172875E-2</c:v>
                </c:pt>
                <c:pt idx="18">
                  <c:v>2.9287238410640751E-2</c:v>
                </c:pt>
                <c:pt idx="19">
                  <c:v>1.5237322939691589E-2</c:v>
                </c:pt>
                <c:pt idx="20">
                  <c:v>2.4039576408749905E-2</c:v>
                </c:pt>
                <c:pt idx="21">
                  <c:v>3.0425976247987166E-2</c:v>
                </c:pt>
                <c:pt idx="22">
                  <c:v>2.3447467539206204E-2</c:v>
                </c:pt>
                <c:pt idx="23">
                  <c:v>-2.8624428883295232E-2</c:v>
                </c:pt>
                <c:pt idx="24">
                  <c:v>6.2939424641552305E-2</c:v>
                </c:pt>
                <c:pt idx="25">
                  <c:v>2.4002772883510007E-2</c:v>
                </c:pt>
                <c:pt idx="26">
                  <c:v>2.5973146790026033E-2</c:v>
                </c:pt>
                <c:pt idx="27">
                  <c:v>2.8757753046232348E-2</c:v>
                </c:pt>
                <c:pt idx="28">
                  <c:v>5.5808645426931251E-2</c:v>
                </c:pt>
                <c:pt idx="29">
                  <c:v>4.7595285382089604E-2</c:v>
                </c:pt>
                <c:pt idx="30">
                  <c:v>5.0472524959987913E-2</c:v>
                </c:pt>
                <c:pt idx="31">
                  <c:v>4.4392650499700724E-2</c:v>
                </c:pt>
                <c:pt idx="32">
                  <c:v>7.7283107996630801E-3</c:v>
                </c:pt>
                <c:pt idx="33">
                  <c:v>1.3778425002800462E-2</c:v>
                </c:pt>
                <c:pt idx="34">
                  <c:v>2.8661283467913364E-2</c:v>
                </c:pt>
                <c:pt idx="35">
                  <c:v>3.9406058402604451E-2</c:v>
                </c:pt>
                <c:pt idx="36">
                  <c:v>3.6457298216883587E-2</c:v>
                </c:pt>
                <c:pt idx="37">
                  <c:v>2.9629459183751677E-2</c:v>
                </c:pt>
                <c:pt idx="38">
                  <c:v>1.6708879618593509E-2</c:v>
                </c:pt>
                <c:pt idx="39">
                  <c:v>-6.5869009327168687E-3</c:v>
                </c:pt>
                <c:pt idx="40">
                  <c:v>-3.0711588388010358E-2</c:v>
                </c:pt>
                <c:pt idx="41">
                  <c:v>2.7438746005174278E-2</c:v>
                </c:pt>
                <c:pt idx="42">
                  <c:v>1.8359427073304374E-2</c:v>
                </c:pt>
                <c:pt idx="43">
                  <c:v>2.9140758517871998E-2</c:v>
                </c:pt>
                <c:pt idx="44">
                  <c:v>2.0796822884278445E-2</c:v>
                </c:pt>
                <c:pt idx="45">
                  <c:v>2.8437921844172875E-2</c:v>
                </c:pt>
                <c:pt idx="46">
                  <c:v>2.9287238410640751E-2</c:v>
                </c:pt>
                <c:pt idx="47">
                  <c:v>1.5237322939691589E-2</c:v>
                </c:pt>
                <c:pt idx="48">
                  <c:v>2.4039576408749905E-2</c:v>
                </c:pt>
                <c:pt idx="49">
                  <c:v>3.0425976247987166E-2</c:v>
                </c:pt>
                <c:pt idx="50">
                  <c:v>2.3447467539206204E-2</c:v>
                </c:pt>
                <c:pt idx="51">
                  <c:v>-2.8624428883295232E-2</c:v>
                </c:pt>
                <c:pt idx="52">
                  <c:v>6.2939424641552305E-2</c:v>
                </c:pt>
                <c:pt idx="53">
                  <c:v>2.4002772883510007E-2</c:v>
                </c:pt>
                <c:pt idx="54">
                  <c:v>2.5973146790026033E-2</c:v>
                </c:pt>
                <c:pt idx="55">
                  <c:v>2.8757753046232348E-2</c:v>
                </c:pt>
              </c:numCache>
            </c:numRef>
          </c:val>
          <c:extLst>
            <c:ext xmlns:c16="http://schemas.microsoft.com/office/drawing/2014/chart" uri="{C3380CC4-5D6E-409C-BE32-E72D297353CC}">
              <c16:uniqueId val="{00000000-BB81-4A1D-84DE-4631615E7427}"/>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txPr>
        <a:bodyPr/>
        <a:lstStyle/>
        <a:p>
          <a:pPr>
            <a:defRPr b="1">
              <a:solidFill>
                <a:schemeClr val="tx1">
                  <a:lumMod val="65000"/>
                  <a:lumOff val="3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i="0" baseline="0"/>
              <a:t>Government Sector Annual Growth</a:t>
            </a:r>
          </a:p>
        </c:rich>
      </c:tx>
      <c:overlay val="0"/>
      <c:spPr>
        <a:noFill/>
        <a:ln w="25400">
          <a:noFill/>
        </a:ln>
      </c:spPr>
    </c:title>
    <c:autoTitleDeleted val="0"/>
    <c:plotArea>
      <c:layout/>
      <c:barChart>
        <c:barDir val="col"/>
        <c:grouping val="clustered"/>
        <c:varyColors val="0"/>
        <c:ser>
          <c:idx val="0"/>
          <c:order val="0"/>
          <c:tx>
            <c:v>Government</c:v>
          </c:tx>
          <c:spPr>
            <a:solidFill>
              <a:srgbClr val="7030A0"/>
            </a:solidFill>
            <a:ln>
              <a:solidFill>
                <a:srgbClr val="7030A0"/>
              </a:solidFill>
            </a:ln>
          </c:spPr>
          <c:invertIfNegative val="0"/>
          <c:cat>
            <c:numRef>
              <c:f>(Data_Derivations!$B$2:$AY$2,Data_Derivations!$BA$2:$CB$2)</c:f>
              <c:numCache>
                <c:formatCode>General</c:formatCode>
                <c:ptCount val="78"/>
                <c:pt idx="0">
                  <c:v>1947</c:v>
                </c:pt>
                <c:pt idx="1">
                  <c:v>1948</c:v>
                </c:pt>
                <c:pt idx="2">
                  <c:v>1949</c:v>
                </c:pt>
                <c:pt idx="3">
                  <c:v>1950</c:v>
                </c:pt>
                <c:pt idx="4">
                  <c:v>1951</c:v>
                </c:pt>
                <c:pt idx="5">
                  <c:v>1952</c:v>
                </c:pt>
                <c:pt idx="6">
                  <c:v>1953</c:v>
                </c:pt>
                <c:pt idx="7">
                  <c:v>1954</c:v>
                </c:pt>
                <c:pt idx="8">
                  <c:v>1955</c:v>
                </c:pt>
                <c:pt idx="9">
                  <c:v>1956</c:v>
                </c:pt>
                <c:pt idx="10">
                  <c:v>1957</c:v>
                </c:pt>
                <c:pt idx="11">
                  <c:v>1958</c:v>
                </c:pt>
                <c:pt idx="12">
                  <c:v>1959</c:v>
                </c:pt>
                <c:pt idx="13">
                  <c:v>1960</c:v>
                </c:pt>
                <c:pt idx="14">
                  <c:v>1961</c:v>
                </c:pt>
                <c:pt idx="15">
                  <c:v>1962</c:v>
                </c:pt>
                <c:pt idx="16">
                  <c:v>1963</c:v>
                </c:pt>
                <c:pt idx="17">
                  <c:v>1964</c:v>
                </c:pt>
                <c:pt idx="18">
                  <c:v>1965</c:v>
                </c:pt>
                <c:pt idx="19">
                  <c:v>1966</c:v>
                </c:pt>
                <c:pt idx="20">
                  <c:v>1967</c:v>
                </c:pt>
                <c:pt idx="21">
                  <c:v>1968</c:v>
                </c:pt>
                <c:pt idx="22">
                  <c:v>1969</c:v>
                </c:pt>
                <c:pt idx="23">
                  <c:v>1970</c:v>
                </c:pt>
                <c:pt idx="24">
                  <c:v>1971</c:v>
                </c:pt>
                <c:pt idx="25">
                  <c:v>1972</c:v>
                </c:pt>
                <c:pt idx="26">
                  <c:v>1973</c:v>
                </c:pt>
                <c:pt idx="27">
                  <c:v>1974</c:v>
                </c:pt>
                <c:pt idx="28">
                  <c:v>1975</c:v>
                </c:pt>
                <c:pt idx="29">
                  <c:v>1976</c:v>
                </c:pt>
                <c:pt idx="30">
                  <c:v>1977</c:v>
                </c:pt>
                <c:pt idx="31">
                  <c:v>1978</c:v>
                </c:pt>
                <c:pt idx="32">
                  <c:v>1979</c:v>
                </c:pt>
                <c:pt idx="33">
                  <c:v>1980</c:v>
                </c:pt>
                <c:pt idx="34">
                  <c:v>1981</c:v>
                </c:pt>
                <c:pt idx="35">
                  <c:v>1982</c:v>
                </c:pt>
                <c:pt idx="36">
                  <c:v>1983</c:v>
                </c:pt>
                <c:pt idx="37">
                  <c:v>1984</c:v>
                </c:pt>
                <c:pt idx="38">
                  <c:v>1985</c:v>
                </c:pt>
                <c:pt idx="39">
                  <c:v>1986</c:v>
                </c:pt>
                <c:pt idx="40">
                  <c:v>1987</c:v>
                </c:pt>
                <c:pt idx="41">
                  <c:v>1988</c:v>
                </c:pt>
                <c:pt idx="42">
                  <c:v>1989</c:v>
                </c:pt>
                <c:pt idx="43">
                  <c:v>1990</c:v>
                </c:pt>
                <c:pt idx="44">
                  <c:v>1991</c:v>
                </c:pt>
                <c:pt idx="45">
                  <c:v>1992</c:v>
                </c:pt>
                <c:pt idx="46">
                  <c:v>1993</c:v>
                </c:pt>
                <c:pt idx="47">
                  <c:v>1994</c:v>
                </c:pt>
                <c:pt idx="48">
                  <c:v>1995</c:v>
                </c:pt>
                <c:pt idx="49">
                  <c:v>1996</c:v>
                </c:pt>
                <c:pt idx="50">
                  <c:v>1997</c:v>
                </c:pt>
                <c:pt idx="51">
                  <c:v>1998</c:v>
                </c:pt>
                <c:pt idx="52">
                  <c:v>1999</c:v>
                </c:pt>
                <c:pt idx="53">
                  <c:v>2000</c:v>
                </c:pt>
                <c:pt idx="54">
                  <c:v>2001</c:v>
                </c:pt>
                <c:pt idx="55">
                  <c:v>2002</c:v>
                </c:pt>
                <c:pt idx="56">
                  <c:v>2003</c:v>
                </c:pt>
                <c:pt idx="57">
                  <c:v>2004</c:v>
                </c:pt>
                <c:pt idx="58">
                  <c:v>2005</c:v>
                </c:pt>
                <c:pt idx="59">
                  <c:v>2006</c:v>
                </c:pt>
                <c:pt idx="60">
                  <c:v>2007</c:v>
                </c:pt>
                <c:pt idx="61">
                  <c:v>2008</c:v>
                </c:pt>
                <c:pt idx="62">
                  <c:v>2009</c:v>
                </c:pt>
                <c:pt idx="63">
                  <c:v>2010</c:v>
                </c:pt>
                <c:pt idx="64">
                  <c:v>2011</c:v>
                </c:pt>
                <c:pt idx="65">
                  <c:v>2012</c:v>
                </c:pt>
                <c:pt idx="66">
                  <c:v>2013</c:v>
                </c:pt>
                <c:pt idx="67">
                  <c:v>2014</c:v>
                </c:pt>
                <c:pt idx="68">
                  <c:v>2015</c:v>
                </c:pt>
                <c:pt idx="69">
                  <c:v>2016</c:v>
                </c:pt>
                <c:pt idx="70">
                  <c:v>2017</c:v>
                </c:pt>
                <c:pt idx="71">
                  <c:v>2018</c:v>
                </c:pt>
                <c:pt idx="72">
                  <c:v>2019</c:v>
                </c:pt>
                <c:pt idx="73">
                  <c:v>2020</c:v>
                </c:pt>
                <c:pt idx="74">
                  <c:v>2021</c:v>
                </c:pt>
                <c:pt idx="75">
                  <c:v>2022</c:v>
                </c:pt>
                <c:pt idx="76">
                  <c:v>2023</c:v>
                </c:pt>
                <c:pt idx="77">
                  <c:v>2024</c:v>
                </c:pt>
              </c:numCache>
            </c:numRef>
          </c:cat>
          <c:val>
            <c:numRef>
              <c:f>(Data_Derivations!$C$42:$AY$42,Data_Derivations!$BA$42:$CB$42)</c:f>
              <c:numCache>
                <c:formatCode>0%</c:formatCode>
                <c:ptCount val="77"/>
                <c:pt idx="0">
                  <c:v>-3.5725650211595905E-2</c:v>
                </c:pt>
                <c:pt idx="1">
                  <c:v>5.0115288199554173E-3</c:v>
                </c:pt>
                <c:pt idx="2">
                  <c:v>1.0060667937467269E-2</c:v>
                </c:pt>
                <c:pt idx="3">
                  <c:v>0.1983039349336311</c:v>
                </c:pt>
                <c:pt idx="4">
                  <c:v>0.10054445557110929</c:v>
                </c:pt>
                <c:pt idx="5">
                  <c:v>2.2230662478113755E-2</c:v>
                </c:pt>
                <c:pt idx="6">
                  <c:v>5.9447869203966093E-3</c:v>
                </c:pt>
                <c:pt idx="7">
                  <c:v>3.7246530426254918E-3</c:v>
                </c:pt>
                <c:pt idx="8">
                  <c:v>1.5338539539585897E-2</c:v>
                </c:pt>
                <c:pt idx="9">
                  <c:v>2.7959811035976109E-2</c:v>
                </c:pt>
                <c:pt idx="10">
                  <c:v>1.2326889994593917E-2</c:v>
                </c:pt>
                <c:pt idx="11">
                  <c:v>2.401955472070709E-2</c:v>
                </c:pt>
                <c:pt idx="12">
                  <c:v>3.71801223937758E-2</c:v>
                </c:pt>
                <c:pt idx="13">
                  <c:v>3.7237965255211829E-2</c:v>
                </c:pt>
                <c:pt idx="14">
                  <c:v>4.6431280281101391E-2</c:v>
                </c:pt>
                <c:pt idx="15">
                  <c:v>3.6241930288899354E-2</c:v>
                </c:pt>
                <c:pt idx="16">
                  <c:v>3.6170212065248869E-2</c:v>
                </c:pt>
                <c:pt idx="17">
                  <c:v>3.7106468655296321E-2</c:v>
                </c:pt>
                <c:pt idx="18">
                  <c:v>6.1129814414959509E-2</c:v>
                </c:pt>
                <c:pt idx="19">
                  <c:v>5.3345562538287102E-2</c:v>
                </c:pt>
                <c:pt idx="20">
                  <c:v>4.316026316689385E-2</c:v>
                </c:pt>
                <c:pt idx="21">
                  <c:v>2.6932104376208774E-2</c:v>
                </c:pt>
                <c:pt idx="22">
                  <c:v>1.893806753936908E-3</c:v>
                </c:pt>
                <c:pt idx="23">
                  <c:v>2.0364270212734868E-3</c:v>
                </c:pt>
                <c:pt idx="24">
                  <c:v>4.4536370765741722E-3</c:v>
                </c:pt>
                <c:pt idx="25">
                  <c:v>7.7663484239526258E-3</c:v>
                </c:pt>
                <c:pt idx="26">
                  <c:v>1.7063008976180277E-2</c:v>
                </c:pt>
                <c:pt idx="27">
                  <c:v>7.1651371745068311E-3</c:v>
                </c:pt>
                <c:pt idx="28">
                  <c:v>5.155372343395968E-3</c:v>
                </c:pt>
                <c:pt idx="29">
                  <c:v>6.3198700742546909E-3</c:v>
                </c:pt>
                <c:pt idx="30">
                  <c:v>1.9258093186688207E-2</c:v>
                </c:pt>
                <c:pt idx="31">
                  <c:v>1.0918494195533958E-2</c:v>
                </c:pt>
                <c:pt idx="32">
                  <c:v>1.375190774018107E-2</c:v>
                </c:pt>
                <c:pt idx="33">
                  <c:v>4.0208635559847933E-3</c:v>
                </c:pt>
                <c:pt idx="34">
                  <c:v>4.5431535506001161E-3</c:v>
                </c:pt>
                <c:pt idx="35">
                  <c:v>1.1342716763381833E-2</c:v>
                </c:pt>
                <c:pt idx="36">
                  <c:v>1.9716554003146574E-2</c:v>
                </c:pt>
                <c:pt idx="37">
                  <c:v>3.2007036787913369E-2</c:v>
                </c:pt>
                <c:pt idx="38">
                  <c:v>2.6134772106665271E-2</c:v>
                </c:pt>
                <c:pt idx="39">
                  <c:v>2.6758200584925399E-2</c:v>
                </c:pt>
                <c:pt idx="40">
                  <c:v>2.8745549846679347E-2</c:v>
                </c:pt>
                <c:pt idx="41">
                  <c:v>2.6601145747557949E-2</c:v>
                </c:pt>
                <c:pt idx="42">
                  <c:v>2.5117773211020579E-2</c:v>
                </c:pt>
                <c:pt idx="43">
                  <c:v>4.4808347531398026E-3</c:v>
                </c:pt>
                <c:pt idx="44">
                  <c:v>8.4926362710809732E-3</c:v>
                </c:pt>
                <c:pt idx="45">
                  <c:v>2.1012042496625374E-3</c:v>
                </c:pt>
                <c:pt idx="46">
                  <c:v>5.4779706113871713E-3</c:v>
                </c:pt>
                <c:pt idx="47">
                  <c:v>1.3276653157219544E-3</c:v>
                </c:pt>
                <c:pt idx="48">
                  <c:v>4.7448810602678752E-3</c:v>
                </c:pt>
                <c:pt idx="49">
                  <c:v>1.3505640215385232E-2</c:v>
                </c:pt>
                <c:pt idx="50">
                  <c:v>1.1405773292654391E-2</c:v>
                </c:pt>
                <c:pt idx="51">
                  <c:v>1.2298125116020048E-2</c:v>
                </c:pt>
                <c:pt idx="52">
                  <c:v>2.0538211158483345E-2</c:v>
                </c:pt>
                <c:pt idx="53">
                  <c:v>1.0466735546471489E-2</c:v>
                </c:pt>
                <c:pt idx="54">
                  <c:v>1.782697608251085E-2</c:v>
                </c:pt>
                <c:pt idx="55">
                  <c:v>1.2273422144573011E-2</c:v>
                </c:pt>
                <c:pt idx="56">
                  <c:v>9.1905419399379452E-3</c:v>
                </c:pt>
                <c:pt idx="57">
                  <c:v>1.0261233913378083E-2</c:v>
                </c:pt>
                <c:pt idx="58">
                  <c:v>5.290109611071141E-3</c:v>
                </c:pt>
                <c:pt idx="59">
                  <c:v>9.9772669866127033E-3</c:v>
                </c:pt>
                <c:pt idx="60">
                  <c:v>2.0090867408611678E-2</c:v>
                </c:pt>
                <c:pt idx="61">
                  <c:v>3.6775221672849106E-4</c:v>
                </c:pt>
                <c:pt idx="62">
                  <c:v>5.2691773547913125E-3</c:v>
                </c:pt>
                <c:pt idx="63">
                  <c:v>-3.4943724350899636E-3</c:v>
                </c:pt>
                <c:pt idx="64">
                  <c:v>-1.0071355759429079E-2</c:v>
                </c:pt>
                <c:pt idx="65">
                  <c:v>-4.6132300848505938E-3</c:v>
                </c:pt>
                <c:pt idx="66">
                  <c:v>-5.3794587436883522E-4</c:v>
                </c:pt>
                <c:pt idx="67">
                  <c:v>-1.7389144205689864E-3</c:v>
                </c:pt>
                <c:pt idx="68">
                  <c:v>8.2120194102277728E-3</c:v>
                </c:pt>
                <c:pt idx="69">
                  <c:v>1.0243119832160965E-2</c:v>
                </c:pt>
                <c:pt idx="70">
                  <c:v>1.1116540434888723E-2</c:v>
                </c:pt>
                <c:pt idx="71">
                  <c:v>6.5241029358464311E-3</c:v>
                </c:pt>
                <c:pt idx="72">
                  <c:v>-1.2803585003801063E-2</c:v>
                </c:pt>
                <c:pt idx="73">
                  <c:v>8.024966562639211E-3</c:v>
                </c:pt>
                <c:pt idx="74">
                  <c:v>1.6485062924691408E-2</c:v>
                </c:pt>
                <c:pt idx="75">
                  <c:v>2.14390253550098E-2</c:v>
                </c:pt>
                <c:pt idx="76">
                  <c:v>1.9207683073229256E-2</c:v>
                </c:pt>
              </c:numCache>
            </c:numRef>
          </c:val>
          <c:extLst>
            <c:ext xmlns:c16="http://schemas.microsoft.com/office/drawing/2014/chart" uri="{C3380CC4-5D6E-409C-BE32-E72D297353CC}">
              <c16:uniqueId val="{00000000-78EE-4BAC-A7E4-F12F8B146AB2}"/>
            </c:ext>
          </c:extLst>
        </c:ser>
        <c:dLbls>
          <c:showLegendKey val="0"/>
          <c:showVal val="0"/>
          <c:showCatName val="0"/>
          <c:showSerName val="0"/>
          <c:showPercent val="0"/>
          <c:showBubbleSize val="0"/>
        </c:dLbls>
        <c:gapWidth val="150"/>
        <c:axId val="1199039007"/>
        <c:axId val="1"/>
      </c:barChart>
      <c:catAx>
        <c:axId val="119903900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1600" b="1"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199039007"/>
        <c:crosses val="autoZero"/>
        <c:crossBetween val="between"/>
      </c:valAx>
      <c:spPr>
        <a:noFill/>
        <a:ln w="25400">
          <a:noFill/>
        </a:ln>
      </c:spPr>
    </c:plotArea>
    <c:legend>
      <c:legendPos val="b"/>
      <c:overlay val="0"/>
      <c:txPr>
        <a:bodyPr/>
        <a:lstStyle/>
        <a:p>
          <a:pPr>
            <a:defRPr b="1">
              <a:solidFill>
                <a:schemeClr val="tx1">
                  <a:lumMod val="65000"/>
                  <a:lumOff val="35000"/>
                </a:schemeClr>
              </a:solidFill>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tabColor rgb="FF7030A0"/>
  </sheetPr>
  <sheetViews>
    <sheetView zoomScale="11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tabColor rgb="FF7030A0"/>
  </sheetPr>
  <sheetViews>
    <sheetView zoomScale="11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tabColor rgb="FF7030A0"/>
  </sheetPr>
  <sheetViews>
    <sheetView zoomScale="11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7DC066B-4AE8-4DE9-BD71-FBB10318CDCA}">
  <sheetPr>
    <tabColor rgb="FF7030A0"/>
  </sheetPr>
  <sheetViews>
    <sheetView zoomScale="10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2012CE6-7C53-4B6F-B305-1B1CE026691C}">
  <sheetPr>
    <tabColor rgb="FF7030A0"/>
  </sheetPr>
  <sheetViews>
    <sheetView zoomScale="11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CA4E17-2ED3-4998-BA74-274A8DAC89F6}">
  <sheetPr>
    <tabColor rgb="FF7030A0"/>
  </sheetPr>
  <sheetViews>
    <sheetView zoomScale="114"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tabColor rgb="FF7030A0"/>
  </sheetPr>
  <sheetViews>
    <sheetView zoomScale="114"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57F289F-B266-4C2E-95B2-0B6EDDBFD17D}">
  <sheetPr>
    <tabColor rgb="FF7030A0"/>
  </sheetPr>
  <sheetViews>
    <sheetView zoomScale="114"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5190BC0-89B0-4591-B0C7-C0AEF78A862E}">
  <sheetPr>
    <tabColor rgb="FF7030A0"/>
  </sheetPr>
  <sheetViews>
    <sheetView zoomScale="11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F54363A0-7561-2E03-1290-01F57A64745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DB80B907-07A1-94F8-8C78-5DE01C8F609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1345172B-EAEF-873C-30C5-728545C2D6B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245" cy="6291995"/>
    <xdr:graphicFrame macro="">
      <xdr:nvGraphicFramePr>
        <xdr:cNvPr id="2" name="Chart 1">
          <a:extLst>
            <a:ext uri="{FF2B5EF4-FFF2-40B4-BE49-F238E27FC236}">
              <a16:creationId xmlns:a16="http://schemas.microsoft.com/office/drawing/2014/main" id="{5054B70E-9103-24D3-0683-1A0FFEEDA1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E7E9DEF5-A0F6-A98A-612B-EB080F62CFA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FF8BDCB1-AAEC-B35B-79DA-FC82BFAD47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C60015AF-66F8-6FDC-D7F0-FFC7F44E0D4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33ABBA19-1F0F-1F64-3810-3BDF95EA5D9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4408" cy="6291513"/>
    <xdr:graphicFrame macro="">
      <xdr:nvGraphicFramePr>
        <xdr:cNvPr id="2" name="Chart 1">
          <a:extLst>
            <a:ext uri="{FF2B5EF4-FFF2-40B4-BE49-F238E27FC236}">
              <a16:creationId xmlns:a16="http://schemas.microsoft.com/office/drawing/2014/main" id="{3E0890F4-7A2D-7875-8573-FABA8660BC5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BA118"/>
  <sheetViews>
    <sheetView zoomScaleNormal="100" workbookViewId="0">
      <pane xSplit="3" ySplit="6" topLeftCell="D79" activePane="bottomRight" state="frozen"/>
      <selection pane="topRight" activeCell="D1" sqref="D1"/>
      <selection pane="bottomLeft" activeCell="A7" sqref="A7"/>
      <selection pane="bottomRight" activeCell="D9" sqref="D9"/>
    </sheetView>
  </sheetViews>
  <sheetFormatPr defaultRowHeight="15" x14ac:dyDescent="0.25"/>
  <cols>
    <col min="2" max="2" width="23.85546875" customWidth="1"/>
  </cols>
  <sheetData>
    <row r="1" spans="1:53" ht="18.75" x14ac:dyDescent="0.3">
      <c r="A1" s="38" t="s">
        <v>0</v>
      </c>
    </row>
    <row r="2" spans="1:53" ht="17.25" x14ac:dyDescent="0.3">
      <c r="A2" s="39" t="s">
        <v>1</v>
      </c>
    </row>
    <row r="3" spans="1:53" x14ac:dyDescent="0.25">
      <c r="A3" t="s">
        <v>2</v>
      </c>
    </row>
    <row r="4" spans="1:53" x14ac:dyDescent="0.25">
      <c r="A4" t="s">
        <v>3</v>
      </c>
    </row>
    <row r="5" spans="1:53" x14ac:dyDescent="0.25">
      <c r="A5" s="1" t="s">
        <v>4</v>
      </c>
      <c r="B5" s="1" t="s">
        <v>5</v>
      </c>
      <c r="C5" s="1" t="s">
        <v>6</v>
      </c>
      <c r="D5" s="1">
        <v>1948</v>
      </c>
      <c r="E5" s="1" t="s">
        <v>7</v>
      </c>
      <c r="F5" s="1" t="s">
        <v>8</v>
      </c>
      <c r="G5" s="1" t="s">
        <v>9</v>
      </c>
      <c r="H5" s="1" t="s">
        <v>10</v>
      </c>
      <c r="I5" s="1" t="s">
        <v>11</v>
      </c>
      <c r="J5" s="1" t="s">
        <v>12</v>
      </c>
      <c r="K5" s="1" t="s">
        <v>13</v>
      </c>
      <c r="L5" s="1" t="s">
        <v>14</v>
      </c>
      <c r="M5" s="1" t="s">
        <v>15</v>
      </c>
      <c r="N5" s="1" t="s">
        <v>16</v>
      </c>
      <c r="O5" s="1" t="s">
        <v>17</v>
      </c>
      <c r="P5" s="1" t="s">
        <v>18</v>
      </c>
      <c r="Q5" s="1" t="s">
        <v>19</v>
      </c>
      <c r="R5" s="1" t="s">
        <v>20</v>
      </c>
      <c r="S5" s="1" t="s">
        <v>21</v>
      </c>
      <c r="T5" s="1" t="s">
        <v>22</v>
      </c>
      <c r="U5" s="1" t="s">
        <v>23</v>
      </c>
      <c r="V5" s="1" t="s">
        <v>24</v>
      </c>
      <c r="W5" s="1" t="s">
        <v>25</v>
      </c>
      <c r="X5" s="1" t="s">
        <v>26</v>
      </c>
      <c r="Y5" s="1" t="s">
        <v>27</v>
      </c>
      <c r="Z5" s="1" t="s">
        <v>28</v>
      </c>
      <c r="AA5" s="1" t="s">
        <v>29</v>
      </c>
      <c r="AB5" s="1" t="s">
        <v>30</v>
      </c>
      <c r="AC5" s="1" t="s">
        <v>31</v>
      </c>
      <c r="AD5" s="1" t="s">
        <v>32</v>
      </c>
      <c r="AE5" s="1" t="s">
        <v>33</v>
      </c>
      <c r="AF5" s="1" t="s">
        <v>34</v>
      </c>
      <c r="AG5" s="1" t="s">
        <v>35</v>
      </c>
      <c r="AH5" s="1" t="s">
        <v>36</v>
      </c>
      <c r="AI5" s="1" t="s">
        <v>37</v>
      </c>
      <c r="AJ5" s="1" t="s">
        <v>38</v>
      </c>
      <c r="AK5" s="1" t="s">
        <v>39</v>
      </c>
      <c r="AL5" s="1" t="s">
        <v>40</v>
      </c>
      <c r="AM5" s="1" t="s">
        <v>41</v>
      </c>
      <c r="AN5" s="1" t="s">
        <v>42</v>
      </c>
      <c r="AO5" s="1" t="s">
        <v>43</v>
      </c>
      <c r="AP5" s="1" t="s">
        <v>44</v>
      </c>
      <c r="AQ5" s="1" t="s">
        <v>45</v>
      </c>
      <c r="AR5" s="1" t="s">
        <v>46</v>
      </c>
      <c r="AS5" s="1" t="s">
        <v>47</v>
      </c>
      <c r="AT5" s="1" t="s">
        <v>48</v>
      </c>
      <c r="AU5" s="1" t="s">
        <v>49</v>
      </c>
      <c r="AV5" s="1" t="s">
        <v>50</v>
      </c>
      <c r="AW5" s="1" t="s">
        <v>51</v>
      </c>
      <c r="AX5" s="1" t="s">
        <v>52</v>
      </c>
      <c r="AY5" s="1" t="s">
        <v>53</v>
      </c>
      <c r="AZ5" s="1" t="s">
        <v>54</v>
      </c>
      <c r="BA5" s="1" t="s">
        <v>55</v>
      </c>
    </row>
    <row r="6" spans="1:53" x14ac:dyDescent="0.25">
      <c r="A6" t="s">
        <v>56</v>
      </c>
      <c r="B6" s="2" t="s">
        <v>57</v>
      </c>
      <c r="C6" s="40">
        <v>249.6</v>
      </c>
      <c r="D6" s="41">
        <v>274.5</v>
      </c>
      <c r="E6" s="41">
        <v>272.5</v>
      </c>
      <c r="F6" s="41">
        <v>299.8</v>
      </c>
      <c r="G6" s="41">
        <v>346.9</v>
      </c>
      <c r="H6" s="41">
        <v>367.3</v>
      </c>
      <c r="I6" s="41">
        <v>389.2</v>
      </c>
      <c r="J6" s="41">
        <v>390.5</v>
      </c>
      <c r="K6" s="41">
        <v>425.5</v>
      </c>
      <c r="L6" s="41">
        <v>449.4</v>
      </c>
      <c r="M6" s="41">
        <v>474</v>
      </c>
      <c r="N6" s="41">
        <v>481.2</v>
      </c>
      <c r="O6" s="41">
        <v>521.70000000000005</v>
      </c>
      <c r="P6" s="41">
        <v>542.4</v>
      </c>
      <c r="Q6" s="41">
        <v>562.20000000000005</v>
      </c>
      <c r="R6" s="41">
        <v>603.9</v>
      </c>
      <c r="S6" s="41">
        <v>637.5</v>
      </c>
      <c r="T6" s="41">
        <v>684.5</v>
      </c>
      <c r="U6" s="41">
        <v>742.3</v>
      </c>
      <c r="V6" s="41">
        <v>813.4</v>
      </c>
      <c r="W6" s="41">
        <v>860</v>
      </c>
      <c r="X6" s="41">
        <v>940.7</v>
      </c>
      <c r="Y6" s="41">
        <v>1017.6</v>
      </c>
      <c r="Z6" s="41">
        <v>1073.3</v>
      </c>
      <c r="AA6" s="41">
        <v>1164.9000000000001</v>
      </c>
      <c r="AB6" s="41">
        <v>1279.0999999999999</v>
      </c>
      <c r="AC6" s="41">
        <v>1425.4</v>
      </c>
      <c r="AD6" s="41">
        <v>1545.2</v>
      </c>
      <c r="AE6" s="41">
        <v>1684.9</v>
      </c>
      <c r="AF6" s="41">
        <v>1873.4</v>
      </c>
      <c r="AG6" s="41">
        <v>2081.8000000000002</v>
      </c>
      <c r="AH6" s="41">
        <v>2351.6</v>
      </c>
      <c r="AI6" s="41">
        <v>2627.3</v>
      </c>
      <c r="AJ6" s="41">
        <v>2857.3</v>
      </c>
      <c r="AK6" s="41">
        <v>3207</v>
      </c>
      <c r="AL6" s="41">
        <v>3343.8</v>
      </c>
      <c r="AM6" s="41">
        <v>3634</v>
      </c>
      <c r="AN6" s="41">
        <v>4037.6</v>
      </c>
      <c r="AO6" s="41">
        <v>4339</v>
      </c>
      <c r="AP6" s="41">
        <v>4579.6000000000004</v>
      </c>
      <c r="AQ6" s="41">
        <v>4855.2</v>
      </c>
      <c r="AR6" s="41">
        <v>5236.3999999999996</v>
      </c>
      <c r="AS6" s="41">
        <v>5641.6</v>
      </c>
      <c r="AT6" s="41">
        <v>5963.1</v>
      </c>
      <c r="AU6" s="41">
        <v>6158.1</v>
      </c>
      <c r="AV6" s="41">
        <v>6520.3</v>
      </c>
      <c r="AW6" s="41">
        <v>6858.6</v>
      </c>
      <c r="AX6" s="41">
        <v>7287.2</v>
      </c>
      <c r="AY6" s="41">
        <v>7639.7</v>
      </c>
      <c r="AZ6" s="41">
        <v>8073.1</v>
      </c>
      <c r="BA6" s="41">
        <v>8577.6</v>
      </c>
    </row>
    <row r="7" spans="1:53" x14ac:dyDescent="0.25">
      <c r="A7" t="s">
        <v>58</v>
      </c>
      <c r="B7" s="2" t="s">
        <v>59</v>
      </c>
      <c r="C7" s="41">
        <v>216.1</v>
      </c>
      <c r="D7" s="41">
        <v>241.3</v>
      </c>
      <c r="E7" s="41">
        <v>237.7</v>
      </c>
      <c r="F7" s="41">
        <v>264.10000000000002</v>
      </c>
      <c r="G7" s="41">
        <v>302.39999999999998</v>
      </c>
      <c r="H7" s="41">
        <v>316.39999999999998</v>
      </c>
      <c r="I7" s="41">
        <v>336</v>
      </c>
      <c r="J7" s="41">
        <v>335.4</v>
      </c>
      <c r="K7" s="41">
        <v>367.6</v>
      </c>
      <c r="L7" s="41">
        <v>387.7</v>
      </c>
      <c r="M7" s="41">
        <v>407.9</v>
      </c>
      <c r="N7" s="41">
        <v>410.7</v>
      </c>
      <c r="O7" s="41">
        <v>447.5</v>
      </c>
      <c r="P7" s="41">
        <v>463.5</v>
      </c>
      <c r="Q7" s="41">
        <v>478.3</v>
      </c>
      <c r="R7" s="41">
        <v>514.29999999999995</v>
      </c>
      <c r="S7" s="41">
        <v>541.29999999999995</v>
      </c>
      <c r="T7" s="41">
        <v>581.4</v>
      </c>
      <c r="U7" s="41">
        <v>631.9</v>
      </c>
      <c r="V7" s="41">
        <v>691.2</v>
      </c>
      <c r="W7" s="41">
        <v>726.2</v>
      </c>
      <c r="X7" s="41">
        <v>791.7</v>
      </c>
      <c r="Y7" s="41">
        <v>855.1</v>
      </c>
      <c r="Z7" s="41">
        <v>894.7</v>
      </c>
      <c r="AA7" s="41">
        <v>969.8</v>
      </c>
      <c r="AB7" s="41">
        <v>1067.0999999999999</v>
      </c>
      <c r="AC7" s="41">
        <v>1198</v>
      </c>
      <c r="AD7" s="41">
        <v>1297.0999999999999</v>
      </c>
      <c r="AE7" s="41">
        <v>1413.1</v>
      </c>
      <c r="AF7" s="41">
        <v>1581.6</v>
      </c>
      <c r="AG7" s="41">
        <v>1768.7</v>
      </c>
      <c r="AH7" s="41">
        <v>2009.9</v>
      </c>
      <c r="AI7" s="41">
        <v>2256.4</v>
      </c>
      <c r="AJ7" s="41">
        <v>2449.3000000000002</v>
      </c>
      <c r="AK7" s="41">
        <v>2754</v>
      </c>
      <c r="AL7" s="41">
        <v>2850.1</v>
      </c>
      <c r="AM7" s="41">
        <v>3107.5</v>
      </c>
      <c r="AN7" s="41">
        <v>3468.1</v>
      </c>
      <c r="AO7" s="41">
        <v>3722.5</v>
      </c>
      <c r="AP7" s="41">
        <v>3924.1</v>
      </c>
      <c r="AQ7" s="41">
        <v>4160.1000000000004</v>
      </c>
      <c r="AR7" s="41">
        <v>4487.3</v>
      </c>
      <c r="AS7" s="41">
        <v>4834.7</v>
      </c>
      <c r="AT7" s="41">
        <v>5097</v>
      </c>
      <c r="AU7" s="41">
        <v>5234.1000000000004</v>
      </c>
      <c r="AV7" s="41">
        <v>5544.8</v>
      </c>
      <c r="AW7" s="41">
        <v>5852.2</v>
      </c>
      <c r="AX7" s="41">
        <v>6244.3</v>
      </c>
      <c r="AY7" s="41">
        <v>6563</v>
      </c>
      <c r="AZ7" s="41">
        <v>6969</v>
      </c>
      <c r="BA7" s="41">
        <v>7432</v>
      </c>
    </row>
    <row r="8" spans="1:53" x14ac:dyDescent="0.25">
      <c r="A8" t="s">
        <v>60</v>
      </c>
      <c r="B8" s="2" t="s">
        <v>61</v>
      </c>
      <c r="C8" s="41">
        <v>19.899999999999999</v>
      </c>
      <c r="D8" s="41">
        <v>23.2</v>
      </c>
      <c r="E8" s="41">
        <v>18.600000000000001</v>
      </c>
      <c r="F8" s="41">
        <v>19.899999999999999</v>
      </c>
      <c r="G8" s="41">
        <v>23</v>
      </c>
      <c r="H8" s="41">
        <v>22.1</v>
      </c>
      <c r="I8" s="41">
        <v>20</v>
      </c>
      <c r="J8" s="41">
        <v>19.600000000000001</v>
      </c>
      <c r="K8" s="41">
        <v>18.8</v>
      </c>
      <c r="L8" s="41">
        <v>18.600000000000001</v>
      </c>
      <c r="M8" s="41">
        <v>18.399999999999999</v>
      </c>
      <c r="N8" s="41">
        <v>20.6</v>
      </c>
      <c r="O8" s="41">
        <v>19</v>
      </c>
      <c r="P8" s="41">
        <v>19.899999999999999</v>
      </c>
      <c r="Q8" s="41">
        <v>20</v>
      </c>
      <c r="R8" s="41">
        <v>20.3</v>
      </c>
      <c r="S8" s="41">
        <v>20.5</v>
      </c>
      <c r="T8" s="41">
        <v>19.600000000000001</v>
      </c>
      <c r="U8" s="41">
        <v>22.4</v>
      </c>
      <c r="V8" s="41">
        <v>23.4</v>
      </c>
      <c r="W8" s="41">
        <v>22.9</v>
      </c>
      <c r="X8" s="41">
        <v>23.6</v>
      </c>
      <c r="Y8" s="41">
        <v>26.3</v>
      </c>
      <c r="Z8" s="41">
        <v>27.3</v>
      </c>
      <c r="AA8" s="41">
        <v>29.4</v>
      </c>
      <c r="AB8" s="41">
        <v>34.299999999999997</v>
      </c>
      <c r="AC8" s="41">
        <v>52.2</v>
      </c>
      <c r="AD8" s="41">
        <v>50.1</v>
      </c>
      <c r="AE8" s="41">
        <v>51.4</v>
      </c>
      <c r="AF8" s="41">
        <v>50.1</v>
      </c>
      <c r="AG8" s="41">
        <v>51.2</v>
      </c>
      <c r="AH8" s="41">
        <v>59.5</v>
      </c>
      <c r="AI8" s="41">
        <v>70.2</v>
      </c>
      <c r="AJ8" s="41">
        <v>62.2</v>
      </c>
      <c r="AK8" s="41">
        <v>75.7</v>
      </c>
      <c r="AL8" s="41">
        <v>71.7</v>
      </c>
      <c r="AM8" s="41">
        <v>57.3</v>
      </c>
      <c r="AN8" s="41">
        <v>77</v>
      </c>
      <c r="AO8" s="41">
        <v>77</v>
      </c>
      <c r="AP8" s="41">
        <v>74.099999999999994</v>
      </c>
      <c r="AQ8" s="41">
        <v>79.3</v>
      </c>
      <c r="AR8" s="41">
        <v>78.7</v>
      </c>
      <c r="AS8" s="41">
        <v>91.7</v>
      </c>
      <c r="AT8" s="41">
        <v>96.1</v>
      </c>
      <c r="AU8" s="41">
        <v>88</v>
      </c>
      <c r="AV8" s="41">
        <v>98.6</v>
      </c>
      <c r="AW8" s="41">
        <v>90.5</v>
      </c>
      <c r="AX8" s="41">
        <v>105.3</v>
      </c>
      <c r="AY8" s="41">
        <v>90.7</v>
      </c>
      <c r="AZ8" s="41">
        <v>113.6</v>
      </c>
      <c r="BA8" s="41">
        <v>108.6</v>
      </c>
    </row>
    <row r="9" spans="1:53" x14ac:dyDescent="0.25">
      <c r="A9" t="s">
        <v>62</v>
      </c>
      <c r="B9" t="s">
        <v>63</v>
      </c>
      <c r="C9" s="15">
        <v>19.100000000000001</v>
      </c>
      <c r="D9" s="15">
        <v>22.1</v>
      </c>
      <c r="E9" s="15">
        <v>17.600000000000001</v>
      </c>
      <c r="F9" s="15">
        <v>18.7</v>
      </c>
      <c r="G9" s="15">
        <v>21.7</v>
      </c>
      <c r="H9" s="15">
        <v>20.8</v>
      </c>
      <c r="I9" s="15">
        <v>18.7</v>
      </c>
      <c r="J9" s="15">
        <v>18.2</v>
      </c>
      <c r="K9" s="15">
        <v>17.3</v>
      </c>
      <c r="L9" s="15">
        <v>17.100000000000001</v>
      </c>
      <c r="M9" s="15">
        <v>16.899999999999999</v>
      </c>
      <c r="N9" s="15">
        <v>19.100000000000001</v>
      </c>
      <c r="O9" s="15">
        <v>17.3</v>
      </c>
      <c r="P9" s="15">
        <v>18.2</v>
      </c>
      <c r="Q9" s="15">
        <v>18.3</v>
      </c>
      <c r="R9" s="15">
        <v>18.399999999999999</v>
      </c>
      <c r="S9" s="15">
        <v>18.5</v>
      </c>
      <c r="T9" s="15">
        <v>17.3</v>
      </c>
      <c r="U9" s="15">
        <v>19.899999999999999</v>
      </c>
      <c r="V9" s="15">
        <v>20.8</v>
      </c>
      <c r="W9" s="15">
        <v>20.100000000000001</v>
      </c>
      <c r="X9" s="15">
        <v>20.5</v>
      </c>
      <c r="Y9" s="15">
        <v>22.8</v>
      </c>
      <c r="Z9" s="15">
        <v>23.7</v>
      </c>
      <c r="AA9" s="15">
        <v>25.4</v>
      </c>
      <c r="AB9" s="15">
        <v>29.7</v>
      </c>
      <c r="AC9" s="15">
        <v>46.8</v>
      </c>
      <c r="AD9" s="15">
        <v>44.2</v>
      </c>
      <c r="AE9" s="15">
        <v>45.6</v>
      </c>
      <c r="AF9" s="15">
        <v>43</v>
      </c>
      <c r="AG9" s="15">
        <v>43.5</v>
      </c>
      <c r="AH9" s="15">
        <v>50.7</v>
      </c>
      <c r="AI9" s="15">
        <v>60.1</v>
      </c>
      <c r="AJ9" s="15">
        <v>51.4</v>
      </c>
      <c r="AK9" s="15">
        <v>65</v>
      </c>
      <c r="AL9" s="15">
        <v>60.4</v>
      </c>
      <c r="AM9" s="15">
        <v>44.9</v>
      </c>
      <c r="AN9" s="15">
        <v>64.2</v>
      </c>
      <c r="AO9" s="15">
        <v>63.7</v>
      </c>
      <c r="AP9" s="15">
        <v>59.9</v>
      </c>
      <c r="AQ9" s="15">
        <v>62</v>
      </c>
      <c r="AR9" s="15">
        <v>61.4</v>
      </c>
      <c r="AS9" s="15">
        <v>73.900000000000006</v>
      </c>
      <c r="AT9" s="15">
        <v>77.8</v>
      </c>
      <c r="AU9" s="15">
        <v>70.400000000000006</v>
      </c>
      <c r="AV9" s="15">
        <v>79.900000000000006</v>
      </c>
      <c r="AW9" s="15">
        <v>71.3</v>
      </c>
      <c r="AX9" s="15">
        <v>83.6</v>
      </c>
      <c r="AY9" s="15">
        <v>68.400000000000006</v>
      </c>
      <c r="AZ9" s="15">
        <v>92.6</v>
      </c>
      <c r="BA9" s="15">
        <v>88.1</v>
      </c>
    </row>
    <row r="10" spans="1:53" x14ac:dyDescent="0.25">
      <c r="A10" t="s">
        <v>64</v>
      </c>
      <c r="B10" t="s">
        <v>65</v>
      </c>
      <c r="C10" s="15">
        <v>0.9</v>
      </c>
      <c r="D10" s="15">
        <v>1.1000000000000001</v>
      </c>
      <c r="E10" s="15">
        <v>1</v>
      </c>
      <c r="F10" s="15">
        <v>1.2</v>
      </c>
      <c r="G10" s="15">
        <v>1.3</v>
      </c>
      <c r="H10" s="15">
        <v>1.3</v>
      </c>
      <c r="I10" s="15">
        <v>1.4</v>
      </c>
      <c r="J10" s="15">
        <v>1.4</v>
      </c>
      <c r="K10" s="15">
        <v>1.5</v>
      </c>
      <c r="L10" s="15">
        <v>1.5</v>
      </c>
      <c r="M10" s="15">
        <v>1.5</v>
      </c>
      <c r="N10" s="15">
        <v>1.5</v>
      </c>
      <c r="O10" s="15">
        <v>1.7</v>
      </c>
      <c r="P10" s="15">
        <v>1.7</v>
      </c>
      <c r="Q10" s="15">
        <v>1.7</v>
      </c>
      <c r="R10" s="15">
        <v>1.9</v>
      </c>
      <c r="S10" s="15">
        <v>2</v>
      </c>
      <c r="T10" s="15">
        <v>2.2999999999999998</v>
      </c>
      <c r="U10" s="15">
        <v>2.5</v>
      </c>
      <c r="V10" s="15">
        <v>2.6</v>
      </c>
      <c r="W10" s="15">
        <v>2.7</v>
      </c>
      <c r="X10" s="15">
        <v>3.1</v>
      </c>
      <c r="Y10" s="15">
        <v>3.5</v>
      </c>
      <c r="Z10" s="15">
        <v>3.6</v>
      </c>
      <c r="AA10" s="15">
        <v>4</v>
      </c>
      <c r="AB10" s="15">
        <v>4.7</v>
      </c>
      <c r="AC10" s="15">
        <v>5.4</v>
      </c>
      <c r="AD10" s="15">
        <v>5.8</v>
      </c>
      <c r="AE10" s="15">
        <v>5.8</v>
      </c>
      <c r="AF10" s="15">
        <v>7.1</v>
      </c>
      <c r="AG10" s="15">
        <v>7.7</v>
      </c>
      <c r="AH10" s="15">
        <v>8.8000000000000007</v>
      </c>
      <c r="AI10" s="15">
        <v>10.1</v>
      </c>
      <c r="AJ10" s="15">
        <v>10.8</v>
      </c>
      <c r="AK10" s="15">
        <v>10.7</v>
      </c>
      <c r="AL10" s="15">
        <v>11.3</v>
      </c>
      <c r="AM10" s="15">
        <v>12.3</v>
      </c>
      <c r="AN10" s="15">
        <v>12.9</v>
      </c>
      <c r="AO10" s="15">
        <v>13.3</v>
      </c>
      <c r="AP10" s="15">
        <v>14.2</v>
      </c>
      <c r="AQ10" s="15">
        <v>17.2</v>
      </c>
      <c r="AR10" s="15">
        <v>17.3</v>
      </c>
      <c r="AS10" s="15">
        <v>17.8</v>
      </c>
      <c r="AT10" s="15">
        <v>18.3</v>
      </c>
      <c r="AU10" s="15">
        <v>17.600000000000001</v>
      </c>
      <c r="AV10" s="15">
        <v>18.8</v>
      </c>
      <c r="AW10" s="15">
        <v>19.2</v>
      </c>
      <c r="AX10" s="15">
        <v>21.7</v>
      </c>
      <c r="AY10" s="15">
        <v>22.3</v>
      </c>
      <c r="AZ10" s="15">
        <v>21</v>
      </c>
      <c r="BA10" s="15">
        <v>20.5</v>
      </c>
    </row>
    <row r="11" spans="1:53" x14ac:dyDescent="0.25">
      <c r="A11" t="s">
        <v>66</v>
      </c>
      <c r="B11" s="2" t="s">
        <v>67</v>
      </c>
      <c r="C11" s="41">
        <v>5.8</v>
      </c>
      <c r="D11" s="41">
        <v>7.7</v>
      </c>
      <c r="E11" s="41">
        <v>6.6</v>
      </c>
      <c r="F11" s="41">
        <v>7.6</v>
      </c>
      <c r="G11" s="41">
        <v>8.4</v>
      </c>
      <c r="H11" s="41">
        <v>8.3000000000000007</v>
      </c>
      <c r="I11" s="41">
        <v>8.6999999999999993</v>
      </c>
      <c r="J11" s="41">
        <v>8.8000000000000007</v>
      </c>
      <c r="K11" s="41">
        <v>10</v>
      </c>
      <c r="L11" s="41">
        <v>10.8</v>
      </c>
      <c r="M11" s="41">
        <v>10.9</v>
      </c>
      <c r="N11" s="41">
        <v>10</v>
      </c>
      <c r="O11" s="41">
        <v>9.8000000000000007</v>
      </c>
      <c r="P11" s="41">
        <v>10.1</v>
      </c>
      <c r="Q11" s="41">
        <v>10.199999999999999</v>
      </c>
      <c r="R11" s="41">
        <v>10.3</v>
      </c>
      <c r="S11" s="41">
        <v>10.6</v>
      </c>
      <c r="T11" s="41">
        <v>11</v>
      </c>
      <c r="U11" s="41">
        <v>11.2</v>
      </c>
      <c r="V11" s="41">
        <v>11.8</v>
      </c>
      <c r="W11" s="41">
        <v>12</v>
      </c>
      <c r="X11" s="41">
        <v>12.9</v>
      </c>
      <c r="Y11" s="41">
        <v>13.5</v>
      </c>
      <c r="Z11" s="41">
        <v>15</v>
      </c>
      <c r="AA11" s="41">
        <v>15.2</v>
      </c>
      <c r="AB11" s="41">
        <v>15.9</v>
      </c>
      <c r="AC11" s="41">
        <v>19.100000000000001</v>
      </c>
      <c r="AD11" s="41">
        <v>29.7</v>
      </c>
      <c r="AE11" s="41">
        <v>34.200000000000003</v>
      </c>
      <c r="AF11" s="41">
        <v>38</v>
      </c>
      <c r="AG11" s="41">
        <v>44</v>
      </c>
      <c r="AH11" s="41">
        <v>50.4</v>
      </c>
      <c r="AI11" s="41">
        <v>59.3</v>
      </c>
      <c r="AJ11" s="41">
        <v>91.2</v>
      </c>
      <c r="AK11" s="41">
        <v>122</v>
      </c>
      <c r="AL11" s="41">
        <v>119.1</v>
      </c>
      <c r="AM11" s="41">
        <v>103.1</v>
      </c>
      <c r="AN11" s="41">
        <v>107.5</v>
      </c>
      <c r="AO11" s="41">
        <v>106.7</v>
      </c>
      <c r="AP11" s="41">
        <v>70.5</v>
      </c>
      <c r="AQ11" s="41">
        <v>73.099999999999994</v>
      </c>
      <c r="AR11" s="41">
        <v>74</v>
      </c>
      <c r="AS11" s="41">
        <v>78.599999999999994</v>
      </c>
      <c r="AT11" s="41">
        <v>88.3</v>
      </c>
      <c r="AU11" s="41">
        <v>79.400000000000006</v>
      </c>
      <c r="AV11" s="41">
        <v>73.5</v>
      </c>
      <c r="AW11" s="41">
        <v>74.400000000000006</v>
      </c>
      <c r="AX11" s="41">
        <v>76.099999999999994</v>
      </c>
      <c r="AY11" s="41">
        <v>76.5</v>
      </c>
      <c r="AZ11" s="41">
        <v>90.1</v>
      </c>
      <c r="BA11" s="41">
        <v>95.1</v>
      </c>
    </row>
    <row r="12" spans="1:53" x14ac:dyDescent="0.25">
      <c r="A12" t="s">
        <v>68</v>
      </c>
      <c r="B12" t="s">
        <v>69</v>
      </c>
      <c r="C12" s="15">
        <v>2</v>
      </c>
      <c r="D12" s="15">
        <v>3.2</v>
      </c>
      <c r="E12" s="15">
        <v>3.1</v>
      </c>
      <c r="F12" s="15">
        <v>3.4</v>
      </c>
      <c r="G12" s="15">
        <v>3.8</v>
      </c>
      <c r="H12" s="15">
        <v>4</v>
      </c>
      <c r="I12" s="15">
        <v>4.3</v>
      </c>
      <c r="J12" s="15">
        <v>4.7</v>
      </c>
      <c r="K12" s="15">
        <v>5.2</v>
      </c>
      <c r="L12" s="15">
        <v>5.5</v>
      </c>
      <c r="M12" s="15">
        <v>5.7</v>
      </c>
      <c r="N12" s="15">
        <v>5.5</v>
      </c>
      <c r="O12" s="15">
        <v>5.5</v>
      </c>
      <c r="P12" s="15">
        <v>5.5</v>
      </c>
      <c r="Q12" s="15">
        <v>5.6</v>
      </c>
      <c r="R12" s="15">
        <v>5.7</v>
      </c>
      <c r="S12" s="15">
        <v>5.7</v>
      </c>
      <c r="T12" s="15">
        <v>5.8</v>
      </c>
      <c r="U12" s="15">
        <v>6</v>
      </c>
      <c r="V12" s="15">
        <v>6.1</v>
      </c>
      <c r="W12" s="15">
        <v>6.7</v>
      </c>
      <c r="X12" s="15">
        <v>7.2</v>
      </c>
      <c r="Y12" s="15">
        <v>7.5</v>
      </c>
      <c r="Z12" s="15">
        <v>7.7</v>
      </c>
      <c r="AA12" s="15">
        <v>8</v>
      </c>
      <c r="AB12" s="15">
        <v>8.1999999999999993</v>
      </c>
      <c r="AC12" s="15">
        <v>9.6999999999999993</v>
      </c>
      <c r="AD12" s="15">
        <v>15.5</v>
      </c>
      <c r="AE12" s="15">
        <v>18.2</v>
      </c>
      <c r="AF12" s="15">
        <v>21.1</v>
      </c>
      <c r="AG12" s="15">
        <v>24.5</v>
      </c>
      <c r="AH12" s="15">
        <v>27.9</v>
      </c>
      <c r="AI12" s="15">
        <v>33.200000000000003</v>
      </c>
      <c r="AJ12" s="15">
        <v>59.6</v>
      </c>
      <c r="AK12" s="15">
        <v>82.2</v>
      </c>
      <c r="AL12" s="15">
        <v>78.3</v>
      </c>
      <c r="AM12" s="15">
        <v>71</v>
      </c>
      <c r="AN12" s="15">
        <v>72.7</v>
      </c>
      <c r="AO12" s="15">
        <v>73.599999999999994</v>
      </c>
      <c r="AP12" s="15">
        <v>44.4</v>
      </c>
      <c r="AQ12" s="15">
        <v>47.5</v>
      </c>
      <c r="AR12" s="15">
        <v>42.8</v>
      </c>
      <c r="AS12" s="15">
        <v>47.6</v>
      </c>
      <c r="AT12" s="15">
        <v>55.5</v>
      </c>
      <c r="AU12" s="15">
        <v>45.9</v>
      </c>
      <c r="AV12" s="15">
        <v>42.2</v>
      </c>
      <c r="AW12" s="15">
        <v>43.1</v>
      </c>
      <c r="AX12" s="15">
        <v>41.8</v>
      </c>
      <c r="AY12" s="15">
        <v>42.4</v>
      </c>
      <c r="AZ12" s="15">
        <v>54.5</v>
      </c>
      <c r="BA12" s="15">
        <v>55.1</v>
      </c>
    </row>
    <row r="13" spans="1:53" x14ac:dyDescent="0.25">
      <c r="A13" t="s">
        <v>70</v>
      </c>
      <c r="B13" t="s">
        <v>71</v>
      </c>
      <c r="C13" s="15">
        <v>3.3</v>
      </c>
      <c r="D13" s="15">
        <v>3.9</v>
      </c>
      <c r="E13" s="15">
        <v>2.9</v>
      </c>
      <c r="F13" s="15">
        <v>3.6</v>
      </c>
      <c r="G13" s="15">
        <v>3.9</v>
      </c>
      <c r="H13" s="15">
        <v>3.5</v>
      </c>
      <c r="I13" s="15">
        <v>3.5</v>
      </c>
      <c r="J13" s="15">
        <v>3.2</v>
      </c>
      <c r="K13" s="15">
        <v>3.8</v>
      </c>
      <c r="L13" s="15">
        <v>4.3</v>
      </c>
      <c r="M13" s="15">
        <v>4.0999999999999996</v>
      </c>
      <c r="N13" s="15">
        <v>3.5</v>
      </c>
      <c r="O13" s="15">
        <v>3.3</v>
      </c>
      <c r="P13" s="15">
        <v>3.6</v>
      </c>
      <c r="Q13" s="15">
        <v>3.5</v>
      </c>
      <c r="R13" s="15">
        <v>3.5</v>
      </c>
      <c r="S13" s="15">
        <v>3.8</v>
      </c>
      <c r="T13" s="15">
        <v>4</v>
      </c>
      <c r="U13" s="15">
        <v>4</v>
      </c>
      <c r="V13" s="15">
        <v>4.5</v>
      </c>
      <c r="W13" s="15">
        <v>4</v>
      </c>
      <c r="X13" s="15">
        <v>4.3</v>
      </c>
      <c r="Y13" s="15">
        <v>4.5999999999999996</v>
      </c>
      <c r="Z13" s="15">
        <v>5.8</v>
      </c>
      <c r="AA13" s="15">
        <v>5.6</v>
      </c>
      <c r="AB13" s="15">
        <v>6.1</v>
      </c>
      <c r="AC13" s="15">
        <v>7.5</v>
      </c>
      <c r="AD13" s="15">
        <v>11.1</v>
      </c>
      <c r="AE13" s="15">
        <v>12.5</v>
      </c>
      <c r="AF13" s="15">
        <v>12.8</v>
      </c>
      <c r="AG13" s="15">
        <v>14.7</v>
      </c>
      <c r="AH13" s="15">
        <v>16.5</v>
      </c>
      <c r="AI13" s="15">
        <v>19.7</v>
      </c>
      <c r="AJ13" s="15">
        <v>20.9</v>
      </c>
      <c r="AK13" s="15">
        <v>21.4</v>
      </c>
      <c r="AL13" s="15">
        <v>20.5</v>
      </c>
      <c r="AM13" s="15">
        <v>19.399999999999999</v>
      </c>
      <c r="AN13" s="15">
        <v>21.4</v>
      </c>
      <c r="AO13" s="15">
        <v>20</v>
      </c>
      <c r="AP13" s="15">
        <v>18.399999999999999</v>
      </c>
      <c r="AQ13" s="15">
        <v>18.7</v>
      </c>
      <c r="AR13" s="15">
        <v>22.7</v>
      </c>
      <c r="AS13" s="15">
        <v>23</v>
      </c>
      <c r="AT13" s="15">
        <v>23.6</v>
      </c>
      <c r="AU13" s="15">
        <v>23.7</v>
      </c>
      <c r="AV13" s="15">
        <v>23.6</v>
      </c>
      <c r="AW13" s="15">
        <v>22.2</v>
      </c>
      <c r="AX13" s="15">
        <v>25.3</v>
      </c>
      <c r="AY13" s="15">
        <v>25.2</v>
      </c>
      <c r="AZ13" s="15">
        <v>25.8</v>
      </c>
      <c r="BA13" s="15">
        <v>26.5</v>
      </c>
    </row>
    <row r="14" spans="1:53" x14ac:dyDescent="0.25">
      <c r="A14" t="s">
        <v>72</v>
      </c>
      <c r="B14" t="s">
        <v>73</v>
      </c>
      <c r="C14" s="15">
        <v>0.5</v>
      </c>
      <c r="D14" s="15">
        <v>0.7</v>
      </c>
      <c r="E14" s="15">
        <v>0.6</v>
      </c>
      <c r="F14" s="15">
        <v>0.7</v>
      </c>
      <c r="G14" s="15">
        <v>0.8</v>
      </c>
      <c r="H14" s="15">
        <v>0.8</v>
      </c>
      <c r="I14" s="15">
        <v>0.9</v>
      </c>
      <c r="J14" s="15">
        <v>0.9</v>
      </c>
      <c r="K14" s="15">
        <v>1</v>
      </c>
      <c r="L14" s="15">
        <v>1.1000000000000001</v>
      </c>
      <c r="M14" s="15">
        <v>1.1000000000000001</v>
      </c>
      <c r="N14" s="15">
        <v>1.1000000000000001</v>
      </c>
      <c r="O14" s="15">
        <v>1.1000000000000001</v>
      </c>
      <c r="P14" s="15">
        <v>1.1000000000000001</v>
      </c>
      <c r="Q14" s="15">
        <v>1.1000000000000001</v>
      </c>
      <c r="R14" s="15">
        <v>1.1000000000000001</v>
      </c>
      <c r="S14" s="15">
        <v>1.1000000000000001</v>
      </c>
      <c r="T14" s="15">
        <v>1.1000000000000001</v>
      </c>
      <c r="U14" s="15">
        <v>1.2</v>
      </c>
      <c r="V14" s="15">
        <v>1.2</v>
      </c>
      <c r="W14" s="15">
        <v>1.3</v>
      </c>
      <c r="X14" s="15">
        <v>1.4</v>
      </c>
      <c r="Y14" s="15">
        <v>1.5</v>
      </c>
      <c r="Z14" s="15">
        <v>1.5</v>
      </c>
      <c r="AA14" s="15">
        <v>1.6</v>
      </c>
      <c r="AB14" s="15">
        <v>1.6</v>
      </c>
      <c r="AC14" s="15">
        <v>1.9</v>
      </c>
      <c r="AD14" s="15">
        <v>3.1</v>
      </c>
      <c r="AE14" s="15">
        <v>3.6</v>
      </c>
      <c r="AF14" s="15">
        <v>4.0999999999999996</v>
      </c>
      <c r="AG14" s="15">
        <v>4.8</v>
      </c>
      <c r="AH14" s="15">
        <v>6</v>
      </c>
      <c r="AI14" s="15">
        <v>6.4</v>
      </c>
      <c r="AJ14" s="15">
        <v>10.7</v>
      </c>
      <c r="AK14" s="15">
        <v>18.399999999999999</v>
      </c>
      <c r="AL14" s="15">
        <v>20.3</v>
      </c>
      <c r="AM14" s="15">
        <v>12.8</v>
      </c>
      <c r="AN14" s="15">
        <v>13.4</v>
      </c>
      <c r="AO14" s="15">
        <v>13.2</v>
      </c>
      <c r="AP14" s="15">
        <v>7.6</v>
      </c>
      <c r="AQ14" s="15">
        <v>6.8</v>
      </c>
      <c r="AR14" s="15">
        <v>8.5</v>
      </c>
      <c r="AS14" s="15">
        <v>7.9</v>
      </c>
      <c r="AT14" s="15">
        <v>9.1</v>
      </c>
      <c r="AU14" s="15">
        <v>9.6999999999999993</v>
      </c>
      <c r="AV14" s="15">
        <v>7.6</v>
      </c>
      <c r="AW14" s="15">
        <v>9</v>
      </c>
      <c r="AX14" s="15">
        <v>8.9</v>
      </c>
      <c r="AY14" s="15">
        <v>9</v>
      </c>
      <c r="AZ14" s="15">
        <v>9.8000000000000007</v>
      </c>
      <c r="BA14" s="15">
        <v>13.5</v>
      </c>
    </row>
    <row r="15" spans="1:53" x14ac:dyDescent="0.25">
      <c r="A15" t="s">
        <v>74</v>
      </c>
      <c r="B15" s="2" t="s">
        <v>75</v>
      </c>
      <c r="C15" s="41">
        <v>3.5</v>
      </c>
      <c r="D15" s="41">
        <v>3.9</v>
      </c>
      <c r="E15" s="41">
        <v>4.4000000000000004</v>
      </c>
      <c r="F15" s="41">
        <v>4.9000000000000004</v>
      </c>
      <c r="G15" s="41">
        <v>5.6</v>
      </c>
      <c r="H15" s="41">
        <v>6.1</v>
      </c>
      <c r="I15" s="41">
        <v>6.8</v>
      </c>
      <c r="J15" s="41">
        <v>7.5</v>
      </c>
      <c r="K15" s="41">
        <v>8.1</v>
      </c>
      <c r="L15" s="41">
        <v>8.6</v>
      </c>
      <c r="M15" s="41">
        <v>9.3000000000000007</v>
      </c>
      <c r="N15" s="41">
        <v>10</v>
      </c>
      <c r="O15" s="41">
        <v>11</v>
      </c>
      <c r="P15" s="41">
        <v>12</v>
      </c>
      <c r="Q15" s="41">
        <v>12.6</v>
      </c>
      <c r="R15" s="41">
        <v>13.4</v>
      </c>
      <c r="S15" s="41">
        <v>14</v>
      </c>
      <c r="T15" s="41">
        <v>14.9</v>
      </c>
      <c r="U15" s="41">
        <v>15.6</v>
      </c>
      <c r="V15" s="41">
        <v>16.7</v>
      </c>
      <c r="W15" s="41">
        <v>17.5</v>
      </c>
      <c r="X15" s="41">
        <v>19</v>
      </c>
      <c r="Y15" s="41">
        <v>20.399999999999999</v>
      </c>
      <c r="Z15" s="41">
        <v>21.7</v>
      </c>
      <c r="AA15" s="41">
        <v>24.6</v>
      </c>
      <c r="AB15" s="41">
        <v>27</v>
      </c>
      <c r="AC15" s="41">
        <v>28.9</v>
      </c>
      <c r="AD15" s="41">
        <v>30.2</v>
      </c>
      <c r="AE15" s="41">
        <v>38.4</v>
      </c>
      <c r="AF15" s="41">
        <v>42.9</v>
      </c>
      <c r="AG15" s="41">
        <v>47.5</v>
      </c>
      <c r="AH15" s="41">
        <v>52</v>
      </c>
      <c r="AI15" s="41">
        <v>53.7</v>
      </c>
      <c r="AJ15" s="41">
        <v>60.9</v>
      </c>
      <c r="AK15" s="41">
        <v>72</v>
      </c>
      <c r="AL15" s="41">
        <v>83.2</v>
      </c>
      <c r="AM15" s="41">
        <v>94.6</v>
      </c>
      <c r="AN15" s="41">
        <v>105.9</v>
      </c>
      <c r="AO15" s="41">
        <v>113.6</v>
      </c>
      <c r="AP15" s="41">
        <v>117.9</v>
      </c>
      <c r="AQ15" s="41">
        <v>125.8</v>
      </c>
      <c r="AR15" s="41">
        <v>125.3</v>
      </c>
      <c r="AS15" s="41">
        <v>138.5</v>
      </c>
      <c r="AT15" s="41">
        <v>145.6</v>
      </c>
      <c r="AU15" s="41">
        <v>153.80000000000001</v>
      </c>
      <c r="AV15" s="41">
        <v>160.1</v>
      </c>
      <c r="AW15" s="41">
        <v>164.7</v>
      </c>
      <c r="AX15" s="41">
        <v>172.4</v>
      </c>
      <c r="AY15" s="41">
        <v>176</v>
      </c>
      <c r="AZ15" s="41">
        <v>175</v>
      </c>
      <c r="BA15" s="41">
        <v>171.5</v>
      </c>
    </row>
    <row r="16" spans="1:53" x14ac:dyDescent="0.25">
      <c r="A16" t="s">
        <v>76</v>
      </c>
      <c r="B16" s="2" t="s">
        <v>77</v>
      </c>
      <c r="C16" s="41">
        <v>8.9</v>
      </c>
      <c r="D16" s="41">
        <v>11.1</v>
      </c>
      <c r="E16" s="41">
        <v>11.2</v>
      </c>
      <c r="F16" s="41">
        <v>12.8</v>
      </c>
      <c r="G16" s="41">
        <v>15.2</v>
      </c>
      <c r="H16" s="41">
        <v>16.399999999999999</v>
      </c>
      <c r="I16" s="41">
        <v>17</v>
      </c>
      <c r="J16" s="41">
        <v>17.100000000000001</v>
      </c>
      <c r="K16" s="41">
        <v>18.399999999999999</v>
      </c>
      <c r="L16" s="41">
        <v>20.2</v>
      </c>
      <c r="M16" s="41">
        <v>21.3</v>
      </c>
      <c r="N16" s="41">
        <v>20.9</v>
      </c>
      <c r="O16" s="41">
        <v>22.7</v>
      </c>
      <c r="P16" s="41">
        <v>23.1</v>
      </c>
      <c r="Q16" s="41">
        <v>24.1</v>
      </c>
      <c r="R16" s="41">
        <v>25.9</v>
      </c>
      <c r="S16" s="41">
        <v>27.6</v>
      </c>
      <c r="T16" s="41">
        <v>30.3</v>
      </c>
      <c r="U16" s="41">
        <v>33.200000000000003</v>
      </c>
      <c r="V16" s="41">
        <v>36.6</v>
      </c>
      <c r="W16" s="41">
        <v>38.200000000000003</v>
      </c>
      <c r="X16" s="41">
        <v>41.8</v>
      </c>
      <c r="Y16" s="41">
        <v>46.6</v>
      </c>
      <c r="Z16" s="41">
        <v>49.4</v>
      </c>
      <c r="AA16" s="41">
        <v>54.4</v>
      </c>
      <c r="AB16" s="41">
        <v>60</v>
      </c>
      <c r="AC16" s="41">
        <v>68</v>
      </c>
      <c r="AD16" s="41">
        <v>72.8</v>
      </c>
      <c r="AE16" s="41">
        <v>73.599999999999994</v>
      </c>
      <c r="AF16" s="41">
        <v>84.2</v>
      </c>
      <c r="AG16" s="41">
        <v>92.9</v>
      </c>
      <c r="AH16" s="41">
        <v>109.9</v>
      </c>
      <c r="AI16" s="41">
        <v>125.1</v>
      </c>
      <c r="AJ16" s="41">
        <v>131.69999999999999</v>
      </c>
      <c r="AK16" s="41">
        <v>133.19999999999999</v>
      </c>
      <c r="AL16" s="41">
        <v>131</v>
      </c>
      <c r="AM16" s="41">
        <v>139.19999999999999</v>
      </c>
      <c r="AN16" s="41">
        <v>160.30000000000001</v>
      </c>
      <c r="AO16" s="41">
        <v>177.3</v>
      </c>
      <c r="AP16" s="41">
        <v>197.5</v>
      </c>
      <c r="AQ16" s="41">
        <v>211</v>
      </c>
      <c r="AR16" s="41">
        <v>227.8</v>
      </c>
      <c r="AS16" s="41">
        <v>241</v>
      </c>
      <c r="AT16" s="41">
        <v>245.9</v>
      </c>
      <c r="AU16" s="41">
        <v>230</v>
      </c>
      <c r="AV16" s="41">
        <v>235</v>
      </c>
      <c r="AW16" s="41">
        <v>251.4</v>
      </c>
      <c r="AX16" s="41">
        <v>277.7</v>
      </c>
      <c r="AY16" s="41">
        <v>292.89999999999998</v>
      </c>
      <c r="AZ16" s="41">
        <v>316.3</v>
      </c>
      <c r="BA16" s="41">
        <v>339.6</v>
      </c>
    </row>
    <row r="17" spans="1:53" x14ac:dyDescent="0.25">
      <c r="A17" t="s">
        <v>78</v>
      </c>
      <c r="B17" s="2" t="s">
        <v>79</v>
      </c>
      <c r="C17" s="41">
        <v>63.4</v>
      </c>
      <c r="D17" s="41">
        <v>71</v>
      </c>
      <c r="E17" s="41">
        <v>69</v>
      </c>
      <c r="F17" s="41">
        <v>80.3</v>
      </c>
      <c r="G17" s="41">
        <v>95.8</v>
      </c>
      <c r="H17" s="41">
        <v>100</v>
      </c>
      <c r="I17" s="41">
        <v>109.5</v>
      </c>
      <c r="J17" s="41">
        <v>103.7</v>
      </c>
      <c r="K17" s="41">
        <v>117.3</v>
      </c>
      <c r="L17" s="41">
        <v>122.4</v>
      </c>
      <c r="M17" s="41">
        <v>127.5</v>
      </c>
      <c r="N17" s="41">
        <v>120.9</v>
      </c>
      <c r="O17" s="41">
        <v>136</v>
      </c>
      <c r="P17" s="41">
        <v>137.80000000000001</v>
      </c>
      <c r="Q17" s="41">
        <v>138.5</v>
      </c>
      <c r="R17" s="41">
        <v>152.19999999999999</v>
      </c>
      <c r="S17" s="41">
        <v>160.9</v>
      </c>
      <c r="T17" s="41">
        <v>173</v>
      </c>
      <c r="U17" s="41">
        <v>191.2</v>
      </c>
      <c r="V17" s="41">
        <v>212.2</v>
      </c>
      <c r="W17" s="41">
        <v>217.5</v>
      </c>
      <c r="X17" s="41">
        <v>236.8</v>
      </c>
      <c r="Y17" s="41">
        <v>248.7</v>
      </c>
      <c r="Z17" s="41">
        <v>245.4</v>
      </c>
      <c r="AA17" s="41">
        <v>258.89999999999998</v>
      </c>
      <c r="AB17" s="41">
        <v>284.60000000000002</v>
      </c>
      <c r="AC17" s="41">
        <v>314.60000000000002</v>
      </c>
      <c r="AD17" s="41">
        <v>331.3</v>
      </c>
      <c r="AE17" s="41">
        <v>351.5</v>
      </c>
      <c r="AF17" s="41">
        <v>401.8</v>
      </c>
      <c r="AG17" s="41">
        <v>455.7</v>
      </c>
      <c r="AH17" s="41">
        <v>508.7</v>
      </c>
      <c r="AI17" s="41">
        <v>566.9</v>
      </c>
      <c r="AJ17" s="41">
        <v>584.5</v>
      </c>
      <c r="AK17" s="41">
        <v>650.20000000000005</v>
      </c>
      <c r="AL17" s="41">
        <v>640.9</v>
      </c>
      <c r="AM17" s="41">
        <v>696.9</v>
      </c>
      <c r="AN17" s="41">
        <v>777</v>
      </c>
      <c r="AO17" s="41">
        <v>804.1</v>
      </c>
      <c r="AP17" s="41">
        <v>830.8</v>
      </c>
      <c r="AQ17" s="41">
        <v>878.8</v>
      </c>
      <c r="AR17" s="41">
        <v>960.4</v>
      </c>
      <c r="AS17" s="41">
        <v>1015.8</v>
      </c>
      <c r="AT17" s="41">
        <v>1035.4000000000001</v>
      </c>
      <c r="AU17" s="41">
        <v>1043</v>
      </c>
      <c r="AV17" s="41">
        <v>1085.5</v>
      </c>
      <c r="AW17" s="41">
        <v>1124.3</v>
      </c>
      <c r="AX17" s="41">
        <v>1193.4000000000001</v>
      </c>
      <c r="AY17" s="41">
        <v>1259.5999999999999</v>
      </c>
      <c r="AZ17" s="41">
        <v>1301.5</v>
      </c>
      <c r="BA17" s="41">
        <v>1382.9</v>
      </c>
    </row>
    <row r="18" spans="1:53" x14ac:dyDescent="0.25">
      <c r="A18" t="s">
        <v>80</v>
      </c>
      <c r="B18" t="s">
        <v>81</v>
      </c>
      <c r="C18" s="15">
        <v>32.6</v>
      </c>
      <c r="D18" s="15">
        <v>36.9</v>
      </c>
      <c r="E18" s="15">
        <v>36.200000000000003</v>
      </c>
      <c r="F18" s="15">
        <v>44.5</v>
      </c>
      <c r="G18" s="15">
        <v>54.4</v>
      </c>
      <c r="H18" s="15">
        <v>57.9</v>
      </c>
      <c r="I18" s="15">
        <v>65.3</v>
      </c>
      <c r="J18" s="15">
        <v>60.2</v>
      </c>
      <c r="K18" s="15">
        <v>69.5</v>
      </c>
      <c r="L18" s="15">
        <v>72.400000000000006</v>
      </c>
      <c r="M18" s="15">
        <v>76.900000000000006</v>
      </c>
      <c r="N18" s="15">
        <v>69.5</v>
      </c>
      <c r="O18" s="15">
        <v>80.5</v>
      </c>
      <c r="P18" s="15">
        <v>81.3</v>
      </c>
      <c r="Q18" s="15">
        <v>80.7</v>
      </c>
      <c r="R18" s="15">
        <v>90.9</v>
      </c>
      <c r="S18" s="15">
        <v>96.9</v>
      </c>
      <c r="T18" s="15">
        <v>104.8</v>
      </c>
      <c r="U18" s="15">
        <v>117.7</v>
      </c>
      <c r="V18" s="15">
        <v>131.5</v>
      </c>
      <c r="W18" s="15">
        <v>134.69999999999999</v>
      </c>
      <c r="X18" s="15">
        <v>146.4</v>
      </c>
      <c r="Y18" s="15">
        <v>154.19999999999999</v>
      </c>
      <c r="Z18" s="15">
        <v>147.4</v>
      </c>
      <c r="AA18" s="15">
        <v>155.30000000000001</v>
      </c>
      <c r="AB18" s="15">
        <v>173.2</v>
      </c>
      <c r="AC18" s="15">
        <v>195.4</v>
      </c>
      <c r="AD18" s="15">
        <v>203.2</v>
      </c>
      <c r="AE18" s="15">
        <v>210.3</v>
      </c>
      <c r="AF18" s="15">
        <v>242.6</v>
      </c>
      <c r="AG18" s="15">
        <v>279.3</v>
      </c>
      <c r="AH18" s="15">
        <v>319.10000000000002</v>
      </c>
      <c r="AI18" s="15">
        <v>350.5</v>
      </c>
      <c r="AJ18" s="15">
        <v>357.9</v>
      </c>
      <c r="AK18" s="15">
        <v>397.9</v>
      </c>
      <c r="AL18" s="15">
        <v>383.2</v>
      </c>
      <c r="AM18" s="15">
        <v>413.1</v>
      </c>
      <c r="AN18" s="15">
        <v>482.6</v>
      </c>
      <c r="AO18" s="15">
        <v>495.7</v>
      </c>
      <c r="AP18" s="15">
        <v>507.2</v>
      </c>
      <c r="AQ18" s="15">
        <v>532.5</v>
      </c>
      <c r="AR18" s="15">
        <v>580.6</v>
      </c>
      <c r="AS18" s="15">
        <v>607.70000000000005</v>
      </c>
      <c r="AT18" s="15">
        <v>603.70000000000005</v>
      </c>
      <c r="AU18" s="15">
        <v>597.5</v>
      </c>
      <c r="AV18" s="15">
        <v>618.70000000000005</v>
      </c>
      <c r="AW18" s="15">
        <v>644.6</v>
      </c>
      <c r="AX18" s="15">
        <v>691.4</v>
      </c>
      <c r="AY18" s="15">
        <v>727.9</v>
      </c>
      <c r="AZ18" s="15">
        <v>768</v>
      </c>
      <c r="BA18" s="15">
        <v>823.8</v>
      </c>
    </row>
    <row r="19" spans="1:53" x14ac:dyDescent="0.25">
      <c r="A19" t="s">
        <v>82</v>
      </c>
      <c r="B19" t="s">
        <v>83</v>
      </c>
      <c r="C19" s="15">
        <v>1.7</v>
      </c>
      <c r="D19" s="15">
        <v>2</v>
      </c>
      <c r="E19" s="15">
        <v>1.7</v>
      </c>
      <c r="F19" s="15">
        <v>2.1</v>
      </c>
      <c r="G19" s="15">
        <v>2.4</v>
      </c>
      <c r="H19" s="15">
        <v>2.2999999999999998</v>
      </c>
      <c r="I19" s="15">
        <v>2.2999999999999998</v>
      </c>
      <c r="J19" s="15">
        <v>2.2000000000000002</v>
      </c>
      <c r="K19" s="15">
        <v>2.5</v>
      </c>
      <c r="L19" s="15">
        <v>2.5</v>
      </c>
      <c r="M19" s="15">
        <v>2.2999999999999998</v>
      </c>
      <c r="N19" s="15">
        <v>2.2999999999999998</v>
      </c>
      <c r="O19" s="15">
        <v>2.7</v>
      </c>
      <c r="P19" s="15">
        <v>2.5</v>
      </c>
      <c r="Q19" s="15">
        <v>2.4</v>
      </c>
      <c r="R19" s="15">
        <v>2.6</v>
      </c>
      <c r="S19" s="15">
        <v>2.9</v>
      </c>
      <c r="T19" s="15">
        <v>3.2</v>
      </c>
      <c r="U19" s="15">
        <v>3.5</v>
      </c>
      <c r="V19" s="15">
        <v>3.5</v>
      </c>
      <c r="W19" s="15">
        <v>3.6</v>
      </c>
      <c r="X19" s="15">
        <v>4.2</v>
      </c>
      <c r="Y19" s="15">
        <v>4.7</v>
      </c>
      <c r="Z19" s="15">
        <v>4.5999999999999996</v>
      </c>
      <c r="AA19" s="15">
        <v>5.0999999999999996</v>
      </c>
      <c r="AB19" s="15">
        <v>6.1</v>
      </c>
      <c r="AC19" s="15">
        <v>7.4</v>
      </c>
      <c r="AD19" s="15">
        <v>7.4</v>
      </c>
      <c r="AE19" s="15">
        <v>6.8</v>
      </c>
      <c r="AF19" s="15">
        <v>8.6999999999999993</v>
      </c>
      <c r="AG19" s="15">
        <v>10.6</v>
      </c>
      <c r="AH19" s="15">
        <v>12.9</v>
      </c>
      <c r="AI19" s="15">
        <v>14.2</v>
      </c>
      <c r="AJ19" s="15">
        <v>12</v>
      </c>
      <c r="AK19" s="15">
        <v>11.2</v>
      </c>
      <c r="AL19" s="15">
        <v>10.1</v>
      </c>
      <c r="AM19" s="15">
        <v>13.7</v>
      </c>
      <c r="AN19" s="15">
        <v>15.1</v>
      </c>
      <c r="AO19" s="15">
        <v>15.3</v>
      </c>
      <c r="AP19" s="15">
        <v>17.7</v>
      </c>
      <c r="AQ19" s="15">
        <v>19.7</v>
      </c>
      <c r="AR19" s="15">
        <v>19.8</v>
      </c>
      <c r="AS19" s="15">
        <v>20.6</v>
      </c>
      <c r="AT19" s="15">
        <v>19.600000000000001</v>
      </c>
      <c r="AU19" s="15">
        <v>18.7</v>
      </c>
      <c r="AV19" s="15">
        <v>19.7</v>
      </c>
      <c r="AW19" s="15">
        <v>22</v>
      </c>
      <c r="AX19" s="15">
        <v>24.6</v>
      </c>
      <c r="AY19" s="15">
        <v>25.6</v>
      </c>
      <c r="AZ19" s="15">
        <v>25.3</v>
      </c>
      <c r="BA19" s="15">
        <v>26.8</v>
      </c>
    </row>
    <row r="20" spans="1:53" x14ac:dyDescent="0.25">
      <c r="A20" t="s">
        <v>84</v>
      </c>
      <c r="B20" t="s">
        <v>85</v>
      </c>
      <c r="C20" s="15">
        <v>2</v>
      </c>
      <c r="D20" s="15">
        <v>2.4</v>
      </c>
      <c r="E20" s="15">
        <v>2.4</v>
      </c>
      <c r="F20" s="15">
        <v>2.9</v>
      </c>
      <c r="G20" s="15">
        <v>3.4</v>
      </c>
      <c r="H20" s="15">
        <v>3.2</v>
      </c>
      <c r="I20" s="15">
        <v>3.6</v>
      </c>
      <c r="J20" s="15">
        <v>3.7</v>
      </c>
      <c r="K20" s="15">
        <v>4.4000000000000004</v>
      </c>
      <c r="L20" s="15">
        <v>4.5</v>
      </c>
      <c r="M20" s="15">
        <v>4.5999999999999996</v>
      </c>
      <c r="N20" s="15">
        <v>4.5999999999999996</v>
      </c>
      <c r="O20" s="15">
        <v>5.4</v>
      </c>
      <c r="P20" s="15">
        <v>5.2</v>
      </c>
      <c r="Q20" s="15">
        <v>5.2</v>
      </c>
      <c r="R20" s="15">
        <v>5.5</v>
      </c>
      <c r="S20" s="15">
        <v>5.8</v>
      </c>
      <c r="T20" s="15">
        <v>6.3</v>
      </c>
      <c r="U20" s="15">
        <v>6.5</v>
      </c>
      <c r="V20" s="15">
        <v>6.7</v>
      </c>
      <c r="W20" s="15">
        <v>6.6</v>
      </c>
      <c r="X20" s="15">
        <v>7.2</v>
      </c>
      <c r="Y20" s="15">
        <v>8.1</v>
      </c>
      <c r="Z20" s="15">
        <v>8</v>
      </c>
      <c r="AA20" s="15">
        <v>8.9</v>
      </c>
      <c r="AB20" s="15">
        <v>10</v>
      </c>
      <c r="AC20" s="15">
        <v>11</v>
      </c>
      <c r="AD20" s="15">
        <v>11.2</v>
      </c>
      <c r="AE20" s="15">
        <v>11.5</v>
      </c>
      <c r="AF20" s="15">
        <v>13.4</v>
      </c>
      <c r="AG20" s="15">
        <v>15</v>
      </c>
      <c r="AH20" s="15">
        <v>17.5</v>
      </c>
      <c r="AI20" s="15">
        <v>19</v>
      </c>
      <c r="AJ20" s="15">
        <v>18.5</v>
      </c>
      <c r="AK20" s="15">
        <v>18.399999999999999</v>
      </c>
      <c r="AL20" s="15">
        <v>16.2</v>
      </c>
      <c r="AM20" s="15">
        <v>19.8</v>
      </c>
      <c r="AN20" s="15">
        <v>22.7</v>
      </c>
      <c r="AO20" s="15">
        <v>24.4</v>
      </c>
      <c r="AP20" s="15">
        <v>26.9</v>
      </c>
      <c r="AQ20" s="15">
        <v>25.2</v>
      </c>
      <c r="AR20" s="15">
        <v>26.5</v>
      </c>
      <c r="AS20" s="15">
        <v>27.3</v>
      </c>
      <c r="AT20" s="15">
        <v>26.6</v>
      </c>
      <c r="AU20" s="15">
        <v>24.3</v>
      </c>
      <c r="AV20" s="15">
        <v>27.5</v>
      </c>
      <c r="AW20" s="15">
        <v>28.2</v>
      </c>
      <c r="AX20" s="15">
        <v>32</v>
      </c>
      <c r="AY20" s="15">
        <v>33.9</v>
      </c>
      <c r="AZ20" s="15">
        <v>34.299999999999997</v>
      </c>
      <c r="BA20" s="15">
        <v>39.799999999999997</v>
      </c>
    </row>
    <row r="21" spans="1:53" x14ac:dyDescent="0.25">
      <c r="A21" t="s">
        <v>86</v>
      </c>
      <c r="B21" t="s">
        <v>87</v>
      </c>
      <c r="C21" s="15">
        <v>5.4</v>
      </c>
      <c r="D21" s="15">
        <v>5.9</v>
      </c>
      <c r="E21" s="15">
        <v>5.6</v>
      </c>
      <c r="F21" s="15">
        <v>7.2</v>
      </c>
      <c r="G21" s="15">
        <v>9.1999999999999993</v>
      </c>
      <c r="H21" s="15">
        <v>8.3000000000000007</v>
      </c>
      <c r="I21" s="15">
        <v>10.1</v>
      </c>
      <c r="J21" s="15">
        <v>8.6999999999999993</v>
      </c>
      <c r="K21" s="15">
        <v>11</v>
      </c>
      <c r="L21" s="15">
        <v>11.7</v>
      </c>
      <c r="M21" s="15">
        <v>12.4</v>
      </c>
      <c r="N21" s="15">
        <v>10.199999999999999</v>
      </c>
      <c r="O21" s="15">
        <v>11.5</v>
      </c>
      <c r="P21" s="15">
        <v>11.6</v>
      </c>
      <c r="Q21" s="15">
        <v>10.9</v>
      </c>
      <c r="R21" s="15">
        <v>11.8</v>
      </c>
      <c r="S21" s="15">
        <v>12.5</v>
      </c>
      <c r="T21" s="15">
        <v>14.3</v>
      </c>
      <c r="U21" s="15">
        <v>15.9</v>
      </c>
      <c r="V21" s="15">
        <v>17.600000000000001</v>
      </c>
      <c r="W21" s="15">
        <v>17.100000000000001</v>
      </c>
      <c r="X21" s="15">
        <v>17.2</v>
      </c>
      <c r="Y21" s="15">
        <v>18.2</v>
      </c>
      <c r="Z21" s="15">
        <v>17.7</v>
      </c>
      <c r="AA21" s="15">
        <v>18.100000000000001</v>
      </c>
      <c r="AB21" s="15">
        <v>20.6</v>
      </c>
      <c r="AC21" s="15">
        <v>24</v>
      </c>
      <c r="AD21" s="15">
        <v>30.4</v>
      </c>
      <c r="AE21" s="15">
        <v>27.5</v>
      </c>
      <c r="AF21" s="15">
        <v>29.5</v>
      </c>
      <c r="AG21" s="15">
        <v>32.1</v>
      </c>
      <c r="AH21" s="15">
        <v>38.9</v>
      </c>
      <c r="AI21" s="15">
        <v>43.6</v>
      </c>
      <c r="AJ21" s="15">
        <v>42.4</v>
      </c>
      <c r="AK21" s="15">
        <v>47.8</v>
      </c>
      <c r="AL21" s="15">
        <v>34.4</v>
      </c>
      <c r="AM21" s="15">
        <v>30.2</v>
      </c>
      <c r="AN21" s="15">
        <v>36.299999999999997</v>
      </c>
      <c r="AO21" s="15">
        <v>31.7</v>
      </c>
      <c r="AP21" s="15">
        <v>33.1</v>
      </c>
      <c r="AQ21" s="15">
        <v>33</v>
      </c>
      <c r="AR21" s="15">
        <v>41.1</v>
      </c>
      <c r="AS21" s="15">
        <v>44.6</v>
      </c>
      <c r="AT21" s="15">
        <v>41.1</v>
      </c>
      <c r="AU21" s="15">
        <v>37.9</v>
      </c>
      <c r="AV21" s="15">
        <v>38.9</v>
      </c>
      <c r="AW21" s="15">
        <v>39.700000000000003</v>
      </c>
      <c r="AX21" s="15">
        <v>43.7</v>
      </c>
      <c r="AY21" s="15">
        <v>47.7</v>
      </c>
      <c r="AZ21" s="15">
        <v>46</v>
      </c>
      <c r="BA21" s="15">
        <v>48.1</v>
      </c>
    </row>
    <row r="22" spans="1:53" x14ac:dyDescent="0.25">
      <c r="A22" t="s">
        <v>88</v>
      </c>
      <c r="B22" t="s">
        <v>89</v>
      </c>
      <c r="C22" s="15">
        <v>4.5999999999999996</v>
      </c>
      <c r="D22" s="15">
        <v>5.2</v>
      </c>
      <c r="E22" s="15">
        <v>4.9000000000000004</v>
      </c>
      <c r="F22" s="15">
        <v>6</v>
      </c>
      <c r="G22" s="15">
        <v>7.5</v>
      </c>
      <c r="H22" s="15">
        <v>7.7</v>
      </c>
      <c r="I22" s="15">
        <v>8.5</v>
      </c>
      <c r="J22" s="15">
        <v>7.9</v>
      </c>
      <c r="K22" s="15">
        <v>8.6999999999999993</v>
      </c>
      <c r="L22" s="15">
        <v>9.3000000000000007</v>
      </c>
      <c r="M22" s="15">
        <v>9.9</v>
      </c>
      <c r="N22" s="15">
        <v>9.1</v>
      </c>
      <c r="O22" s="15">
        <v>10</v>
      </c>
      <c r="P22" s="15">
        <v>10.1</v>
      </c>
      <c r="Q22" s="15">
        <v>10.199999999999999</v>
      </c>
      <c r="R22" s="15">
        <v>11.4</v>
      </c>
      <c r="S22" s="15">
        <v>11.9</v>
      </c>
      <c r="T22" s="15">
        <v>13</v>
      </c>
      <c r="U22" s="15">
        <v>14.6</v>
      </c>
      <c r="V22" s="15">
        <v>16.8</v>
      </c>
      <c r="W22" s="15">
        <v>18</v>
      </c>
      <c r="X22" s="15">
        <v>19.399999999999999</v>
      </c>
      <c r="Y22" s="15">
        <v>20.6</v>
      </c>
      <c r="Z22" s="15">
        <v>19.8</v>
      </c>
      <c r="AA22" s="15">
        <v>20.3</v>
      </c>
      <c r="AB22" s="15">
        <v>23.1</v>
      </c>
      <c r="AC22" s="15">
        <v>26.6</v>
      </c>
      <c r="AD22" s="15">
        <v>28.3</v>
      </c>
      <c r="AE22" s="15">
        <v>30</v>
      </c>
      <c r="AF22" s="15">
        <v>34.200000000000003</v>
      </c>
      <c r="AG22" s="15">
        <v>38.5</v>
      </c>
      <c r="AH22" s="15">
        <v>43.6</v>
      </c>
      <c r="AI22" s="15">
        <v>49.9</v>
      </c>
      <c r="AJ22" s="15">
        <v>52.9</v>
      </c>
      <c r="AK22" s="15">
        <v>58.1</v>
      </c>
      <c r="AL22" s="15">
        <v>53.9</v>
      </c>
      <c r="AM22" s="15">
        <v>55.3</v>
      </c>
      <c r="AN22" s="15">
        <v>62.8</v>
      </c>
      <c r="AO22" s="15">
        <v>66.599999999999994</v>
      </c>
      <c r="AP22" s="15">
        <v>67.2</v>
      </c>
      <c r="AQ22" s="15">
        <v>69.5</v>
      </c>
      <c r="AR22" s="15">
        <v>74.2</v>
      </c>
      <c r="AS22" s="15">
        <v>78.2</v>
      </c>
      <c r="AT22" s="15">
        <v>79.8</v>
      </c>
      <c r="AU22" s="15">
        <v>77.599999999999994</v>
      </c>
      <c r="AV22" s="15">
        <v>80.3</v>
      </c>
      <c r="AW22" s="15">
        <v>83.9</v>
      </c>
      <c r="AX22" s="15">
        <v>93.4</v>
      </c>
      <c r="AY22" s="15">
        <v>98.8</v>
      </c>
      <c r="AZ22" s="15">
        <v>105.4</v>
      </c>
      <c r="BA22" s="15">
        <v>110</v>
      </c>
    </row>
    <row r="23" spans="1:53" x14ac:dyDescent="0.25">
      <c r="A23" t="s">
        <v>90</v>
      </c>
      <c r="B23" t="s">
        <v>91</v>
      </c>
      <c r="C23" s="15">
        <v>5</v>
      </c>
      <c r="D23" s="15">
        <v>5.7</v>
      </c>
      <c r="E23" s="15">
        <v>5.3</v>
      </c>
      <c r="F23" s="15">
        <v>6</v>
      </c>
      <c r="G23" s="15">
        <v>8.4</v>
      </c>
      <c r="H23" s="15">
        <v>9.3000000000000007</v>
      </c>
      <c r="I23" s="15">
        <v>9.5</v>
      </c>
      <c r="J23" s="15">
        <v>8.8000000000000007</v>
      </c>
      <c r="K23" s="15">
        <v>9.1999999999999993</v>
      </c>
      <c r="L23" s="15">
        <v>10.7</v>
      </c>
      <c r="M23" s="15">
        <v>11</v>
      </c>
      <c r="N23" s="15">
        <v>9.6</v>
      </c>
      <c r="O23" s="15">
        <v>11.4</v>
      </c>
      <c r="P23" s="15">
        <v>11.4</v>
      </c>
      <c r="Q23" s="15">
        <v>11.5</v>
      </c>
      <c r="R23" s="15">
        <v>13.1</v>
      </c>
      <c r="S23" s="15">
        <v>13.6</v>
      </c>
      <c r="T23" s="15">
        <v>15.5</v>
      </c>
      <c r="U23" s="15">
        <v>17.3</v>
      </c>
      <c r="V23" s="15">
        <v>20.2</v>
      </c>
      <c r="W23" s="15">
        <v>21</v>
      </c>
      <c r="X23" s="15">
        <v>22.1</v>
      </c>
      <c r="Y23" s="15">
        <v>23.8</v>
      </c>
      <c r="Z23" s="15">
        <v>24.7</v>
      </c>
      <c r="AA23" s="15">
        <v>24.1</v>
      </c>
      <c r="AB23" s="15">
        <v>27.7</v>
      </c>
      <c r="AC23" s="15">
        <v>31.6</v>
      </c>
      <c r="AD23" s="15">
        <v>34.200000000000003</v>
      </c>
      <c r="AE23" s="15">
        <v>37.299999999999997</v>
      </c>
      <c r="AF23" s="15">
        <v>42.3</v>
      </c>
      <c r="AG23" s="15">
        <v>49</v>
      </c>
      <c r="AH23" s="15">
        <v>56</v>
      </c>
      <c r="AI23" s="15">
        <v>62.2</v>
      </c>
      <c r="AJ23" s="15">
        <v>66.8</v>
      </c>
      <c r="AK23" s="15">
        <v>74.400000000000006</v>
      </c>
      <c r="AL23" s="15">
        <v>67.3</v>
      </c>
      <c r="AM23" s="15">
        <v>62.6</v>
      </c>
      <c r="AN23" s="15">
        <v>69.2</v>
      </c>
      <c r="AO23" s="15">
        <v>69.599999999999994</v>
      </c>
      <c r="AP23" s="15">
        <v>65</v>
      </c>
      <c r="AQ23" s="15">
        <v>69.599999999999994</v>
      </c>
      <c r="AR23" s="15">
        <v>80.400000000000006</v>
      </c>
      <c r="AS23" s="15">
        <v>88</v>
      </c>
      <c r="AT23" s="15">
        <v>89.1</v>
      </c>
      <c r="AU23" s="15">
        <v>83.1</v>
      </c>
      <c r="AV23" s="15">
        <v>85</v>
      </c>
      <c r="AW23" s="15">
        <v>86.1</v>
      </c>
      <c r="AX23" s="15">
        <v>90</v>
      </c>
      <c r="AY23" s="15">
        <v>95.2</v>
      </c>
      <c r="AZ23" s="15">
        <v>96.8</v>
      </c>
      <c r="BA23" s="15">
        <v>102.2</v>
      </c>
    </row>
    <row r="24" spans="1:53" x14ac:dyDescent="0.25">
      <c r="A24" t="s">
        <v>92</v>
      </c>
      <c r="B24" t="s">
        <v>93</v>
      </c>
      <c r="C24" s="15">
        <v>2.7</v>
      </c>
      <c r="D24" s="15">
        <v>3</v>
      </c>
      <c r="E24" s="15">
        <v>2.8</v>
      </c>
      <c r="F24" s="15">
        <v>3.5</v>
      </c>
      <c r="G24" s="15">
        <v>4.4000000000000004</v>
      </c>
      <c r="H24" s="15">
        <v>5</v>
      </c>
      <c r="I24" s="15">
        <v>5.5</v>
      </c>
      <c r="J24" s="15">
        <v>5</v>
      </c>
      <c r="K24" s="15">
        <v>5.3</v>
      </c>
      <c r="L24" s="15">
        <v>6</v>
      </c>
      <c r="M24" s="15">
        <v>6.7</v>
      </c>
      <c r="N24" s="15">
        <v>6.6</v>
      </c>
      <c r="O24" s="15">
        <v>7.9</v>
      </c>
      <c r="P24" s="15">
        <v>8.1999999999999993</v>
      </c>
      <c r="Q24" s="15">
        <v>8.5</v>
      </c>
      <c r="R24" s="15">
        <v>9.5</v>
      </c>
      <c r="S24" s="15">
        <v>9.8000000000000007</v>
      </c>
      <c r="T24" s="15">
        <v>10.4</v>
      </c>
      <c r="U24" s="15">
        <v>11.9</v>
      </c>
      <c r="V24" s="15">
        <v>13.9</v>
      </c>
      <c r="W24" s="15">
        <v>14.8</v>
      </c>
      <c r="X24" s="15">
        <v>15.9</v>
      </c>
      <c r="Y24" s="15">
        <v>17.100000000000001</v>
      </c>
      <c r="Z24" s="15">
        <v>16.899999999999999</v>
      </c>
      <c r="AA24" s="15">
        <v>17.399999999999999</v>
      </c>
      <c r="AB24" s="15">
        <v>19.399999999999999</v>
      </c>
      <c r="AC24" s="15">
        <v>22</v>
      </c>
      <c r="AD24" s="15">
        <v>22.4</v>
      </c>
      <c r="AE24" s="15">
        <v>23.7</v>
      </c>
      <c r="AF24" s="15">
        <v>27</v>
      </c>
      <c r="AG24" s="15">
        <v>31.6</v>
      </c>
      <c r="AH24" s="15">
        <v>36.5</v>
      </c>
      <c r="AI24" s="15">
        <v>41.9</v>
      </c>
      <c r="AJ24" s="15">
        <v>50.3</v>
      </c>
      <c r="AK24" s="15">
        <v>58</v>
      </c>
      <c r="AL24" s="15">
        <v>61.7</v>
      </c>
      <c r="AM24" s="15">
        <v>71</v>
      </c>
      <c r="AN24" s="15">
        <v>85.1</v>
      </c>
      <c r="AO24" s="15">
        <v>89.7</v>
      </c>
      <c r="AP24" s="15">
        <v>88.9</v>
      </c>
      <c r="AQ24" s="15">
        <v>98.5</v>
      </c>
      <c r="AR24" s="15">
        <v>107.9</v>
      </c>
      <c r="AS24" s="15">
        <v>111.8</v>
      </c>
      <c r="AT24" s="15">
        <v>114.8</v>
      </c>
      <c r="AU24" s="15">
        <v>116.8</v>
      </c>
      <c r="AV24" s="15">
        <v>121.3</v>
      </c>
      <c r="AW24" s="15">
        <v>124.9</v>
      </c>
      <c r="AX24" s="15">
        <v>140.69999999999999</v>
      </c>
      <c r="AY24" s="15">
        <v>159.69999999999999</v>
      </c>
      <c r="AZ24" s="15">
        <v>171.9</v>
      </c>
      <c r="BA24" s="15">
        <v>195.3</v>
      </c>
    </row>
    <row r="25" spans="1:53" x14ac:dyDescent="0.25">
      <c r="A25" t="s">
        <v>94</v>
      </c>
      <c r="B25" t="s">
        <v>95</v>
      </c>
      <c r="C25" s="15">
        <v>2</v>
      </c>
      <c r="D25" s="15">
        <v>2.2000000000000002</v>
      </c>
      <c r="E25" s="15">
        <v>2</v>
      </c>
      <c r="F25" s="15">
        <v>2.6</v>
      </c>
      <c r="G25" s="15">
        <v>3.2</v>
      </c>
      <c r="H25" s="15">
        <v>3.6</v>
      </c>
      <c r="I25" s="15">
        <v>4</v>
      </c>
      <c r="J25" s="15">
        <v>3.7</v>
      </c>
      <c r="K25" s="15">
        <v>4</v>
      </c>
      <c r="L25" s="15">
        <v>4.5999999999999996</v>
      </c>
      <c r="M25" s="15">
        <v>4.9000000000000004</v>
      </c>
      <c r="N25" s="15">
        <v>4.7</v>
      </c>
      <c r="O25" s="15">
        <v>5.5</v>
      </c>
      <c r="P25" s="15">
        <v>5.8</v>
      </c>
      <c r="Q25" s="15">
        <v>5.8</v>
      </c>
      <c r="R25" s="15">
        <v>6.4</v>
      </c>
      <c r="S25" s="15">
        <v>6.6</v>
      </c>
      <c r="T25" s="15">
        <v>6.9</v>
      </c>
      <c r="U25" s="15">
        <v>8</v>
      </c>
      <c r="V25" s="15">
        <v>9.1999999999999993</v>
      </c>
      <c r="W25" s="15">
        <v>9.6999999999999993</v>
      </c>
      <c r="X25" s="15">
        <v>10.3</v>
      </c>
      <c r="Y25" s="15">
        <v>10.9</v>
      </c>
      <c r="Z25" s="15">
        <v>10.6</v>
      </c>
      <c r="AA25" s="15">
        <v>11</v>
      </c>
      <c r="AB25" s="15">
        <v>12.2</v>
      </c>
      <c r="AC25" s="15">
        <v>13.8</v>
      </c>
      <c r="AD25" s="15">
        <v>13.9</v>
      </c>
      <c r="AE25" s="15">
        <v>14.4</v>
      </c>
      <c r="AF25" s="15">
        <v>16.399999999999999</v>
      </c>
      <c r="AG25" s="15">
        <v>19.2</v>
      </c>
      <c r="AH25" s="15">
        <v>21.4</v>
      </c>
      <c r="AI25" s="15">
        <v>23.6</v>
      </c>
      <c r="AJ25" s="15">
        <v>25</v>
      </c>
      <c r="AK25" s="15">
        <v>27.6</v>
      </c>
      <c r="AL25" s="15">
        <v>25</v>
      </c>
      <c r="AM25" s="15">
        <v>27.8</v>
      </c>
      <c r="AN25" s="15">
        <v>31.7</v>
      </c>
      <c r="AO25" s="15">
        <v>33.1</v>
      </c>
      <c r="AP25" s="15">
        <v>34</v>
      </c>
      <c r="AQ25" s="15">
        <v>36</v>
      </c>
      <c r="AR25" s="15">
        <v>37.700000000000003</v>
      </c>
      <c r="AS25" s="15">
        <v>41.6</v>
      </c>
      <c r="AT25" s="15">
        <v>41.9</v>
      </c>
      <c r="AU25" s="15">
        <v>40.799999999999997</v>
      </c>
      <c r="AV25" s="15">
        <v>41.7</v>
      </c>
      <c r="AW25" s="15">
        <v>43</v>
      </c>
      <c r="AX25" s="15">
        <v>45.5</v>
      </c>
      <c r="AY25" s="15">
        <v>44.3</v>
      </c>
      <c r="AZ25" s="15">
        <v>44.3</v>
      </c>
      <c r="BA25" s="15">
        <v>46.9</v>
      </c>
    </row>
    <row r="26" spans="1:53" x14ac:dyDescent="0.25">
      <c r="A26" t="s">
        <v>96</v>
      </c>
      <c r="B26" t="s">
        <v>97</v>
      </c>
      <c r="C26" s="15">
        <v>4.5999999999999996</v>
      </c>
      <c r="D26" s="15">
        <v>5.3</v>
      </c>
      <c r="E26" s="15">
        <v>6.2</v>
      </c>
      <c r="F26" s="15">
        <v>8.1</v>
      </c>
      <c r="G26" s="15">
        <v>8</v>
      </c>
      <c r="H26" s="15">
        <v>8.6</v>
      </c>
      <c r="I26" s="15">
        <v>10.3</v>
      </c>
      <c r="J26" s="15">
        <v>9.1</v>
      </c>
      <c r="K26" s="15">
        <v>12.7</v>
      </c>
      <c r="L26" s="15">
        <v>10.4</v>
      </c>
      <c r="M26" s="15">
        <v>11.3</v>
      </c>
      <c r="N26" s="15">
        <v>8.6999999999999993</v>
      </c>
      <c r="O26" s="15">
        <v>11.7</v>
      </c>
      <c r="P26" s="15">
        <v>12.5</v>
      </c>
      <c r="Q26" s="15">
        <v>11.6</v>
      </c>
      <c r="R26" s="15">
        <v>14.5</v>
      </c>
      <c r="S26" s="15">
        <v>16.399999999999999</v>
      </c>
      <c r="T26" s="15">
        <v>17.2</v>
      </c>
      <c r="U26" s="15">
        <v>20.3</v>
      </c>
      <c r="V26" s="15">
        <v>20.399999999999999</v>
      </c>
      <c r="W26" s="15">
        <v>19.100000000000001</v>
      </c>
      <c r="X26" s="15">
        <v>23.4</v>
      </c>
      <c r="Y26" s="15">
        <v>23.8</v>
      </c>
      <c r="Z26" s="15">
        <v>19.5</v>
      </c>
      <c r="AA26" s="15">
        <v>25.2</v>
      </c>
      <c r="AB26" s="15">
        <v>26.5</v>
      </c>
      <c r="AC26" s="15">
        <v>29.3</v>
      </c>
      <c r="AD26" s="15">
        <v>23.9</v>
      </c>
      <c r="AE26" s="15">
        <v>25.6</v>
      </c>
      <c r="AF26" s="15">
        <v>34.799999999999997</v>
      </c>
      <c r="AG26" s="15">
        <v>42.8</v>
      </c>
      <c r="AH26" s="15">
        <v>46.4</v>
      </c>
      <c r="AI26" s="15">
        <v>44.9</v>
      </c>
      <c r="AJ26" s="15">
        <v>33.9</v>
      </c>
      <c r="AK26" s="15">
        <v>43</v>
      </c>
      <c r="AL26" s="15">
        <v>40.700000000000003</v>
      </c>
      <c r="AM26" s="15">
        <v>52.6</v>
      </c>
      <c r="AN26" s="15">
        <v>67.400000000000006</v>
      </c>
      <c r="AO26" s="15">
        <v>70.5</v>
      </c>
      <c r="AP26" s="15">
        <v>72.5</v>
      </c>
      <c r="AQ26" s="15">
        <v>71.3</v>
      </c>
      <c r="AR26" s="15">
        <v>76.400000000000006</v>
      </c>
      <c r="AS26" s="15">
        <v>75.5</v>
      </c>
      <c r="AT26" s="15">
        <v>64.3</v>
      </c>
      <c r="AU26" s="15">
        <v>64.3</v>
      </c>
      <c r="AV26" s="15">
        <v>76.5</v>
      </c>
      <c r="AW26" s="15">
        <v>89.5</v>
      </c>
      <c r="AX26" s="15">
        <v>103.8</v>
      </c>
      <c r="AY26" s="15">
        <v>104.2</v>
      </c>
      <c r="AZ26" s="15">
        <v>107.9</v>
      </c>
      <c r="BA26" s="15">
        <v>112</v>
      </c>
    </row>
    <row r="27" spans="1:53" x14ac:dyDescent="0.25">
      <c r="A27" t="s">
        <v>98</v>
      </c>
      <c r="B27" t="s">
        <v>99</v>
      </c>
      <c r="C27" s="15">
        <v>1.7</v>
      </c>
      <c r="D27" s="15">
        <v>2.2000000000000002</v>
      </c>
      <c r="E27" s="15">
        <v>2.2000000000000002</v>
      </c>
      <c r="F27" s="15">
        <v>2.4</v>
      </c>
      <c r="G27" s="15">
        <v>3.9</v>
      </c>
      <c r="H27" s="15">
        <v>5.9</v>
      </c>
      <c r="I27" s="15">
        <v>7.1</v>
      </c>
      <c r="J27" s="15">
        <v>6.9</v>
      </c>
      <c r="K27" s="15">
        <v>6.9</v>
      </c>
      <c r="L27" s="15">
        <v>7.6</v>
      </c>
      <c r="M27" s="15">
        <v>8.8000000000000007</v>
      </c>
      <c r="N27" s="15">
        <v>8.6999999999999993</v>
      </c>
      <c r="O27" s="15">
        <v>8.8000000000000007</v>
      </c>
      <c r="P27" s="15">
        <v>8.3000000000000007</v>
      </c>
      <c r="Q27" s="15">
        <v>8.9</v>
      </c>
      <c r="R27" s="15">
        <v>10</v>
      </c>
      <c r="S27" s="15">
        <v>10.9</v>
      </c>
      <c r="T27" s="15">
        <v>11.2</v>
      </c>
      <c r="U27" s="15">
        <v>11.9</v>
      </c>
      <c r="V27" s="15">
        <v>14.6</v>
      </c>
      <c r="W27" s="15">
        <v>16</v>
      </c>
      <c r="X27" s="15">
        <v>17.100000000000001</v>
      </c>
      <c r="Y27" s="15">
        <v>16.399999999999999</v>
      </c>
      <c r="Z27" s="15">
        <v>15.3</v>
      </c>
      <c r="AA27" s="15">
        <v>14.4</v>
      </c>
      <c r="AB27" s="15">
        <v>15.1</v>
      </c>
      <c r="AC27" s="15">
        <v>16</v>
      </c>
      <c r="AD27" s="15">
        <v>17.600000000000001</v>
      </c>
      <c r="AE27" s="15">
        <v>18.7</v>
      </c>
      <c r="AF27" s="15">
        <v>19.7</v>
      </c>
      <c r="AG27" s="15">
        <v>21.5</v>
      </c>
      <c r="AH27" s="15">
        <v>24.4</v>
      </c>
      <c r="AI27" s="15">
        <v>28.4</v>
      </c>
      <c r="AJ27" s="15">
        <v>31.4</v>
      </c>
      <c r="AK27" s="15">
        <v>31.1</v>
      </c>
      <c r="AL27" s="15">
        <v>44.7</v>
      </c>
      <c r="AM27" s="15">
        <v>48.6</v>
      </c>
      <c r="AN27" s="15">
        <v>56.2</v>
      </c>
      <c r="AO27" s="15">
        <v>56.1</v>
      </c>
      <c r="AP27" s="15">
        <v>61.8</v>
      </c>
      <c r="AQ27" s="15">
        <v>67.3</v>
      </c>
      <c r="AR27" s="15">
        <v>66.599999999999994</v>
      </c>
      <c r="AS27" s="15">
        <v>67.599999999999994</v>
      </c>
      <c r="AT27" s="15">
        <v>70.5</v>
      </c>
      <c r="AU27" s="15">
        <v>77.5</v>
      </c>
      <c r="AV27" s="15">
        <v>67</v>
      </c>
      <c r="AW27" s="15">
        <v>64.2</v>
      </c>
      <c r="AX27" s="15">
        <v>53.2</v>
      </c>
      <c r="AY27" s="15">
        <v>52</v>
      </c>
      <c r="AZ27" s="15">
        <v>60.8</v>
      </c>
      <c r="BA27" s="15">
        <v>62.5</v>
      </c>
    </row>
    <row r="28" spans="1:53" x14ac:dyDescent="0.25">
      <c r="A28" t="s">
        <v>100</v>
      </c>
      <c r="B28" t="s">
        <v>101</v>
      </c>
      <c r="C28" s="15">
        <v>1.2</v>
      </c>
      <c r="D28" s="15">
        <v>1.4</v>
      </c>
      <c r="E28" s="15">
        <v>1.4</v>
      </c>
      <c r="F28" s="15">
        <v>1.7</v>
      </c>
      <c r="G28" s="15">
        <v>1.8</v>
      </c>
      <c r="H28" s="15">
        <v>1.9</v>
      </c>
      <c r="I28" s="15">
        <v>1.9</v>
      </c>
      <c r="J28" s="15">
        <v>1.9</v>
      </c>
      <c r="K28" s="15">
        <v>2.1</v>
      </c>
      <c r="L28" s="15">
        <v>2.2000000000000002</v>
      </c>
      <c r="M28" s="15">
        <v>2.2999999999999998</v>
      </c>
      <c r="N28" s="15">
        <v>2.1</v>
      </c>
      <c r="O28" s="15">
        <v>2.4</v>
      </c>
      <c r="P28" s="15">
        <v>2.4</v>
      </c>
      <c r="Q28" s="15">
        <v>2.4</v>
      </c>
      <c r="R28" s="15">
        <v>2.6</v>
      </c>
      <c r="S28" s="15">
        <v>2.8</v>
      </c>
      <c r="T28" s="15">
        <v>3</v>
      </c>
      <c r="U28" s="15">
        <v>3.4</v>
      </c>
      <c r="V28" s="15">
        <v>3.8</v>
      </c>
      <c r="W28" s="15">
        <v>3.8</v>
      </c>
      <c r="X28" s="15">
        <v>4.2</v>
      </c>
      <c r="Y28" s="15">
        <v>4.5999999999999996</v>
      </c>
      <c r="Z28" s="15">
        <v>4.4000000000000004</v>
      </c>
      <c r="AA28" s="15">
        <v>4.5999999999999996</v>
      </c>
      <c r="AB28" s="15">
        <v>5.5</v>
      </c>
      <c r="AC28" s="15">
        <v>6</v>
      </c>
      <c r="AD28" s="15">
        <v>6.1</v>
      </c>
      <c r="AE28" s="15">
        <v>5.9</v>
      </c>
      <c r="AF28" s="15">
        <v>6.9</v>
      </c>
      <c r="AG28" s="15">
        <v>7.9</v>
      </c>
      <c r="AH28" s="15">
        <v>9.1</v>
      </c>
      <c r="AI28" s="15">
        <v>9.3000000000000007</v>
      </c>
      <c r="AJ28" s="15">
        <v>10.4</v>
      </c>
      <c r="AK28" s="15">
        <v>11</v>
      </c>
      <c r="AL28" s="15">
        <v>11</v>
      </c>
      <c r="AM28" s="15">
        <v>12.8</v>
      </c>
      <c r="AN28" s="15">
        <v>14.9</v>
      </c>
      <c r="AO28" s="15">
        <v>15.8</v>
      </c>
      <c r="AP28" s="15">
        <v>16.8</v>
      </c>
      <c r="AQ28" s="15">
        <v>17.8</v>
      </c>
      <c r="AR28" s="15">
        <v>18.600000000000001</v>
      </c>
      <c r="AS28" s="15">
        <v>19.600000000000001</v>
      </c>
      <c r="AT28" s="15">
        <v>19</v>
      </c>
      <c r="AU28" s="15">
        <v>18.3</v>
      </c>
      <c r="AV28" s="15">
        <v>20</v>
      </c>
      <c r="AW28" s="15">
        <v>21.7</v>
      </c>
      <c r="AX28" s="15">
        <v>22.5</v>
      </c>
      <c r="AY28" s="15">
        <v>23.2</v>
      </c>
      <c r="AZ28" s="15">
        <v>25.4</v>
      </c>
      <c r="BA28" s="15">
        <v>27.9</v>
      </c>
    </row>
    <row r="29" spans="1:53" x14ac:dyDescent="0.25">
      <c r="A29" t="s">
        <v>102</v>
      </c>
      <c r="B29" t="s">
        <v>103</v>
      </c>
      <c r="C29" s="15">
        <v>1.6</v>
      </c>
      <c r="D29" s="15">
        <v>1.8</v>
      </c>
      <c r="E29" s="15">
        <v>1.7</v>
      </c>
      <c r="F29" s="15">
        <v>1.9</v>
      </c>
      <c r="G29" s="15">
        <v>2.2000000000000002</v>
      </c>
      <c r="H29" s="15">
        <v>2.2999999999999998</v>
      </c>
      <c r="I29" s="15">
        <v>2.5</v>
      </c>
      <c r="J29" s="15">
        <v>2.4</v>
      </c>
      <c r="K29" s="15">
        <v>2.6</v>
      </c>
      <c r="L29" s="15">
        <v>2.8</v>
      </c>
      <c r="M29" s="15">
        <v>2.9</v>
      </c>
      <c r="N29" s="15">
        <v>2.9</v>
      </c>
      <c r="O29" s="15">
        <v>3.2</v>
      </c>
      <c r="P29" s="15">
        <v>3.2</v>
      </c>
      <c r="Q29" s="15">
        <v>3.2</v>
      </c>
      <c r="R29" s="15">
        <v>3.6</v>
      </c>
      <c r="S29" s="15">
        <v>3.6</v>
      </c>
      <c r="T29" s="15">
        <v>3.8</v>
      </c>
      <c r="U29" s="15">
        <v>4.2</v>
      </c>
      <c r="V29" s="15">
        <v>4.7</v>
      </c>
      <c r="W29" s="15">
        <v>5</v>
      </c>
      <c r="X29" s="15">
        <v>5.5</v>
      </c>
      <c r="Y29" s="15">
        <v>6</v>
      </c>
      <c r="Z29" s="15">
        <v>5.8</v>
      </c>
      <c r="AA29" s="15">
        <v>6.2</v>
      </c>
      <c r="AB29" s="15">
        <v>7</v>
      </c>
      <c r="AC29" s="15">
        <v>7.6</v>
      </c>
      <c r="AD29" s="15">
        <v>7.9</v>
      </c>
      <c r="AE29" s="15">
        <v>8.9</v>
      </c>
      <c r="AF29" s="15">
        <v>9.8000000000000007</v>
      </c>
      <c r="AG29" s="15">
        <v>11.2</v>
      </c>
      <c r="AH29" s="15">
        <v>12.3</v>
      </c>
      <c r="AI29" s="15">
        <v>13.5</v>
      </c>
      <c r="AJ29" s="15">
        <v>14.4</v>
      </c>
      <c r="AK29" s="15">
        <v>17.5</v>
      </c>
      <c r="AL29" s="15">
        <v>18.100000000000001</v>
      </c>
      <c r="AM29" s="15">
        <v>18.7</v>
      </c>
      <c r="AN29" s="15">
        <v>21.1</v>
      </c>
      <c r="AO29" s="15">
        <v>22.9</v>
      </c>
      <c r="AP29" s="15">
        <v>23.3</v>
      </c>
      <c r="AQ29" s="15">
        <v>24.5</v>
      </c>
      <c r="AR29" s="15">
        <v>31.5</v>
      </c>
      <c r="AS29" s="15">
        <v>33</v>
      </c>
      <c r="AT29" s="15">
        <v>37</v>
      </c>
      <c r="AU29" s="15">
        <v>38.299999999999997</v>
      </c>
      <c r="AV29" s="15">
        <v>40.6</v>
      </c>
      <c r="AW29" s="15">
        <v>41.4</v>
      </c>
      <c r="AX29" s="15">
        <v>41.9</v>
      </c>
      <c r="AY29" s="15">
        <v>43.4</v>
      </c>
      <c r="AZ29" s="15">
        <v>49.9</v>
      </c>
      <c r="BA29" s="15">
        <v>52.3</v>
      </c>
    </row>
    <row r="30" spans="1:53" x14ac:dyDescent="0.25">
      <c r="A30" t="s">
        <v>104</v>
      </c>
      <c r="B30" t="s">
        <v>105</v>
      </c>
      <c r="C30" s="15">
        <v>30.8</v>
      </c>
      <c r="D30" s="15">
        <v>34.200000000000003</v>
      </c>
      <c r="E30" s="15">
        <v>32.9</v>
      </c>
      <c r="F30" s="15">
        <v>35.799999999999997</v>
      </c>
      <c r="G30" s="15">
        <v>41.4</v>
      </c>
      <c r="H30" s="15">
        <v>42</v>
      </c>
      <c r="I30" s="15">
        <v>44.2</v>
      </c>
      <c r="J30" s="15">
        <v>43.5</v>
      </c>
      <c r="K30" s="15">
        <v>47.8</v>
      </c>
      <c r="L30" s="15">
        <v>50</v>
      </c>
      <c r="M30" s="15">
        <v>50.7</v>
      </c>
      <c r="N30" s="15">
        <v>51.4</v>
      </c>
      <c r="O30" s="15">
        <v>55.5</v>
      </c>
      <c r="P30" s="15">
        <v>56.5</v>
      </c>
      <c r="Q30" s="15">
        <v>57.9</v>
      </c>
      <c r="R30" s="15">
        <v>61.3</v>
      </c>
      <c r="S30" s="15">
        <v>64.099999999999994</v>
      </c>
      <c r="T30" s="15">
        <v>68.2</v>
      </c>
      <c r="U30" s="15">
        <v>73.5</v>
      </c>
      <c r="V30" s="15">
        <v>80.599999999999994</v>
      </c>
      <c r="W30" s="15">
        <v>82.8</v>
      </c>
      <c r="X30" s="15">
        <v>90.3</v>
      </c>
      <c r="Y30" s="15">
        <v>94.5</v>
      </c>
      <c r="Z30" s="15">
        <v>98.1</v>
      </c>
      <c r="AA30" s="15">
        <v>103.6</v>
      </c>
      <c r="AB30" s="15">
        <v>111.4</v>
      </c>
      <c r="AC30" s="15">
        <v>119.2</v>
      </c>
      <c r="AD30" s="15">
        <v>128</v>
      </c>
      <c r="AE30" s="15">
        <v>141.19999999999999</v>
      </c>
      <c r="AF30" s="15">
        <v>159.19999999999999</v>
      </c>
      <c r="AG30" s="15">
        <v>176.4</v>
      </c>
      <c r="AH30" s="15">
        <v>189.5</v>
      </c>
      <c r="AI30" s="15">
        <v>216.5</v>
      </c>
      <c r="AJ30" s="15">
        <v>226.7</v>
      </c>
      <c r="AK30" s="15">
        <v>252.3</v>
      </c>
      <c r="AL30" s="15">
        <v>257.7</v>
      </c>
      <c r="AM30" s="15">
        <v>283.7</v>
      </c>
      <c r="AN30" s="15">
        <v>294.39999999999998</v>
      </c>
      <c r="AO30" s="15">
        <v>308.39999999999998</v>
      </c>
      <c r="AP30" s="15">
        <v>323.7</v>
      </c>
      <c r="AQ30" s="15">
        <v>346.3</v>
      </c>
      <c r="AR30" s="15">
        <v>379.9</v>
      </c>
      <c r="AS30" s="15">
        <v>408.1</v>
      </c>
      <c r="AT30" s="15">
        <v>431.7</v>
      </c>
      <c r="AU30" s="15">
        <v>445.5</v>
      </c>
      <c r="AV30" s="15">
        <v>466.8</v>
      </c>
      <c r="AW30" s="15">
        <v>479.7</v>
      </c>
      <c r="AX30" s="15">
        <v>502.1</v>
      </c>
      <c r="AY30" s="15">
        <v>531.6</v>
      </c>
      <c r="AZ30" s="15">
        <v>533.4</v>
      </c>
      <c r="BA30" s="15">
        <v>559.1</v>
      </c>
    </row>
    <row r="31" spans="1:53" x14ac:dyDescent="0.25">
      <c r="A31" t="s">
        <v>106</v>
      </c>
      <c r="B31" t="s">
        <v>107</v>
      </c>
      <c r="C31" s="15">
        <v>11.1</v>
      </c>
      <c r="D31" s="15">
        <v>12.1</v>
      </c>
      <c r="E31" s="15">
        <v>12.3</v>
      </c>
      <c r="F31" s="15">
        <v>12.7</v>
      </c>
      <c r="G31" s="15">
        <v>13.5</v>
      </c>
      <c r="H31" s="15">
        <v>14.8</v>
      </c>
      <c r="I31" s="15">
        <v>15.5</v>
      </c>
      <c r="J31" s="15">
        <v>15.4</v>
      </c>
      <c r="K31" s="15">
        <v>16.5</v>
      </c>
      <c r="L31" s="15">
        <v>16.600000000000001</v>
      </c>
      <c r="M31" s="15">
        <v>17.100000000000001</v>
      </c>
      <c r="N31" s="15">
        <v>18.100000000000001</v>
      </c>
      <c r="O31" s="15">
        <v>19.100000000000001</v>
      </c>
      <c r="P31" s="15">
        <v>19.5</v>
      </c>
      <c r="Q31" s="15">
        <v>20.100000000000001</v>
      </c>
      <c r="R31" s="15">
        <v>20.9</v>
      </c>
      <c r="S31" s="15">
        <v>21.8</v>
      </c>
      <c r="T31" s="15">
        <v>22.8</v>
      </c>
      <c r="U31" s="15">
        <v>23.7</v>
      </c>
      <c r="V31" s="15">
        <v>25.5</v>
      </c>
      <c r="W31" s="15">
        <v>26.1</v>
      </c>
      <c r="X31" s="15">
        <v>27.4</v>
      </c>
      <c r="Y31" s="15">
        <v>28.3</v>
      </c>
      <c r="Z31" s="15">
        <v>30.6</v>
      </c>
      <c r="AA31" s="15">
        <v>32.299999999999997</v>
      </c>
      <c r="AB31" s="15">
        <v>32.200000000000003</v>
      </c>
      <c r="AC31" s="15">
        <v>32</v>
      </c>
      <c r="AD31" s="15">
        <v>35.4</v>
      </c>
      <c r="AE31" s="15">
        <v>44.1</v>
      </c>
      <c r="AF31" s="15">
        <v>46</v>
      </c>
      <c r="AG31" s="15">
        <v>49.2</v>
      </c>
      <c r="AH31" s="15">
        <v>51.2</v>
      </c>
      <c r="AI31" s="15">
        <v>54.1</v>
      </c>
      <c r="AJ31" s="15">
        <v>61.1</v>
      </c>
      <c r="AK31" s="15">
        <v>66.599999999999994</v>
      </c>
      <c r="AL31" s="15">
        <v>72.3</v>
      </c>
      <c r="AM31" s="15">
        <v>79.099999999999994</v>
      </c>
      <c r="AN31" s="15">
        <v>79.8</v>
      </c>
      <c r="AO31" s="15">
        <v>83.7</v>
      </c>
      <c r="AP31" s="15">
        <v>88.2</v>
      </c>
      <c r="AQ31" s="15">
        <v>90.9</v>
      </c>
      <c r="AR31" s="15">
        <v>94.8</v>
      </c>
      <c r="AS31" s="15">
        <v>100.6</v>
      </c>
      <c r="AT31" s="15">
        <v>111.4</v>
      </c>
      <c r="AU31" s="15">
        <v>118.5</v>
      </c>
      <c r="AV31" s="15">
        <v>123.6</v>
      </c>
      <c r="AW31" s="15">
        <v>122.7</v>
      </c>
      <c r="AX31" s="15">
        <v>123.5</v>
      </c>
      <c r="AY31" s="15">
        <v>136.5</v>
      </c>
      <c r="AZ31" s="15">
        <v>130.9</v>
      </c>
      <c r="BA31" s="15">
        <v>135.19999999999999</v>
      </c>
    </row>
    <row r="32" spans="1:53" x14ac:dyDescent="0.25">
      <c r="A32" t="s">
        <v>108</v>
      </c>
      <c r="B32" t="s">
        <v>109</v>
      </c>
      <c r="C32" s="15">
        <v>4.4000000000000004</v>
      </c>
      <c r="D32" s="15">
        <v>5</v>
      </c>
      <c r="E32" s="15">
        <v>4.0999999999999996</v>
      </c>
      <c r="F32" s="15">
        <v>4.5</v>
      </c>
      <c r="G32" s="15">
        <v>5.0999999999999996</v>
      </c>
      <c r="H32" s="15">
        <v>4.5999999999999996</v>
      </c>
      <c r="I32" s="15">
        <v>4.5</v>
      </c>
      <c r="J32" s="15">
        <v>4</v>
      </c>
      <c r="K32" s="15">
        <v>4.4000000000000004</v>
      </c>
      <c r="L32" s="15">
        <v>4.4000000000000004</v>
      </c>
      <c r="M32" s="15">
        <v>4.3</v>
      </c>
      <c r="N32" s="15">
        <v>4.2</v>
      </c>
      <c r="O32" s="15">
        <v>4.7</v>
      </c>
      <c r="P32" s="15">
        <v>4.8</v>
      </c>
      <c r="Q32" s="15">
        <v>4.7</v>
      </c>
      <c r="R32" s="15">
        <v>5.0999999999999996</v>
      </c>
      <c r="S32" s="15">
        <v>5.2</v>
      </c>
      <c r="T32" s="15">
        <v>5.8</v>
      </c>
      <c r="U32" s="15">
        <v>6.5</v>
      </c>
      <c r="V32" s="15">
        <v>7.1</v>
      </c>
      <c r="W32" s="15">
        <v>7.1</v>
      </c>
      <c r="X32" s="15">
        <v>7.9</v>
      </c>
      <c r="Y32" s="15">
        <v>8.4</v>
      </c>
      <c r="Z32" s="15">
        <v>8.6</v>
      </c>
      <c r="AA32" s="15">
        <v>8.8000000000000007</v>
      </c>
      <c r="AB32" s="15">
        <v>9.6999999999999993</v>
      </c>
      <c r="AC32" s="15">
        <v>10.3</v>
      </c>
      <c r="AD32" s="15">
        <v>10.8</v>
      </c>
      <c r="AE32" s="15">
        <v>10.4</v>
      </c>
      <c r="AF32" s="15">
        <v>12</v>
      </c>
      <c r="AG32" s="15">
        <v>13.4</v>
      </c>
      <c r="AH32" s="15">
        <v>14.4</v>
      </c>
      <c r="AI32" s="15">
        <v>15.2</v>
      </c>
      <c r="AJ32" s="15">
        <v>15.1</v>
      </c>
      <c r="AK32" s="15">
        <v>16.2</v>
      </c>
      <c r="AL32" s="15">
        <v>15.4</v>
      </c>
      <c r="AM32" s="15">
        <v>17.7</v>
      </c>
      <c r="AN32" s="15">
        <v>18.3</v>
      </c>
      <c r="AO32" s="15">
        <v>18.2</v>
      </c>
      <c r="AP32" s="15">
        <v>19.899999999999999</v>
      </c>
      <c r="AQ32" s="15">
        <v>21.1</v>
      </c>
      <c r="AR32" s="15">
        <v>22</v>
      </c>
      <c r="AS32" s="15">
        <v>23</v>
      </c>
      <c r="AT32" s="15">
        <v>23.4</v>
      </c>
      <c r="AU32" s="15">
        <v>23.9</v>
      </c>
      <c r="AV32" s="15">
        <v>26.7</v>
      </c>
      <c r="AW32" s="15">
        <v>27</v>
      </c>
      <c r="AX32" s="15">
        <v>27.1</v>
      </c>
      <c r="AY32" s="15">
        <v>26.2</v>
      </c>
      <c r="AZ32" s="15">
        <v>26.6</v>
      </c>
      <c r="BA32" s="15">
        <v>27.4</v>
      </c>
    </row>
    <row r="33" spans="1:53" x14ac:dyDescent="0.25">
      <c r="A33" t="s">
        <v>110</v>
      </c>
      <c r="B33" t="s">
        <v>111</v>
      </c>
      <c r="C33" s="15">
        <v>4.0999999999999996</v>
      </c>
      <c r="D33" s="15">
        <v>4.5999999999999996</v>
      </c>
      <c r="E33" s="15">
        <v>4.3</v>
      </c>
      <c r="F33" s="15">
        <v>4.4000000000000004</v>
      </c>
      <c r="G33" s="15">
        <v>5</v>
      </c>
      <c r="H33" s="15">
        <v>5</v>
      </c>
      <c r="I33" s="15">
        <v>5.2</v>
      </c>
      <c r="J33" s="15">
        <v>4.9000000000000004</v>
      </c>
      <c r="K33" s="15">
        <v>5.2</v>
      </c>
      <c r="L33" s="15">
        <v>5.5</v>
      </c>
      <c r="M33" s="15">
        <v>5.4</v>
      </c>
      <c r="N33" s="15">
        <v>5.4</v>
      </c>
      <c r="O33" s="15">
        <v>5.9</v>
      </c>
      <c r="P33" s="15">
        <v>6</v>
      </c>
      <c r="Q33" s="15">
        <v>6</v>
      </c>
      <c r="R33" s="15">
        <v>6.5</v>
      </c>
      <c r="S33" s="15">
        <v>6.7</v>
      </c>
      <c r="T33" s="15">
        <v>7.1</v>
      </c>
      <c r="U33" s="15">
        <v>7.7</v>
      </c>
      <c r="V33" s="15">
        <v>8.5</v>
      </c>
      <c r="W33" s="15">
        <v>8.8000000000000007</v>
      </c>
      <c r="X33" s="15">
        <v>9.6</v>
      </c>
      <c r="Y33" s="15">
        <v>10</v>
      </c>
      <c r="Z33" s="15">
        <v>10.1</v>
      </c>
      <c r="AA33" s="15">
        <v>10.3</v>
      </c>
      <c r="AB33" s="15">
        <v>11.2</v>
      </c>
      <c r="AC33" s="15">
        <v>11.9</v>
      </c>
      <c r="AD33" s="15">
        <v>12</v>
      </c>
      <c r="AE33" s="15">
        <v>12.5</v>
      </c>
      <c r="AF33" s="15">
        <v>14.3</v>
      </c>
      <c r="AG33" s="15">
        <v>16</v>
      </c>
      <c r="AH33" s="15">
        <v>17.5</v>
      </c>
      <c r="AI33" s="15">
        <v>18.7</v>
      </c>
      <c r="AJ33" s="15">
        <v>19.399999999999999</v>
      </c>
      <c r="AK33" s="15">
        <v>21.1</v>
      </c>
      <c r="AL33" s="15">
        <v>20.8</v>
      </c>
      <c r="AM33" s="15">
        <v>22.3</v>
      </c>
      <c r="AN33" s="15">
        <v>22.2</v>
      </c>
      <c r="AO33" s="15">
        <v>21.9</v>
      </c>
      <c r="AP33" s="15">
        <v>22.6</v>
      </c>
      <c r="AQ33" s="15">
        <v>22.8</v>
      </c>
      <c r="AR33" s="15">
        <v>23.7</v>
      </c>
      <c r="AS33" s="15">
        <v>24.8</v>
      </c>
      <c r="AT33" s="15">
        <v>25.2</v>
      </c>
      <c r="AU33" s="15">
        <v>26</v>
      </c>
      <c r="AV33" s="15">
        <v>27.6</v>
      </c>
      <c r="AW33" s="15">
        <v>27.6</v>
      </c>
      <c r="AX33" s="15">
        <v>28</v>
      </c>
      <c r="AY33" s="15">
        <v>26.8</v>
      </c>
      <c r="AZ33" s="15">
        <v>25.9</v>
      </c>
      <c r="BA33" s="15">
        <v>25.2</v>
      </c>
    </row>
    <row r="34" spans="1:53" x14ac:dyDescent="0.25">
      <c r="A34" t="s">
        <v>112</v>
      </c>
      <c r="B34" t="s">
        <v>113</v>
      </c>
      <c r="C34" s="15">
        <v>2.6</v>
      </c>
      <c r="D34" s="15">
        <v>2.7</v>
      </c>
      <c r="E34" s="15">
        <v>2.5</v>
      </c>
      <c r="F34" s="15">
        <v>3.1</v>
      </c>
      <c r="G34" s="15">
        <v>4</v>
      </c>
      <c r="H34" s="15">
        <v>3.7</v>
      </c>
      <c r="I34" s="15">
        <v>4</v>
      </c>
      <c r="J34" s="15">
        <v>4.0999999999999996</v>
      </c>
      <c r="K34" s="15">
        <v>4.5999999999999996</v>
      </c>
      <c r="L34" s="15">
        <v>5.0999999999999996</v>
      </c>
      <c r="M34" s="15">
        <v>5</v>
      </c>
      <c r="N34" s="15">
        <v>4.9000000000000004</v>
      </c>
      <c r="O34" s="15">
        <v>5.5</v>
      </c>
      <c r="P34" s="15">
        <v>5.6</v>
      </c>
      <c r="Q34" s="15">
        <v>5.9</v>
      </c>
      <c r="R34" s="15">
        <v>6.2</v>
      </c>
      <c r="S34" s="15">
        <v>6.4</v>
      </c>
      <c r="T34" s="15">
        <v>6.9</v>
      </c>
      <c r="U34" s="15">
        <v>7.4</v>
      </c>
      <c r="V34" s="15">
        <v>8.3000000000000007</v>
      </c>
      <c r="W34" s="15">
        <v>8.4</v>
      </c>
      <c r="X34" s="15">
        <v>9.1</v>
      </c>
      <c r="Y34" s="15">
        <v>9.9</v>
      </c>
      <c r="Z34" s="15">
        <v>10</v>
      </c>
      <c r="AA34" s="15">
        <v>10.199999999999999</v>
      </c>
      <c r="AB34" s="15">
        <v>11.5</v>
      </c>
      <c r="AC34" s="15">
        <v>13.1</v>
      </c>
      <c r="AD34" s="15">
        <v>14.4</v>
      </c>
      <c r="AE34" s="15">
        <v>14.3</v>
      </c>
      <c r="AF34" s="15">
        <v>17.2</v>
      </c>
      <c r="AG34" s="15">
        <v>18.600000000000001</v>
      </c>
      <c r="AH34" s="15">
        <v>20.3</v>
      </c>
      <c r="AI34" s="15">
        <v>22.9</v>
      </c>
      <c r="AJ34" s="15">
        <v>24</v>
      </c>
      <c r="AK34" s="15">
        <v>26.2</v>
      </c>
      <c r="AL34" s="15">
        <v>27.6</v>
      </c>
      <c r="AM34" s="15">
        <v>29.2</v>
      </c>
      <c r="AN34" s="15">
        <v>32.799999999999997</v>
      </c>
      <c r="AO34" s="15">
        <v>34.1</v>
      </c>
      <c r="AP34" s="15">
        <v>36.200000000000003</v>
      </c>
      <c r="AQ34" s="15">
        <v>39.299999999999997</v>
      </c>
      <c r="AR34" s="15">
        <v>45.5</v>
      </c>
      <c r="AS34" s="15">
        <v>48.1</v>
      </c>
      <c r="AT34" s="15">
        <v>47.3</v>
      </c>
      <c r="AU34" s="15">
        <v>46.8</v>
      </c>
      <c r="AV34" s="15">
        <v>47.7</v>
      </c>
      <c r="AW34" s="15">
        <v>48.8</v>
      </c>
      <c r="AX34" s="15">
        <v>52</v>
      </c>
      <c r="AY34" s="15">
        <v>62.4</v>
      </c>
      <c r="AZ34" s="15">
        <v>58.4</v>
      </c>
      <c r="BA34" s="15">
        <v>55.4</v>
      </c>
    </row>
    <row r="35" spans="1:53" x14ac:dyDescent="0.25">
      <c r="A35" t="s">
        <v>114</v>
      </c>
      <c r="B35" t="s">
        <v>115</v>
      </c>
      <c r="C35" s="15">
        <v>1.4</v>
      </c>
      <c r="D35" s="15">
        <v>1.5</v>
      </c>
      <c r="E35" s="15">
        <v>1.6</v>
      </c>
      <c r="F35" s="15">
        <v>1.7</v>
      </c>
      <c r="G35" s="15">
        <v>1.8</v>
      </c>
      <c r="H35" s="15">
        <v>1.9</v>
      </c>
      <c r="I35" s="15">
        <v>2.1</v>
      </c>
      <c r="J35" s="15">
        <v>2.2000000000000002</v>
      </c>
      <c r="K35" s="15">
        <v>2.2999999999999998</v>
      </c>
      <c r="L35" s="15">
        <v>2.5</v>
      </c>
      <c r="M35" s="15">
        <v>2.6</v>
      </c>
      <c r="N35" s="15">
        <v>2.6</v>
      </c>
      <c r="O35" s="15">
        <v>2.9</v>
      </c>
      <c r="P35" s="15">
        <v>3</v>
      </c>
      <c r="Q35" s="15">
        <v>3.1</v>
      </c>
      <c r="R35" s="15">
        <v>3.3</v>
      </c>
      <c r="S35" s="15">
        <v>3.4</v>
      </c>
      <c r="T35" s="15">
        <v>3.7</v>
      </c>
      <c r="U35" s="15">
        <v>4</v>
      </c>
      <c r="V35" s="15">
        <v>4.4000000000000004</v>
      </c>
      <c r="W35" s="15">
        <v>4.5999999999999996</v>
      </c>
      <c r="X35" s="15">
        <v>5</v>
      </c>
      <c r="Y35" s="15">
        <v>5.4</v>
      </c>
      <c r="Z35" s="15">
        <v>5.6</v>
      </c>
      <c r="AA35" s="15">
        <v>5.9</v>
      </c>
      <c r="AB35" s="15">
        <v>6.4</v>
      </c>
      <c r="AC35" s="15">
        <v>7</v>
      </c>
      <c r="AD35" s="15">
        <v>7.2</v>
      </c>
      <c r="AE35" s="15">
        <v>8</v>
      </c>
      <c r="AF35" s="15">
        <v>8.8000000000000007</v>
      </c>
      <c r="AG35" s="15">
        <v>10.4</v>
      </c>
      <c r="AH35" s="15">
        <v>11.8</v>
      </c>
      <c r="AI35" s="15">
        <v>13.7</v>
      </c>
      <c r="AJ35" s="15">
        <v>13.9</v>
      </c>
      <c r="AK35" s="15">
        <v>15.5</v>
      </c>
      <c r="AL35" s="15">
        <v>16.899999999999999</v>
      </c>
      <c r="AM35" s="15">
        <v>18.8</v>
      </c>
      <c r="AN35" s="15">
        <v>21.3</v>
      </c>
      <c r="AO35" s="15">
        <v>23.3</v>
      </c>
      <c r="AP35" s="15">
        <v>24.9</v>
      </c>
      <c r="AQ35" s="15">
        <v>26.4</v>
      </c>
      <c r="AR35" s="15">
        <v>28.5</v>
      </c>
      <c r="AS35" s="15">
        <v>30.4</v>
      </c>
      <c r="AT35" s="15">
        <v>31.7</v>
      </c>
      <c r="AU35" s="15">
        <v>31.7</v>
      </c>
      <c r="AV35" s="15">
        <v>33.9</v>
      </c>
      <c r="AW35" s="15">
        <v>33.799999999999997</v>
      </c>
      <c r="AX35" s="15">
        <v>35.1</v>
      </c>
      <c r="AY35" s="15">
        <v>35.700000000000003</v>
      </c>
      <c r="AZ35" s="15">
        <v>37.299999999999997</v>
      </c>
      <c r="BA35" s="15">
        <v>37.4</v>
      </c>
    </row>
    <row r="36" spans="1:53" x14ac:dyDescent="0.25">
      <c r="A36" t="s">
        <v>116</v>
      </c>
      <c r="B36" t="s">
        <v>117</v>
      </c>
      <c r="C36" s="15">
        <v>1.7</v>
      </c>
      <c r="D36" s="15">
        <v>2.1</v>
      </c>
      <c r="E36" s="15">
        <v>1.8</v>
      </c>
      <c r="F36" s="15">
        <v>2.1</v>
      </c>
      <c r="G36" s="15">
        <v>2.6</v>
      </c>
      <c r="H36" s="15">
        <v>2.5</v>
      </c>
      <c r="I36" s="15">
        <v>2.8</v>
      </c>
      <c r="J36" s="15">
        <v>2.8</v>
      </c>
      <c r="K36" s="15">
        <v>2.9</v>
      </c>
      <c r="L36" s="15">
        <v>3.3</v>
      </c>
      <c r="M36" s="15">
        <v>2.9</v>
      </c>
      <c r="N36" s="15">
        <v>2.9</v>
      </c>
      <c r="O36" s="15">
        <v>2</v>
      </c>
      <c r="P36" s="15">
        <v>2.2000000000000002</v>
      </c>
      <c r="Q36" s="15">
        <v>2</v>
      </c>
      <c r="R36" s="15">
        <v>1.8</v>
      </c>
      <c r="S36" s="15">
        <v>2.1</v>
      </c>
      <c r="T36" s="15">
        <v>2.2000000000000002</v>
      </c>
      <c r="U36" s="15">
        <v>2.8</v>
      </c>
      <c r="V36" s="15">
        <v>3.2</v>
      </c>
      <c r="W36" s="15">
        <v>3.5</v>
      </c>
      <c r="X36" s="15">
        <v>3.6</v>
      </c>
      <c r="Y36" s="15">
        <v>3.3</v>
      </c>
      <c r="Z36" s="15">
        <v>3.7</v>
      </c>
      <c r="AA36" s="15">
        <v>4.0999999999999996</v>
      </c>
      <c r="AB36" s="15">
        <v>5</v>
      </c>
      <c r="AC36" s="15">
        <v>5.8</v>
      </c>
      <c r="AD36" s="15">
        <v>5.9</v>
      </c>
      <c r="AE36" s="15">
        <v>6.2</v>
      </c>
      <c r="AF36" s="15">
        <v>8.1999999999999993</v>
      </c>
      <c r="AG36" s="15">
        <v>9.1999999999999993</v>
      </c>
      <c r="AH36" s="15">
        <v>9.8000000000000007</v>
      </c>
      <c r="AI36" s="15">
        <v>20.7</v>
      </c>
      <c r="AJ36" s="15">
        <v>19.399999999999999</v>
      </c>
      <c r="AK36" s="15">
        <v>20.7</v>
      </c>
      <c r="AL36" s="15">
        <v>18</v>
      </c>
      <c r="AM36" s="15">
        <v>19.600000000000001</v>
      </c>
      <c r="AN36" s="15">
        <v>17</v>
      </c>
      <c r="AO36" s="15">
        <v>20.2</v>
      </c>
      <c r="AP36" s="15">
        <v>20.7</v>
      </c>
      <c r="AQ36" s="15">
        <v>21.4</v>
      </c>
      <c r="AR36" s="15">
        <v>29.6</v>
      </c>
      <c r="AS36" s="15">
        <v>31.5</v>
      </c>
      <c r="AT36" s="15">
        <v>35</v>
      </c>
      <c r="AU36" s="15">
        <v>33.799999999999997</v>
      </c>
      <c r="AV36" s="15">
        <v>33.299999999999997</v>
      </c>
      <c r="AW36" s="15">
        <v>38.5</v>
      </c>
      <c r="AX36" s="15">
        <v>36.6</v>
      </c>
      <c r="AY36" s="15">
        <v>33.9</v>
      </c>
      <c r="AZ36" s="15">
        <v>36.299999999999997</v>
      </c>
      <c r="BA36" s="15">
        <v>47.5</v>
      </c>
    </row>
    <row r="37" spans="1:53" x14ac:dyDescent="0.25">
      <c r="A37" t="s">
        <v>118</v>
      </c>
      <c r="B37" t="s">
        <v>119</v>
      </c>
      <c r="C37" s="15">
        <v>3.7</v>
      </c>
      <c r="D37" s="15">
        <v>4.4000000000000004</v>
      </c>
      <c r="E37" s="15">
        <v>4.5999999999999996</v>
      </c>
      <c r="F37" s="15">
        <v>5.5</v>
      </c>
      <c r="G37" s="15">
        <v>6.7</v>
      </c>
      <c r="H37" s="15">
        <v>6.7</v>
      </c>
      <c r="I37" s="15">
        <v>7.3</v>
      </c>
      <c r="J37" s="15">
        <v>7.6</v>
      </c>
      <c r="K37" s="15">
        <v>8.8000000000000007</v>
      </c>
      <c r="L37" s="15">
        <v>9.1999999999999993</v>
      </c>
      <c r="M37" s="15">
        <v>9.8000000000000007</v>
      </c>
      <c r="N37" s="15">
        <v>9.9</v>
      </c>
      <c r="O37" s="15">
        <v>11.4</v>
      </c>
      <c r="P37" s="15">
        <v>11.4</v>
      </c>
      <c r="Q37" s="15">
        <v>12</v>
      </c>
      <c r="R37" s="15">
        <v>12.7</v>
      </c>
      <c r="S37" s="15">
        <v>13.6</v>
      </c>
      <c r="T37" s="15">
        <v>14.4</v>
      </c>
      <c r="U37" s="15">
        <v>15.8</v>
      </c>
      <c r="V37" s="15">
        <v>17.2</v>
      </c>
      <c r="W37" s="15">
        <v>17.5</v>
      </c>
      <c r="X37" s="15">
        <v>19.8</v>
      </c>
      <c r="Y37" s="15">
        <v>20.6</v>
      </c>
      <c r="Z37" s="15">
        <v>21.3</v>
      </c>
      <c r="AA37" s="15">
        <v>22.7</v>
      </c>
      <c r="AB37" s="15">
        <v>24.8</v>
      </c>
      <c r="AC37" s="15">
        <v>27.2</v>
      </c>
      <c r="AD37" s="15">
        <v>30.2</v>
      </c>
      <c r="AE37" s="15">
        <v>33.6</v>
      </c>
      <c r="AF37" s="15">
        <v>39.1</v>
      </c>
      <c r="AG37" s="15">
        <v>43.1</v>
      </c>
      <c r="AH37" s="15">
        <v>46.5</v>
      </c>
      <c r="AI37" s="15">
        <v>51.3</v>
      </c>
      <c r="AJ37" s="15">
        <v>54.1</v>
      </c>
      <c r="AK37" s="15">
        <v>63.4</v>
      </c>
      <c r="AL37" s="15">
        <v>63.9</v>
      </c>
      <c r="AM37" s="15">
        <v>71.099999999999994</v>
      </c>
      <c r="AN37" s="15">
        <v>74.599999999999994</v>
      </c>
      <c r="AO37" s="15">
        <v>76.7</v>
      </c>
      <c r="AP37" s="15">
        <v>79.599999999999994</v>
      </c>
      <c r="AQ37" s="15">
        <v>91.6</v>
      </c>
      <c r="AR37" s="15">
        <v>100.9</v>
      </c>
      <c r="AS37" s="15">
        <v>110.7</v>
      </c>
      <c r="AT37" s="15">
        <v>118.8</v>
      </c>
      <c r="AU37" s="15">
        <v>123.9</v>
      </c>
      <c r="AV37" s="15">
        <v>130.69999999999999</v>
      </c>
      <c r="AW37" s="15">
        <v>134.4</v>
      </c>
      <c r="AX37" s="15">
        <v>149.19999999999999</v>
      </c>
      <c r="AY37" s="15">
        <v>158.69999999999999</v>
      </c>
      <c r="AZ37" s="15">
        <v>163.5</v>
      </c>
      <c r="BA37" s="15">
        <v>173.4</v>
      </c>
    </row>
    <row r="38" spans="1:53" x14ac:dyDescent="0.25">
      <c r="A38" t="s">
        <v>120</v>
      </c>
      <c r="B38" t="s">
        <v>121</v>
      </c>
      <c r="C38" s="15">
        <v>1.8</v>
      </c>
      <c r="D38" s="15">
        <v>1.8</v>
      </c>
      <c r="E38" s="15">
        <v>1.7</v>
      </c>
      <c r="F38" s="15">
        <v>1.9</v>
      </c>
      <c r="G38" s="15">
        <v>2.6</v>
      </c>
      <c r="H38" s="15">
        <v>2.7</v>
      </c>
      <c r="I38" s="15">
        <v>2.9</v>
      </c>
      <c r="J38" s="15">
        <v>2.6</v>
      </c>
      <c r="K38" s="15">
        <v>3</v>
      </c>
      <c r="L38" s="15">
        <v>3.4</v>
      </c>
      <c r="M38" s="15">
        <v>3.5</v>
      </c>
      <c r="N38" s="15">
        <v>3.5</v>
      </c>
      <c r="O38" s="15">
        <v>3.9</v>
      </c>
      <c r="P38" s="15">
        <v>4</v>
      </c>
      <c r="Q38" s="15">
        <v>4.0999999999999996</v>
      </c>
      <c r="R38" s="15">
        <v>4.7</v>
      </c>
      <c r="S38" s="15">
        <v>4.8</v>
      </c>
      <c r="T38" s="15">
        <v>5.2</v>
      </c>
      <c r="U38" s="15">
        <v>5.7</v>
      </c>
      <c r="V38" s="15">
        <v>6.5</v>
      </c>
      <c r="W38" s="15">
        <v>6.7</v>
      </c>
      <c r="X38" s="15">
        <v>7.9</v>
      </c>
      <c r="Y38" s="15">
        <v>8.6</v>
      </c>
      <c r="Z38" s="15">
        <v>8.1999999999999993</v>
      </c>
      <c r="AA38" s="15">
        <v>9.1999999999999993</v>
      </c>
      <c r="AB38" s="15">
        <v>10.6</v>
      </c>
      <c r="AC38" s="15">
        <v>12</v>
      </c>
      <c r="AD38" s="15">
        <v>12.1</v>
      </c>
      <c r="AE38" s="15">
        <v>12.1</v>
      </c>
      <c r="AF38" s="15">
        <v>13.6</v>
      </c>
      <c r="AG38" s="15">
        <v>16.600000000000001</v>
      </c>
      <c r="AH38" s="15">
        <v>18</v>
      </c>
      <c r="AI38" s="15">
        <v>19.8</v>
      </c>
      <c r="AJ38" s="15">
        <v>19.7</v>
      </c>
      <c r="AK38" s="15">
        <v>22.6</v>
      </c>
      <c r="AL38" s="15">
        <v>22.8</v>
      </c>
      <c r="AM38" s="15">
        <v>25.9</v>
      </c>
      <c r="AN38" s="15">
        <v>28.4</v>
      </c>
      <c r="AO38" s="15">
        <v>30.1</v>
      </c>
      <c r="AP38" s="15">
        <v>31.5</v>
      </c>
      <c r="AQ38" s="15">
        <v>32.9</v>
      </c>
      <c r="AR38" s="15">
        <v>34.9</v>
      </c>
      <c r="AS38" s="15">
        <v>39</v>
      </c>
      <c r="AT38" s="15">
        <v>38.799999999999997</v>
      </c>
      <c r="AU38" s="15">
        <v>41</v>
      </c>
      <c r="AV38" s="15">
        <v>43.5</v>
      </c>
      <c r="AW38" s="15">
        <v>47.1</v>
      </c>
      <c r="AX38" s="15">
        <v>50.6</v>
      </c>
      <c r="AY38" s="15">
        <v>51.4</v>
      </c>
      <c r="AZ38" s="15">
        <v>54.6</v>
      </c>
      <c r="BA38" s="15">
        <v>57.6</v>
      </c>
    </row>
    <row r="39" spans="1:53" x14ac:dyDescent="0.25">
      <c r="A39" t="s">
        <v>122</v>
      </c>
      <c r="B39" s="2" t="s">
        <v>123</v>
      </c>
      <c r="C39" s="41">
        <v>15.6</v>
      </c>
      <c r="D39" s="41">
        <v>17.100000000000001</v>
      </c>
      <c r="E39" s="41">
        <v>16.600000000000001</v>
      </c>
      <c r="F39" s="41">
        <v>18.7</v>
      </c>
      <c r="G39" s="41">
        <v>21.3</v>
      </c>
      <c r="H39" s="41">
        <v>21.5</v>
      </c>
      <c r="I39" s="41">
        <v>22</v>
      </c>
      <c r="J39" s="41">
        <v>22.2</v>
      </c>
      <c r="K39" s="41">
        <v>25.1</v>
      </c>
      <c r="L39" s="41">
        <v>27</v>
      </c>
      <c r="M39" s="41">
        <v>28.5</v>
      </c>
      <c r="N39" s="41">
        <v>29.1</v>
      </c>
      <c r="O39" s="41">
        <v>33.4</v>
      </c>
      <c r="P39" s="41">
        <v>34.799999999999997</v>
      </c>
      <c r="Q39" s="41">
        <v>35.799999999999997</v>
      </c>
      <c r="R39" s="41">
        <v>38.299999999999997</v>
      </c>
      <c r="S39" s="41">
        <v>39.799999999999997</v>
      </c>
      <c r="T39" s="41">
        <v>43</v>
      </c>
      <c r="U39" s="41">
        <v>46.4</v>
      </c>
      <c r="V39" s="41">
        <v>50.9</v>
      </c>
      <c r="W39" s="41">
        <v>53.9</v>
      </c>
      <c r="X39" s="41">
        <v>59.1</v>
      </c>
      <c r="Y39" s="41">
        <v>63.8</v>
      </c>
      <c r="Z39" s="41">
        <v>67.7</v>
      </c>
      <c r="AA39" s="41">
        <v>73.400000000000006</v>
      </c>
      <c r="AB39" s="41">
        <v>81.599999999999994</v>
      </c>
      <c r="AC39" s="41">
        <v>91.8</v>
      </c>
      <c r="AD39" s="41">
        <v>104.3</v>
      </c>
      <c r="AE39" s="41">
        <v>114</v>
      </c>
      <c r="AF39" s="41">
        <v>122.3</v>
      </c>
      <c r="AG39" s="41">
        <v>134.4</v>
      </c>
      <c r="AH39" s="41">
        <v>152.6</v>
      </c>
      <c r="AI39" s="41">
        <v>175</v>
      </c>
      <c r="AJ39" s="41">
        <v>187</v>
      </c>
      <c r="AK39" s="41">
        <v>206.9</v>
      </c>
      <c r="AL39" s="41">
        <v>207.6</v>
      </c>
      <c r="AM39" s="41">
        <v>223.5</v>
      </c>
      <c r="AN39" s="41">
        <v>251</v>
      </c>
      <c r="AO39" s="41">
        <v>271</v>
      </c>
      <c r="AP39" s="41">
        <v>280.2</v>
      </c>
      <c r="AQ39" s="41">
        <v>286.2</v>
      </c>
      <c r="AR39" s="41">
        <v>314.89999999999998</v>
      </c>
      <c r="AS39" s="41">
        <v>336.4</v>
      </c>
      <c r="AT39" s="41">
        <v>347.8</v>
      </c>
      <c r="AU39" s="41">
        <v>362.5</v>
      </c>
      <c r="AV39" s="41">
        <v>380.4</v>
      </c>
      <c r="AW39" s="41">
        <v>403.5</v>
      </c>
      <c r="AX39" s="41">
        <v>444.6</v>
      </c>
      <c r="AY39" s="41">
        <v>462.2</v>
      </c>
      <c r="AZ39" s="41">
        <v>495.1</v>
      </c>
      <c r="BA39" s="41">
        <v>527.5</v>
      </c>
    </row>
    <row r="40" spans="1:53" x14ac:dyDescent="0.25">
      <c r="A40" t="s">
        <v>124</v>
      </c>
      <c r="B40" s="2" t="s">
        <v>125</v>
      </c>
      <c r="C40" s="41">
        <v>23.2</v>
      </c>
      <c r="D40" s="41">
        <v>24.5</v>
      </c>
      <c r="E40" s="41">
        <v>24.9</v>
      </c>
      <c r="F40" s="41">
        <v>26</v>
      </c>
      <c r="G40" s="41">
        <v>28.4</v>
      </c>
      <c r="H40" s="41">
        <v>29.9</v>
      </c>
      <c r="I40" s="41">
        <v>30.8</v>
      </c>
      <c r="J40" s="41">
        <v>31.4</v>
      </c>
      <c r="K40" s="41">
        <v>33.4</v>
      </c>
      <c r="L40" s="41">
        <v>34.5</v>
      </c>
      <c r="M40" s="41">
        <v>36.5</v>
      </c>
      <c r="N40" s="41">
        <v>37.200000000000003</v>
      </c>
      <c r="O40" s="41">
        <v>40.6</v>
      </c>
      <c r="P40" s="41">
        <v>41.5</v>
      </c>
      <c r="Q40" s="41">
        <v>42.5</v>
      </c>
      <c r="R40" s="41">
        <v>45.7</v>
      </c>
      <c r="S40" s="41">
        <v>47.6</v>
      </c>
      <c r="T40" s="41">
        <v>52.4</v>
      </c>
      <c r="U40" s="41">
        <v>56.1</v>
      </c>
      <c r="V40" s="41">
        <v>60.5</v>
      </c>
      <c r="W40" s="41">
        <v>64.8</v>
      </c>
      <c r="X40" s="41">
        <v>71.599999999999994</v>
      </c>
      <c r="Y40" s="41">
        <v>77.599999999999994</v>
      </c>
      <c r="Z40" s="41">
        <v>83</v>
      </c>
      <c r="AA40" s="41">
        <v>90.8</v>
      </c>
      <c r="AB40" s="41">
        <v>98.4</v>
      </c>
      <c r="AC40" s="41">
        <v>108.4</v>
      </c>
      <c r="AD40" s="41">
        <v>114</v>
      </c>
      <c r="AE40" s="41">
        <v>127.8</v>
      </c>
      <c r="AF40" s="41">
        <v>144.6</v>
      </c>
      <c r="AG40" s="41">
        <v>159.4</v>
      </c>
      <c r="AH40" s="41">
        <v>178.2</v>
      </c>
      <c r="AI40" s="41">
        <v>193.9</v>
      </c>
      <c r="AJ40" s="41">
        <v>199.2</v>
      </c>
      <c r="AK40" s="41">
        <v>218.9</v>
      </c>
      <c r="AL40" s="41">
        <v>227.9</v>
      </c>
      <c r="AM40" s="41">
        <v>256.39999999999998</v>
      </c>
      <c r="AN40" s="41">
        <v>287.8</v>
      </c>
      <c r="AO40" s="41">
        <v>310.8</v>
      </c>
      <c r="AP40" s="41">
        <v>332</v>
      </c>
      <c r="AQ40" s="41">
        <v>346.1</v>
      </c>
      <c r="AR40" s="41">
        <v>367.2</v>
      </c>
      <c r="AS40" s="41">
        <v>391.2</v>
      </c>
      <c r="AT40" s="41">
        <v>399.9</v>
      </c>
      <c r="AU40" s="41">
        <v>407.2</v>
      </c>
      <c r="AV40" s="41">
        <v>426.2</v>
      </c>
      <c r="AW40" s="41">
        <v>461.9</v>
      </c>
      <c r="AX40" s="41">
        <v>498.8</v>
      </c>
      <c r="AY40" s="41">
        <v>522.29999999999995</v>
      </c>
      <c r="AZ40" s="41">
        <v>550.20000000000005</v>
      </c>
      <c r="BA40" s="41">
        <v>579.9</v>
      </c>
    </row>
    <row r="41" spans="1:53" x14ac:dyDescent="0.25">
      <c r="A41" t="s">
        <v>126</v>
      </c>
      <c r="B41" t="s">
        <v>127</v>
      </c>
      <c r="C41" s="15" t="s">
        <v>128</v>
      </c>
      <c r="D41" s="15" t="s">
        <v>128</v>
      </c>
      <c r="E41" s="15" t="s">
        <v>128</v>
      </c>
      <c r="F41" s="15" t="s">
        <v>128</v>
      </c>
      <c r="G41" s="15" t="s">
        <v>128</v>
      </c>
      <c r="H41" s="15" t="s">
        <v>128</v>
      </c>
      <c r="I41" s="15" t="s">
        <v>128</v>
      </c>
      <c r="J41" s="15" t="s">
        <v>128</v>
      </c>
      <c r="K41" s="15" t="s">
        <v>128</v>
      </c>
      <c r="L41" s="15" t="s">
        <v>128</v>
      </c>
      <c r="M41" s="15" t="s">
        <v>128</v>
      </c>
      <c r="N41" s="15" t="s">
        <v>128</v>
      </c>
      <c r="O41" s="15" t="s">
        <v>128</v>
      </c>
      <c r="P41" s="15" t="s">
        <v>128</v>
      </c>
      <c r="Q41" s="15" t="s">
        <v>128</v>
      </c>
      <c r="R41" s="15" t="s">
        <v>128</v>
      </c>
      <c r="S41" s="15" t="s">
        <v>128</v>
      </c>
      <c r="T41" s="15" t="s">
        <v>128</v>
      </c>
      <c r="U41" s="15" t="s">
        <v>128</v>
      </c>
      <c r="V41" s="15" t="s">
        <v>128</v>
      </c>
      <c r="W41" s="15" t="s">
        <v>128</v>
      </c>
      <c r="X41" s="15" t="s">
        <v>128</v>
      </c>
      <c r="Y41" s="15" t="s">
        <v>128</v>
      </c>
      <c r="Z41" s="15" t="s">
        <v>128</v>
      </c>
      <c r="AA41" s="15" t="s">
        <v>128</v>
      </c>
      <c r="AB41" s="15" t="s">
        <v>128</v>
      </c>
      <c r="AC41" s="15" t="s">
        <v>128</v>
      </c>
      <c r="AD41" s="15" t="s">
        <v>128</v>
      </c>
      <c r="AE41" s="15" t="s">
        <v>128</v>
      </c>
      <c r="AF41" s="15" t="s">
        <v>128</v>
      </c>
      <c r="AG41" s="15" t="s">
        <v>128</v>
      </c>
      <c r="AH41" s="15" t="s">
        <v>128</v>
      </c>
      <c r="AI41" s="15" t="s">
        <v>128</v>
      </c>
      <c r="AJ41" s="15" t="s">
        <v>128</v>
      </c>
      <c r="AK41" s="15" t="s">
        <v>128</v>
      </c>
      <c r="AL41" s="15" t="s">
        <v>128</v>
      </c>
      <c r="AM41" s="15" t="s">
        <v>128</v>
      </c>
      <c r="AN41" s="15" t="s">
        <v>128</v>
      </c>
      <c r="AO41" s="15" t="s">
        <v>128</v>
      </c>
      <c r="AP41" s="15" t="s">
        <v>128</v>
      </c>
      <c r="AQ41" s="15" t="s">
        <v>128</v>
      </c>
      <c r="AR41" s="15" t="s">
        <v>128</v>
      </c>
      <c r="AS41" s="15" t="s">
        <v>128</v>
      </c>
      <c r="AT41" s="15" t="s">
        <v>128</v>
      </c>
      <c r="AU41" s="15" t="s">
        <v>128</v>
      </c>
      <c r="AV41" s="15" t="s">
        <v>128</v>
      </c>
      <c r="AW41" s="15" t="s">
        <v>128</v>
      </c>
      <c r="AX41" s="15" t="s">
        <v>128</v>
      </c>
      <c r="AY41" s="15" t="s">
        <v>128</v>
      </c>
      <c r="AZ41" s="15" t="s">
        <v>128</v>
      </c>
      <c r="BA41" s="15" t="s">
        <v>128</v>
      </c>
    </row>
    <row r="42" spans="1:53" x14ac:dyDescent="0.25">
      <c r="A42" t="s">
        <v>129</v>
      </c>
      <c r="B42" t="s">
        <v>130</v>
      </c>
      <c r="C42" s="15" t="s">
        <v>128</v>
      </c>
      <c r="D42" s="15" t="s">
        <v>128</v>
      </c>
      <c r="E42" s="15" t="s">
        <v>128</v>
      </c>
      <c r="F42" s="15" t="s">
        <v>128</v>
      </c>
      <c r="G42" s="15" t="s">
        <v>128</v>
      </c>
      <c r="H42" s="15" t="s">
        <v>128</v>
      </c>
      <c r="I42" s="15" t="s">
        <v>128</v>
      </c>
      <c r="J42" s="15" t="s">
        <v>128</v>
      </c>
      <c r="K42" s="15" t="s">
        <v>128</v>
      </c>
      <c r="L42" s="15" t="s">
        <v>128</v>
      </c>
      <c r="M42" s="15" t="s">
        <v>128</v>
      </c>
      <c r="N42" s="15" t="s">
        <v>128</v>
      </c>
      <c r="O42" s="15" t="s">
        <v>128</v>
      </c>
      <c r="P42" s="15" t="s">
        <v>128</v>
      </c>
      <c r="Q42" s="15" t="s">
        <v>128</v>
      </c>
      <c r="R42" s="15" t="s">
        <v>128</v>
      </c>
      <c r="S42" s="15" t="s">
        <v>128</v>
      </c>
      <c r="T42" s="15" t="s">
        <v>128</v>
      </c>
      <c r="U42" s="15" t="s">
        <v>128</v>
      </c>
      <c r="V42" s="15" t="s">
        <v>128</v>
      </c>
      <c r="W42" s="15" t="s">
        <v>128</v>
      </c>
      <c r="X42" s="15" t="s">
        <v>128</v>
      </c>
      <c r="Y42" s="15" t="s">
        <v>128</v>
      </c>
      <c r="Z42" s="15" t="s">
        <v>128</v>
      </c>
      <c r="AA42" s="15" t="s">
        <v>128</v>
      </c>
      <c r="AB42" s="15" t="s">
        <v>128</v>
      </c>
      <c r="AC42" s="15" t="s">
        <v>128</v>
      </c>
      <c r="AD42" s="15" t="s">
        <v>128</v>
      </c>
      <c r="AE42" s="15" t="s">
        <v>128</v>
      </c>
      <c r="AF42" s="15" t="s">
        <v>128</v>
      </c>
      <c r="AG42" s="15" t="s">
        <v>128</v>
      </c>
      <c r="AH42" s="15" t="s">
        <v>128</v>
      </c>
      <c r="AI42" s="15" t="s">
        <v>128</v>
      </c>
      <c r="AJ42" s="15" t="s">
        <v>128</v>
      </c>
      <c r="AK42" s="15" t="s">
        <v>128</v>
      </c>
      <c r="AL42" s="15" t="s">
        <v>128</v>
      </c>
      <c r="AM42" s="15" t="s">
        <v>128</v>
      </c>
      <c r="AN42" s="15" t="s">
        <v>128</v>
      </c>
      <c r="AO42" s="15" t="s">
        <v>128</v>
      </c>
      <c r="AP42" s="15" t="s">
        <v>128</v>
      </c>
      <c r="AQ42" s="15" t="s">
        <v>128</v>
      </c>
      <c r="AR42" s="15" t="s">
        <v>128</v>
      </c>
      <c r="AS42" s="15" t="s">
        <v>128</v>
      </c>
      <c r="AT42" s="15" t="s">
        <v>128</v>
      </c>
      <c r="AU42" s="15" t="s">
        <v>128</v>
      </c>
      <c r="AV42" s="15" t="s">
        <v>128</v>
      </c>
      <c r="AW42" s="15" t="s">
        <v>128</v>
      </c>
      <c r="AX42" s="15" t="s">
        <v>128</v>
      </c>
      <c r="AY42" s="15" t="s">
        <v>128</v>
      </c>
      <c r="AZ42" s="15" t="s">
        <v>128</v>
      </c>
      <c r="BA42" s="15" t="s">
        <v>128</v>
      </c>
    </row>
    <row r="43" spans="1:53" x14ac:dyDescent="0.25">
      <c r="A43" t="s">
        <v>131</v>
      </c>
      <c r="B43" t="s">
        <v>132</v>
      </c>
      <c r="C43" s="15" t="s">
        <v>128</v>
      </c>
      <c r="D43" s="15" t="s">
        <v>128</v>
      </c>
      <c r="E43" s="15" t="s">
        <v>128</v>
      </c>
      <c r="F43" s="15" t="s">
        <v>128</v>
      </c>
      <c r="G43" s="15" t="s">
        <v>128</v>
      </c>
      <c r="H43" s="15" t="s">
        <v>128</v>
      </c>
      <c r="I43" s="15" t="s">
        <v>128</v>
      </c>
      <c r="J43" s="15" t="s">
        <v>128</v>
      </c>
      <c r="K43" s="15" t="s">
        <v>128</v>
      </c>
      <c r="L43" s="15" t="s">
        <v>128</v>
      </c>
      <c r="M43" s="15" t="s">
        <v>128</v>
      </c>
      <c r="N43" s="15" t="s">
        <v>128</v>
      </c>
      <c r="O43" s="15" t="s">
        <v>128</v>
      </c>
      <c r="P43" s="15" t="s">
        <v>128</v>
      </c>
      <c r="Q43" s="15" t="s">
        <v>128</v>
      </c>
      <c r="R43" s="15" t="s">
        <v>128</v>
      </c>
      <c r="S43" s="15" t="s">
        <v>128</v>
      </c>
      <c r="T43" s="15" t="s">
        <v>128</v>
      </c>
      <c r="U43" s="15" t="s">
        <v>128</v>
      </c>
      <c r="V43" s="15" t="s">
        <v>128</v>
      </c>
      <c r="W43" s="15" t="s">
        <v>128</v>
      </c>
      <c r="X43" s="15" t="s">
        <v>128</v>
      </c>
      <c r="Y43" s="15" t="s">
        <v>128</v>
      </c>
      <c r="Z43" s="15" t="s">
        <v>128</v>
      </c>
      <c r="AA43" s="15" t="s">
        <v>128</v>
      </c>
      <c r="AB43" s="15" t="s">
        <v>128</v>
      </c>
      <c r="AC43" s="15" t="s">
        <v>128</v>
      </c>
      <c r="AD43" s="15" t="s">
        <v>128</v>
      </c>
      <c r="AE43" s="15" t="s">
        <v>128</v>
      </c>
      <c r="AF43" s="15" t="s">
        <v>128</v>
      </c>
      <c r="AG43" s="15" t="s">
        <v>128</v>
      </c>
      <c r="AH43" s="15" t="s">
        <v>128</v>
      </c>
      <c r="AI43" s="15" t="s">
        <v>128</v>
      </c>
      <c r="AJ43" s="15" t="s">
        <v>128</v>
      </c>
      <c r="AK43" s="15" t="s">
        <v>128</v>
      </c>
      <c r="AL43" s="15" t="s">
        <v>128</v>
      </c>
      <c r="AM43" s="15" t="s">
        <v>128</v>
      </c>
      <c r="AN43" s="15" t="s">
        <v>128</v>
      </c>
      <c r="AO43" s="15" t="s">
        <v>128</v>
      </c>
      <c r="AP43" s="15" t="s">
        <v>128</v>
      </c>
      <c r="AQ43" s="15" t="s">
        <v>128</v>
      </c>
      <c r="AR43" s="15" t="s">
        <v>128</v>
      </c>
      <c r="AS43" s="15" t="s">
        <v>128</v>
      </c>
      <c r="AT43" s="15" t="s">
        <v>128</v>
      </c>
      <c r="AU43" s="15" t="s">
        <v>128</v>
      </c>
      <c r="AV43" s="15" t="s">
        <v>128</v>
      </c>
      <c r="AW43" s="15" t="s">
        <v>128</v>
      </c>
      <c r="AX43" s="15" t="s">
        <v>128</v>
      </c>
      <c r="AY43" s="15" t="s">
        <v>128</v>
      </c>
      <c r="AZ43" s="15" t="s">
        <v>128</v>
      </c>
      <c r="BA43" s="15" t="s">
        <v>128</v>
      </c>
    </row>
    <row r="44" spans="1:53" x14ac:dyDescent="0.25">
      <c r="A44" t="s">
        <v>133</v>
      </c>
      <c r="B44" t="s">
        <v>134</v>
      </c>
      <c r="C44" s="15" t="s">
        <v>128</v>
      </c>
      <c r="D44" s="15" t="s">
        <v>128</v>
      </c>
      <c r="E44" s="15" t="s">
        <v>128</v>
      </c>
      <c r="F44" s="15" t="s">
        <v>128</v>
      </c>
      <c r="G44" s="15" t="s">
        <v>128</v>
      </c>
      <c r="H44" s="15" t="s">
        <v>128</v>
      </c>
      <c r="I44" s="15" t="s">
        <v>128</v>
      </c>
      <c r="J44" s="15" t="s">
        <v>128</v>
      </c>
      <c r="K44" s="15" t="s">
        <v>128</v>
      </c>
      <c r="L44" s="15" t="s">
        <v>128</v>
      </c>
      <c r="M44" s="15" t="s">
        <v>128</v>
      </c>
      <c r="N44" s="15" t="s">
        <v>128</v>
      </c>
      <c r="O44" s="15" t="s">
        <v>128</v>
      </c>
      <c r="P44" s="15" t="s">
        <v>128</v>
      </c>
      <c r="Q44" s="15" t="s">
        <v>128</v>
      </c>
      <c r="R44" s="15" t="s">
        <v>128</v>
      </c>
      <c r="S44" s="15" t="s">
        <v>128</v>
      </c>
      <c r="T44" s="15" t="s">
        <v>128</v>
      </c>
      <c r="U44" s="15" t="s">
        <v>128</v>
      </c>
      <c r="V44" s="15" t="s">
        <v>128</v>
      </c>
      <c r="W44" s="15" t="s">
        <v>128</v>
      </c>
      <c r="X44" s="15" t="s">
        <v>128</v>
      </c>
      <c r="Y44" s="15" t="s">
        <v>128</v>
      </c>
      <c r="Z44" s="15" t="s">
        <v>128</v>
      </c>
      <c r="AA44" s="15" t="s">
        <v>128</v>
      </c>
      <c r="AB44" s="15" t="s">
        <v>128</v>
      </c>
      <c r="AC44" s="15" t="s">
        <v>128</v>
      </c>
      <c r="AD44" s="15" t="s">
        <v>128</v>
      </c>
      <c r="AE44" s="15" t="s">
        <v>128</v>
      </c>
      <c r="AF44" s="15" t="s">
        <v>128</v>
      </c>
      <c r="AG44" s="15" t="s">
        <v>128</v>
      </c>
      <c r="AH44" s="15" t="s">
        <v>128</v>
      </c>
      <c r="AI44" s="15" t="s">
        <v>128</v>
      </c>
      <c r="AJ44" s="15" t="s">
        <v>128</v>
      </c>
      <c r="AK44" s="15" t="s">
        <v>128</v>
      </c>
      <c r="AL44" s="15" t="s">
        <v>128</v>
      </c>
      <c r="AM44" s="15" t="s">
        <v>128</v>
      </c>
      <c r="AN44" s="15" t="s">
        <v>128</v>
      </c>
      <c r="AO44" s="15" t="s">
        <v>128</v>
      </c>
      <c r="AP44" s="15" t="s">
        <v>128</v>
      </c>
      <c r="AQ44" s="15" t="s">
        <v>128</v>
      </c>
      <c r="AR44" s="15" t="s">
        <v>128</v>
      </c>
      <c r="AS44" s="15" t="s">
        <v>128</v>
      </c>
      <c r="AT44" s="15" t="s">
        <v>128</v>
      </c>
      <c r="AU44" s="15" t="s">
        <v>128</v>
      </c>
      <c r="AV44" s="15" t="s">
        <v>128</v>
      </c>
      <c r="AW44" s="15" t="s">
        <v>128</v>
      </c>
      <c r="AX44" s="15" t="s">
        <v>128</v>
      </c>
      <c r="AY44" s="15" t="s">
        <v>128</v>
      </c>
      <c r="AZ44" s="15" t="s">
        <v>128</v>
      </c>
      <c r="BA44" s="15" t="s">
        <v>128</v>
      </c>
    </row>
    <row r="45" spans="1:53" x14ac:dyDescent="0.25">
      <c r="A45" t="s">
        <v>135</v>
      </c>
      <c r="B45" s="2" t="s">
        <v>136</v>
      </c>
      <c r="C45" s="41">
        <v>14.1</v>
      </c>
      <c r="D45" s="41">
        <v>15.5</v>
      </c>
      <c r="E45" s="41">
        <v>15.1</v>
      </c>
      <c r="F45" s="41">
        <v>16.7</v>
      </c>
      <c r="G45" s="41">
        <v>19</v>
      </c>
      <c r="H45" s="41">
        <v>19.7</v>
      </c>
      <c r="I45" s="41">
        <v>20.6</v>
      </c>
      <c r="J45" s="41">
        <v>19.2</v>
      </c>
      <c r="K45" s="41">
        <v>20.9</v>
      </c>
      <c r="L45" s="41">
        <v>22</v>
      </c>
      <c r="M45" s="41">
        <v>22.8</v>
      </c>
      <c r="N45" s="41">
        <v>21.7</v>
      </c>
      <c r="O45" s="41">
        <v>22.9</v>
      </c>
      <c r="P45" s="41">
        <v>23.2</v>
      </c>
      <c r="Q45" s="41">
        <v>23.4</v>
      </c>
      <c r="R45" s="41">
        <v>24.9</v>
      </c>
      <c r="S45" s="41">
        <v>25.9</v>
      </c>
      <c r="T45" s="41">
        <v>27.4</v>
      </c>
      <c r="U45" s="41">
        <v>29.7</v>
      </c>
      <c r="V45" s="41">
        <v>32.4</v>
      </c>
      <c r="W45" s="41">
        <v>33.1</v>
      </c>
      <c r="X45" s="41">
        <v>35.799999999999997</v>
      </c>
      <c r="Y45" s="41">
        <v>38.1</v>
      </c>
      <c r="Z45" s="41">
        <v>40.200000000000003</v>
      </c>
      <c r="AA45" s="41">
        <v>44.2</v>
      </c>
      <c r="AB45" s="41">
        <v>48.7</v>
      </c>
      <c r="AC45" s="41">
        <v>53.7</v>
      </c>
      <c r="AD45" s="41">
        <v>59</v>
      </c>
      <c r="AE45" s="41">
        <v>59.9</v>
      </c>
      <c r="AF45" s="41">
        <v>69.400000000000006</v>
      </c>
      <c r="AG45" s="41">
        <v>77</v>
      </c>
      <c r="AH45" s="41">
        <v>87.5</v>
      </c>
      <c r="AI45" s="41">
        <v>97.5</v>
      </c>
      <c r="AJ45" s="41">
        <v>102.6</v>
      </c>
      <c r="AK45" s="41">
        <v>110.2</v>
      </c>
      <c r="AL45" s="41">
        <v>106.3</v>
      </c>
      <c r="AM45" s="41">
        <v>117.9</v>
      </c>
      <c r="AN45" s="41">
        <v>131.19999999999999</v>
      </c>
      <c r="AO45" s="41">
        <v>137.4</v>
      </c>
      <c r="AP45" s="41">
        <v>147.19999999999999</v>
      </c>
      <c r="AQ45" s="41">
        <v>153.1</v>
      </c>
      <c r="AR45" s="41">
        <v>162.80000000000001</v>
      </c>
      <c r="AS45" s="41">
        <v>168.6</v>
      </c>
      <c r="AT45" s="41">
        <v>174.9</v>
      </c>
      <c r="AU45" s="41">
        <v>183.9</v>
      </c>
      <c r="AV45" s="41">
        <v>194.7</v>
      </c>
      <c r="AW45" s="41">
        <v>207.4</v>
      </c>
      <c r="AX45" s="41">
        <v>223.8</v>
      </c>
      <c r="AY45" s="41">
        <v>229.3</v>
      </c>
      <c r="AZ45" s="41">
        <v>237.5</v>
      </c>
      <c r="BA45" s="41">
        <v>257.3</v>
      </c>
    </row>
    <row r="46" spans="1:53" x14ac:dyDescent="0.25">
      <c r="A46" t="s">
        <v>137</v>
      </c>
      <c r="B46" t="s">
        <v>138</v>
      </c>
      <c r="C46" s="15" t="s">
        <v>128</v>
      </c>
      <c r="D46" s="15" t="s">
        <v>128</v>
      </c>
      <c r="E46" s="15" t="s">
        <v>128</v>
      </c>
      <c r="F46" s="15" t="s">
        <v>128</v>
      </c>
      <c r="G46" s="15" t="s">
        <v>128</v>
      </c>
      <c r="H46" s="15" t="s">
        <v>128</v>
      </c>
      <c r="I46" s="15" t="s">
        <v>128</v>
      </c>
      <c r="J46" s="15" t="s">
        <v>128</v>
      </c>
      <c r="K46" s="15" t="s">
        <v>128</v>
      </c>
      <c r="L46" s="15" t="s">
        <v>128</v>
      </c>
      <c r="M46" s="15" t="s">
        <v>128</v>
      </c>
      <c r="N46" s="15" t="s">
        <v>128</v>
      </c>
      <c r="O46" s="15" t="s">
        <v>128</v>
      </c>
      <c r="P46" s="15" t="s">
        <v>128</v>
      </c>
      <c r="Q46" s="15" t="s">
        <v>128</v>
      </c>
      <c r="R46" s="15" t="s">
        <v>128</v>
      </c>
      <c r="S46" s="15">
        <v>1.8</v>
      </c>
      <c r="T46" s="15">
        <v>2</v>
      </c>
      <c r="U46" s="15">
        <v>2.4</v>
      </c>
      <c r="V46" s="15">
        <v>2.8</v>
      </c>
      <c r="W46" s="15">
        <v>3.2</v>
      </c>
      <c r="X46" s="15">
        <v>3.6</v>
      </c>
      <c r="Y46" s="15">
        <v>4</v>
      </c>
      <c r="Z46" s="15">
        <v>4.4000000000000004</v>
      </c>
      <c r="AA46" s="15">
        <v>4.9000000000000004</v>
      </c>
      <c r="AB46" s="15">
        <v>5.6</v>
      </c>
      <c r="AC46" s="15">
        <v>6.2</v>
      </c>
      <c r="AD46" s="15">
        <v>6.7</v>
      </c>
      <c r="AE46" s="15">
        <v>7.1</v>
      </c>
      <c r="AF46" s="15">
        <v>8.4</v>
      </c>
      <c r="AG46" s="15">
        <v>9.6</v>
      </c>
      <c r="AH46" s="15">
        <v>10.8</v>
      </c>
      <c r="AI46" s="15">
        <v>11.6</v>
      </c>
      <c r="AJ46" s="15">
        <v>12.9</v>
      </c>
      <c r="AK46" s="15">
        <v>13.4</v>
      </c>
      <c r="AL46" s="15">
        <v>13.5</v>
      </c>
      <c r="AM46" s="15">
        <v>16.399999999999999</v>
      </c>
      <c r="AN46" s="15">
        <v>18.8</v>
      </c>
      <c r="AO46" s="15">
        <v>19.3</v>
      </c>
      <c r="AP46" s="15">
        <v>20.9</v>
      </c>
      <c r="AQ46" s="15">
        <v>24.3</v>
      </c>
      <c r="AR46" s="15">
        <v>30.6</v>
      </c>
      <c r="AS46" s="15">
        <v>31</v>
      </c>
      <c r="AT46" s="15">
        <v>31.9</v>
      </c>
      <c r="AU46" s="15">
        <v>33</v>
      </c>
      <c r="AV46" s="15">
        <v>35.9</v>
      </c>
      <c r="AW46" s="15">
        <v>40.4</v>
      </c>
      <c r="AX46" s="15">
        <v>45.2</v>
      </c>
      <c r="AY46" s="15">
        <v>47.2</v>
      </c>
      <c r="AZ46" s="15">
        <v>47.3</v>
      </c>
      <c r="BA46" s="15">
        <v>54.7</v>
      </c>
    </row>
    <row r="47" spans="1:53" x14ac:dyDescent="0.25">
      <c r="A47" t="s">
        <v>139</v>
      </c>
      <c r="B47" t="s">
        <v>140</v>
      </c>
      <c r="C47" s="15" t="s">
        <v>128</v>
      </c>
      <c r="D47" s="15" t="s">
        <v>128</v>
      </c>
      <c r="E47" s="15" t="s">
        <v>128</v>
      </c>
      <c r="F47" s="15" t="s">
        <v>128</v>
      </c>
      <c r="G47" s="15" t="s">
        <v>128</v>
      </c>
      <c r="H47" s="15" t="s">
        <v>128</v>
      </c>
      <c r="I47" s="15" t="s">
        <v>128</v>
      </c>
      <c r="J47" s="15" t="s">
        <v>128</v>
      </c>
      <c r="K47" s="15" t="s">
        <v>128</v>
      </c>
      <c r="L47" s="15" t="s">
        <v>128</v>
      </c>
      <c r="M47" s="15" t="s">
        <v>128</v>
      </c>
      <c r="N47" s="15" t="s">
        <v>128</v>
      </c>
      <c r="O47" s="15" t="s">
        <v>128</v>
      </c>
      <c r="P47" s="15" t="s">
        <v>128</v>
      </c>
      <c r="Q47" s="15" t="s">
        <v>128</v>
      </c>
      <c r="R47" s="15" t="s">
        <v>128</v>
      </c>
      <c r="S47" s="15">
        <v>8</v>
      </c>
      <c r="T47" s="15">
        <v>8.1999999999999993</v>
      </c>
      <c r="U47" s="15">
        <v>8.6</v>
      </c>
      <c r="V47" s="15">
        <v>9.1999999999999993</v>
      </c>
      <c r="W47" s="15">
        <v>8.6999999999999993</v>
      </c>
      <c r="X47" s="15">
        <v>8.9</v>
      </c>
      <c r="Y47" s="15">
        <v>9.3000000000000007</v>
      </c>
      <c r="Z47" s="15">
        <v>9.6</v>
      </c>
      <c r="AA47" s="15">
        <v>10.4</v>
      </c>
      <c r="AB47" s="15">
        <v>10.7</v>
      </c>
      <c r="AC47" s="15">
        <v>11.7</v>
      </c>
      <c r="AD47" s="15">
        <v>12.8</v>
      </c>
      <c r="AE47" s="15">
        <v>12.2</v>
      </c>
      <c r="AF47" s="15">
        <v>14.5</v>
      </c>
      <c r="AG47" s="15">
        <v>15.4</v>
      </c>
      <c r="AH47" s="15">
        <v>16.899999999999999</v>
      </c>
      <c r="AI47" s="15">
        <v>18.8</v>
      </c>
      <c r="AJ47" s="15">
        <v>20.3</v>
      </c>
      <c r="AK47" s="15">
        <v>21.7</v>
      </c>
      <c r="AL47" s="15">
        <v>18.3</v>
      </c>
      <c r="AM47" s="15">
        <v>19.7</v>
      </c>
      <c r="AN47" s="15">
        <v>21.3</v>
      </c>
      <c r="AO47" s="15">
        <v>21</v>
      </c>
      <c r="AP47" s="15">
        <v>22.4</v>
      </c>
      <c r="AQ47" s="15">
        <v>20.9</v>
      </c>
      <c r="AR47" s="15">
        <v>21.1</v>
      </c>
      <c r="AS47" s="15">
        <v>18.600000000000001</v>
      </c>
      <c r="AT47" s="15">
        <v>18.600000000000001</v>
      </c>
      <c r="AU47" s="15">
        <v>20.2</v>
      </c>
      <c r="AV47" s="15">
        <v>20.100000000000001</v>
      </c>
      <c r="AW47" s="15">
        <v>20.3</v>
      </c>
      <c r="AX47" s="15">
        <v>21.3</v>
      </c>
      <c r="AY47" s="15">
        <v>21.2</v>
      </c>
      <c r="AZ47" s="15">
        <v>21</v>
      </c>
      <c r="BA47" s="15">
        <v>20</v>
      </c>
    </row>
    <row r="48" spans="1:53" x14ac:dyDescent="0.25">
      <c r="A48" t="s">
        <v>141</v>
      </c>
      <c r="B48" t="s">
        <v>142</v>
      </c>
      <c r="C48" s="15" t="s">
        <v>128</v>
      </c>
      <c r="D48" s="15" t="s">
        <v>128</v>
      </c>
      <c r="E48" s="15" t="s">
        <v>128</v>
      </c>
      <c r="F48" s="15" t="s">
        <v>128</v>
      </c>
      <c r="G48" s="15" t="s">
        <v>128</v>
      </c>
      <c r="H48" s="15" t="s">
        <v>128</v>
      </c>
      <c r="I48" s="15" t="s">
        <v>128</v>
      </c>
      <c r="J48" s="15" t="s">
        <v>128</v>
      </c>
      <c r="K48" s="15" t="s">
        <v>128</v>
      </c>
      <c r="L48" s="15" t="s">
        <v>128</v>
      </c>
      <c r="M48" s="15" t="s">
        <v>128</v>
      </c>
      <c r="N48" s="15" t="s">
        <v>128</v>
      </c>
      <c r="O48" s="15" t="s">
        <v>128</v>
      </c>
      <c r="P48" s="15" t="s">
        <v>128</v>
      </c>
      <c r="Q48" s="15" t="s">
        <v>128</v>
      </c>
      <c r="R48" s="15" t="s">
        <v>128</v>
      </c>
      <c r="S48" s="15">
        <v>0.9</v>
      </c>
      <c r="T48" s="15">
        <v>1</v>
      </c>
      <c r="U48" s="15">
        <v>1</v>
      </c>
      <c r="V48" s="15">
        <v>1.2</v>
      </c>
      <c r="W48" s="15">
        <v>1.2</v>
      </c>
      <c r="X48" s="15">
        <v>1.4</v>
      </c>
      <c r="Y48" s="15">
        <v>1.3</v>
      </c>
      <c r="Z48" s="15">
        <v>1.4</v>
      </c>
      <c r="AA48" s="15">
        <v>1.3</v>
      </c>
      <c r="AB48" s="15">
        <v>1.4</v>
      </c>
      <c r="AC48" s="15">
        <v>1.5</v>
      </c>
      <c r="AD48" s="15">
        <v>1.8</v>
      </c>
      <c r="AE48" s="15">
        <v>1.9</v>
      </c>
      <c r="AF48" s="15">
        <v>2.2000000000000002</v>
      </c>
      <c r="AG48" s="15">
        <v>2.4</v>
      </c>
      <c r="AH48" s="15">
        <v>2.8</v>
      </c>
      <c r="AI48" s="15">
        <v>3.2</v>
      </c>
      <c r="AJ48" s="15">
        <v>3.5</v>
      </c>
      <c r="AK48" s="15">
        <v>3.9</v>
      </c>
      <c r="AL48" s="15">
        <v>3.5</v>
      </c>
      <c r="AM48" s="15">
        <v>3.7</v>
      </c>
      <c r="AN48" s="15">
        <v>3.9</v>
      </c>
      <c r="AO48" s="15">
        <v>4.0999999999999996</v>
      </c>
      <c r="AP48" s="15">
        <v>4.0999999999999996</v>
      </c>
      <c r="AQ48" s="15">
        <v>4.2</v>
      </c>
      <c r="AR48" s="15">
        <v>4.5</v>
      </c>
      <c r="AS48" s="15">
        <v>4.7</v>
      </c>
      <c r="AT48" s="15">
        <v>5.0999999999999996</v>
      </c>
      <c r="AU48" s="15">
        <v>5.8</v>
      </c>
      <c r="AV48" s="15">
        <v>5.8</v>
      </c>
      <c r="AW48" s="15">
        <v>5.9</v>
      </c>
      <c r="AX48" s="15">
        <v>6.2</v>
      </c>
      <c r="AY48" s="15">
        <v>6.1</v>
      </c>
      <c r="AZ48" s="15">
        <v>6.3</v>
      </c>
      <c r="BA48" s="15">
        <v>6.6</v>
      </c>
    </row>
    <row r="49" spans="1:53" x14ac:dyDescent="0.25">
      <c r="A49" t="s">
        <v>143</v>
      </c>
      <c r="B49" t="s">
        <v>144</v>
      </c>
      <c r="C49" s="15" t="s">
        <v>128</v>
      </c>
      <c r="D49" s="15" t="s">
        <v>128</v>
      </c>
      <c r="E49" s="15" t="s">
        <v>128</v>
      </c>
      <c r="F49" s="15" t="s">
        <v>128</v>
      </c>
      <c r="G49" s="15" t="s">
        <v>128</v>
      </c>
      <c r="H49" s="15" t="s">
        <v>128</v>
      </c>
      <c r="I49" s="15" t="s">
        <v>128</v>
      </c>
      <c r="J49" s="15" t="s">
        <v>128</v>
      </c>
      <c r="K49" s="15" t="s">
        <v>128</v>
      </c>
      <c r="L49" s="15" t="s">
        <v>128</v>
      </c>
      <c r="M49" s="15" t="s">
        <v>128</v>
      </c>
      <c r="N49" s="15" t="s">
        <v>128</v>
      </c>
      <c r="O49" s="15" t="s">
        <v>128</v>
      </c>
      <c r="P49" s="15" t="s">
        <v>128</v>
      </c>
      <c r="Q49" s="15" t="s">
        <v>128</v>
      </c>
      <c r="R49" s="15" t="s">
        <v>128</v>
      </c>
      <c r="S49" s="15">
        <v>6.3</v>
      </c>
      <c r="T49" s="15">
        <v>6.8</v>
      </c>
      <c r="U49" s="15">
        <v>7.5</v>
      </c>
      <c r="V49" s="15">
        <v>8.1999999999999993</v>
      </c>
      <c r="W49" s="15">
        <v>8.3000000000000007</v>
      </c>
      <c r="X49" s="15">
        <v>9.3000000000000007</v>
      </c>
      <c r="Y49" s="15">
        <v>10.1</v>
      </c>
      <c r="Z49" s="15">
        <v>10.7</v>
      </c>
      <c r="AA49" s="15">
        <v>12.2</v>
      </c>
      <c r="AB49" s="15">
        <v>14</v>
      </c>
      <c r="AC49" s="15">
        <v>15.8</v>
      </c>
      <c r="AD49" s="15">
        <v>17.100000000000001</v>
      </c>
      <c r="AE49" s="15">
        <v>17.2</v>
      </c>
      <c r="AF49" s="15">
        <v>19.7</v>
      </c>
      <c r="AG49" s="15">
        <v>21.9</v>
      </c>
      <c r="AH49" s="15">
        <v>25.1</v>
      </c>
      <c r="AI49" s="15">
        <v>27.9</v>
      </c>
      <c r="AJ49" s="15">
        <v>28.5</v>
      </c>
      <c r="AK49" s="15">
        <v>30</v>
      </c>
      <c r="AL49" s="15">
        <v>29.4</v>
      </c>
      <c r="AM49" s="15">
        <v>32.5</v>
      </c>
      <c r="AN49" s="15">
        <v>36.700000000000003</v>
      </c>
      <c r="AO49" s="15">
        <v>39.5</v>
      </c>
      <c r="AP49" s="15">
        <v>43.3</v>
      </c>
      <c r="AQ49" s="15">
        <v>44.7</v>
      </c>
      <c r="AR49" s="15">
        <v>45.4</v>
      </c>
      <c r="AS49" s="15">
        <v>49.1</v>
      </c>
      <c r="AT49" s="15">
        <v>50.6</v>
      </c>
      <c r="AU49" s="15">
        <v>52.2</v>
      </c>
      <c r="AV49" s="15">
        <v>55.9</v>
      </c>
      <c r="AW49" s="15">
        <v>59.6</v>
      </c>
      <c r="AX49" s="15">
        <v>65.900000000000006</v>
      </c>
      <c r="AY49" s="15">
        <v>67.400000000000006</v>
      </c>
      <c r="AZ49" s="15">
        <v>70.7</v>
      </c>
      <c r="BA49" s="15">
        <v>77.099999999999994</v>
      </c>
    </row>
    <row r="50" spans="1:53" x14ac:dyDescent="0.25">
      <c r="A50" t="s">
        <v>145</v>
      </c>
      <c r="B50" t="s">
        <v>146</v>
      </c>
      <c r="C50" s="15" t="s">
        <v>128</v>
      </c>
      <c r="D50" s="15" t="s">
        <v>128</v>
      </c>
      <c r="E50" s="15" t="s">
        <v>128</v>
      </c>
      <c r="F50" s="15" t="s">
        <v>128</v>
      </c>
      <c r="G50" s="15" t="s">
        <v>128</v>
      </c>
      <c r="H50" s="15" t="s">
        <v>128</v>
      </c>
      <c r="I50" s="15" t="s">
        <v>128</v>
      </c>
      <c r="J50" s="15" t="s">
        <v>128</v>
      </c>
      <c r="K50" s="15" t="s">
        <v>128</v>
      </c>
      <c r="L50" s="15" t="s">
        <v>128</v>
      </c>
      <c r="M50" s="15" t="s">
        <v>128</v>
      </c>
      <c r="N50" s="15" t="s">
        <v>128</v>
      </c>
      <c r="O50" s="15" t="s">
        <v>128</v>
      </c>
      <c r="P50" s="15" t="s">
        <v>128</v>
      </c>
      <c r="Q50" s="15" t="s">
        <v>128</v>
      </c>
      <c r="R50" s="15" t="s">
        <v>128</v>
      </c>
      <c r="S50" s="15">
        <v>2.1</v>
      </c>
      <c r="T50" s="15">
        <v>2.2000000000000002</v>
      </c>
      <c r="U50" s="15">
        <v>2.2999999999999998</v>
      </c>
      <c r="V50" s="15">
        <v>2.5</v>
      </c>
      <c r="W50" s="15">
        <v>2.7</v>
      </c>
      <c r="X50" s="15">
        <v>2.9</v>
      </c>
      <c r="Y50" s="15">
        <v>2.9</v>
      </c>
      <c r="Z50" s="15">
        <v>3.1</v>
      </c>
      <c r="AA50" s="15">
        <v>3.2</v>
      </c>
      <c r="AB50" s="15">
        <v>3.4</v>
      </c>
      <c r="AC50" s="15">
        <v>3.3</v>
      </c>
      <c r="AD50" s="15">
        <v>3.5</v>
      </c>
      <c r="AE50" s="15">
        <v>3.8</v>
      </c>
      <c r="AF50" s="15">
        <v>4.0999999999999996</v>
      </c>
      <c r="AG50" s="15">
        <v>4.5</v>
      </c>
      <c r="AH50" s="15">
        <v>4.7</v>
      </c>
      <c r="AI50" s="15">
        <v>5</v>
      </c>
      <c r="AJ50" s="15">
        <v>5.8</v>
      </c>
      <c r="AK50" s="15">
        <v>5.9</v>
      </c>
      <c r="AL50" s="15">
        <v>6</v>
      </c>
      <c r="AM50" s="15">
        <v>6.3</v>
      </c>
      <c r="AN50" s="15">
        <v>7</v>
      </c>
      <c r="AO50" s="15">
        <v>7.3</v>
      </c>
      <c r="AP50" s="15">
        <v>7.7</v>
      </c>
      <c r="AQ50" s="15">
        <v>7.5</v>
      </c>
      <c r="AR50" s="15">
        <v>8</v>
      </c>
      <c r="AS50" s="15">
        <v>8.3000000000000007</v>
      </c>
      <c r="AT50" s="15">
        <v>9</v>
      </c>
      <c r="AU50" s="15">
        <v>9.6</v>
      </c>
      <c r="AV50" s="15">
        <v>9.9</v>
      </c>
      <c r="AW50" s="15">
        <v>10.6</v>
      </c>
      <c r="AX50" s="15">
        <v>11.3</v>
      </c>
      <c r="AY50" s="15">
        <v>12</v>
      </c>
      <c r="AZ50" s="15">
        <v>13.1</v>
      </c>
      <c r="BA50" s="15">
        <v>15.1</v>
      </c>
    </row>
    <row r="51" spans="1:53" x14ac:dyDescent="0.25">
      <c r="A51" t="s">
        <v>147</v>
      </c>
      <c r="B51" t="s">
        <v>148</v>
      </c>
      <c r="C51" s="15" t="s">
        <v>128</v>
      </c>
      <c r="D51" s="15" t="s">
        <v>128</v>
      </c>
      <c r="E51" s="15" t="s">
        <v>128</v>
      </c>
      <c r="F51" s="15" t="s">
        <v>128</v>
      </c>
      <c r="G51" s="15" t="s">
        <v>128</v>
      </c>
      <c r="H51" s="15" t="s">
        <v>128</v>
      </c>
      <c r="I51" s="15" t="s">
        <v>128</v>
      </c>
      <c r="J51" s="15" t="s">
        <v>128</v>
      </c>
      <c r="K51" s="15" t="s">
        <v>128</v>
      </c>
      <c r="L51" s="15" t="s">
        <v>128</v>
      </c>
      <c r="M51" s="15" t="s">
        <v>128</v>
      </c>
      <c r="N51" s="15" t="s">
        <v>128</v>
      </c>
      <c r="O51" s="15" t="s">
        <v>128</v>
      </c>
      <c r="P51" s="15" t="s">
        <v>128</v>
      </c>
      <c r="Q51" s="15" t="s">
        <v>128</v>
      </c>
      <c r="R51" s="15" t="s">
        <v>128</v>
      </c>
      <c r="S51" s="15">
        <v>0.8</v>
      </c>
      <c r="T51" s="15">
        <v>0.8</v>
      </c>
      <c r="U51" s="15">
        <v>0.8</v>
      </c>
      <c r="V51" s="15">
        <v>0.9</v>
      </c>
      <c r="W51" s="15">
        <v>0.9</v>
      </c>
      <c r="X51" s="15">
        <v>1</v>
      </c>
      <c r="Y51" s="15">
        <v>1.1000000000000001</v>
      </c>
      <c r="Z51" s="15">
        <v>1.2</v>
      </c>
      <c r="AA51" s="15">
        <v>1.3</v>
      </c>
      <c r="AB51" s="15">
        <v>1.5</v>
      </c>
      <c r="AC51" s="15">
        <v>1.6</v>
      </c>
      <c r="AD51" s="15">
        <v>1.7</v>
      </c>
      <c r="AE51" s="15">
        <v>2.1</v>
      </c>
      <c r="AF51" s="15">
        <v>2.4</v>
      </c>
      <c r="AG51" s="15">
        <v>2.9</v>
      </c>
      <c r="AH51" s="15">
        <v>3.7</v>
      </c>
      <c r="AI51" s="15">
        <v>4.7</v>
      </c>
      <c r="AJ51" s="15">
        <v>5.0999999999999996</v>
      </c>
      <c r="AK51" s="15">
        <v>6.1</v>
      </c>
      <c r="AL51" s="15">
        <v>7.1</v>
      </c>
      <c r="AM51" s="15">
        <v>7.7</v>
      </c>
      <c r="AN51" s="15">
        <v>7.6</v>
      </c>
      <c r="AO51" s="15">
        <v>7.3</v>
      </c>
      <c r="AP51" s="15">
        <v>6</v>
      </c>
      <c r="AQ51" s="15">
        <v>6.3</v>
      </c>
      <c r="AR51" s="15">
        <v>5.7</v>
      </c>
      <c r="AS51" s="15">
        <v>6</v>
      </c>
      <c r="AT51" s="15">
        <v>6</v>
      </c>
      <c r="AU51" s="15">
        <v>6.1</v>
      </c>
      <c r="AV51" s="15">
        <v>6.4</v>
      </c>
      <c r="AW51" s="15">
        <v>6.6</v>
      </c>
      <c r="AX51" s="15">
        <v>6.7</v>
      </c>
      <c r="AY51" s="15">
        <v>6.5</v>
      </c>
      <c r="AZ51" s="15">
        <v>6.8</v>
      </c>
      <c r="BA51" s="15">
        <v>7</v>
      </c>
    </row>
    <row r="52" spans="1:53" x14ac:dyDescent="0.25">
      <c r="A52" t="s">
        <v>149</v>
      </c>
      <c r="B52" t="s">
        <v>150</v>
      </c>
      <c r="C52" s="15" t="s">
        <v>128</v>
      </c>
      <c r="D52" s="15" t="s">
        <v>128</v>
      </c>
      <c r="E52" s="15" t="s">
        <v>128</v>
      </c>
      <c r="F52" s="15" t="s">
        <v>128</v>
      </c>
      <c r="G52" s="15" t="s">
        <v>128</v>
      </c>
      <c r="H52" s="15" t="s">
        <v>128</v>
      </c>
      <c r="I52" s="15" t="s">
        <v>128</v>
      </c>
      <c r="J52" s="15" t="s">
        <v>128</v>
      </c>
      <c r="K52" s="15" t="s">
        <v>128</v>
      </c>
      <c r="L52" s="15" t="s">
        <v>128</v>
      </c>
      <c r="M52" s="15" t="s">
        <v>128</v>
      </c>
      <c r="N52" s="15" t="s">
        <v>128</v>
      </c>
      <c r="O52" s="15" t="s">
        <v>128</v>
      </c>
      <c r="P52" s="15" t="s">
        <v>128</v>
      </c>
      <c r="Q52" s="15" t="s">
        <v>128</v>
      </c>
      <c r="R52" s="15" t="s">
        <v>128</v>
      </c>
      <c r="S52" s="15">
        <v>4.5</v>
      </c>
      <c r="T52" s="15">
        <v>4.9000000000000004</v>
      </c>
      <c r="U52" s="15">
        <v>5.3</v>
      </c>
      <c r="V52" s="15">
        <v>5.8</v>
      </c>
      <c r="W52" s="15">
        <v>6</v>
      </c>
      <c r="X52" s="15">
        <v>6.6</v>
      </c>
      <c r="Y52" s="15">
        <v>7</v>
      </c>
      <c r="Z52" s="15">
        <v>7.4</v>
      </c>
      <c r="AA52" s="15">
        <v>8.1</v>
      </c>
      <c r="AB52" s="15">
        <v>9.1999999999999993</v>
      </c>
      <c r="AC52" s="15">
        <v>10.3</v>
      </c>
      <c r="AD52" s="15">
        <v>11.8</v>
      </c>
      <c r="AE52" s="15">
        <v>11.9</v>
      </c>
      <c r="AF52" s="15">
        <v>13.8</v>
      </c>
      <c r="AG52" s="15">
        <v>15.5</v>
      </c>
      <c r="AH52" s="15">
        <v>17.8</v>
      </c>
      <c r="AI52" s="15">
        <v>19.8</v>
      </c>
      <c r="AJ52" s="15">
        <v>20.2</v>
      </c>
      <c r="AK52" s="15">
        <v>22.3</v>
      </c>
      <c r="AL52" s="15">
        <v>21.6</v>
      </c>
      <c r="AM52" s="15">
        <v>23.9</v>
      </c>
      <c r="AN52" s="15">
        <v>27.1</v>
      </c>
      <c r="AO52" s="15">
        <v>29.4</v>
      </c>
      <c r="AP52" s="15">
        <v>32.299999999999997</v>
      </c>
      <c r="AQ52" s="15">
        <v>34.1</v>
      </c>
      <c r="AR52" s="15">
        <v>35.700000000000003</v>
      </c>
      <c r="AS52" s="15">
        <v>38.299999999999997</v>
      </c>
      <c r="AT52" s="15">
        <v>40.5</v>
      </c>
      <c r="AU52" s="15">
        <v>43.5</v>
      </c>
      <c r="AV52" s="15">
        <v>45.9</v>
      </c>
      <c r="AW52" s="15">
        <v>48.1</v>
      </c>
      <c r="AX52" s="15">
        <v>50.2</v>
      </c>
      <c r="AY52" s="15">
        <v>50.7</v>
      </c>
      <c r="AZ52" s="15">
        <v>53.3</v>
      </c>
      <c r="BA52" s="15">
        <v>55.9</v>
      </c>
    </row>
    <row r="53" spans="1:53" x14ac:dyDescent="0.25">
      <c r="A53" t="s">
        <v>151</v>
      </c>
      <c r="B53" t="s">
        <v>152</v>
      </c>
      <c r="C53" s="15" t="s">
        <v>128</v>
      </c>
      <c r="D53" s="15" t="s">
        <v>128</v>
      </c>
      <c r="E53" s="15" t="s">
        <v>128</v>
      </c>
      <c r="F53" s="15" t="s">
        <v>128</v>
      </c>
      <c r="G53" s="15" t="s">
        <v>128</v>
      </c>
      <c r="H53" s="15" t="s">
        <v>128</v>
      </c>
      <c r="I53" s="15" t="s">
        <v>128</v>
      </c>
      <c r="J53" s="15" t="s">
        <v>128</v>
      </c>
      <c r="K53" s="15" t="s">
        <v>128</v>
      </c>
      <c r="L53" s="15" t="s">
        <v>128</v>
      </c>
      <c r="M53" s="15" t="s">
        <v>128</v>
      </c>
      <c r="N53" s="15" t="s">
        <v>128</v>
      </c>
      <c r="O53" s="15" t="s">
        <v>128</v>
      </c>
      <c r="P53" s="15" t="s">
        <v>128</v>
      </c>
      <c r="Q53" s="15" t="s">
        <v>128</v>
      </c>
      <c r="R53" s="15" t="s">
        <v>128</v>
      </c>
      <c r="S53" s="15">
        <v>1.5</v>
      </c>
      <c r="T53" s="15">
        <v>1.6</v>
      </c>
      <c r="U53" s="15">
        <v>1.8</v>
      </c>
      <c r="V53" s="15">
        <v>1.9</v>
      </c>
      <c r="W53" s="15">
        <v>2</v>
      </c>
      <c r="X53" s="15">
        <v>2.2000000000000002</v>
      </c>
      <c r="Y53" s="15">
        <v>2.4</v>
      </c>
      <c r="Z53" s="15">
        <v>2.4</v>
      </c>
      <c r="AA53" s="15">
        <v>2.7</v>
      </c>
      <c r="AB53" s="15">
        <v>3</v>
      </c>
      <c r="AC53" s="15">
        <v>3.3</v>
      </c>
      <c r="AD53" s="15">
        <v>3.6</v>
      </c>
      <c r="AE53" s="15">
        <v>3.8</v>
      </c>
      <c r="AF53" s="15">
        <v>4.3</v>
      </c>
      <c r="AG53" s="15">
        <v>4.9000000000000004</v>
      </c>
      <c r="AH53" s="15">
        <v>5.8</v>
      </c>
      <c r="AI53" s="15">
        <v>6.4</v>
      </c>
      <c r="AJ53" s="15">
        <v>6.4</v>
      </c>
      <c r="AK53" s="15">
        <v>7</v>
      </c>
      <c r="AL53" s="15">
        <v>7</v>
      </c>
      <c r="AM53" s="15">
        <v>7.8</v>
      </c>
      <c r="AN53" s="15">
        <v>8.9</v>
      </c>
      <c r="AO53" s="15">
        <v>9.5</v>
      </c>
      <c r="AP53" s="15">
        <v>10.5</v>
      </c>
      <c r="AQ53" s="15">
        <v>11.1</v>
      </c>
      <c r="AR53" s="15">
        <v>11.9</v>
      </c>
      <c r="AS53" s="15">
        <v>12.6</v>
      </c>
      <c r="AT53" s="15">
        <v>13.2</v>
      </c>
      <c r="AU53" s="15">
        <v>13.6</v>
      </c>
      <c r="AV53" s="15">
        <v>14.8</v>
      </c>
      <c r="AW53" s="15">
        <v>15.8</v>
      </c>
      <c r="AX53" s="15">
        <v>17</v>
      </c>
      <c r="AY53" s="15">
        <v>18.2</v>
      </c>
      <c r="AZ53" s="15">
        <v>18.899999999999999</v>
      </c>
      <c r="BA53" s="15">
        <v>21</v>
      </c>
    </row>
    <row r="54" spans="1:53" x14ac:dyDescent="0.25">
      <c r="A54" t="s">
        <v>153</v>
      </c>
      <c r="B54" s="2" t="s">
        <v>154</v>
      </c>
      <c r="C54" s="41">
        <v>7.7</v>
      </c>
      <c r="D54" s="41">
        <v>8.4</v>
      </c>
      <c r="E54" s="41">
        <v>9.1</v>
      </c>
      <c r="F54" s="41">
        <v>9.6999999999999993</v>
      </c>
      <c r="G54" s="41">
        <v>10.5</v>
      </c>
      <c r="H54" s="41">
        <v>11.4</v>
      </c>
      <c r="I54" s="41">
        <v>12.5</v>
      </c>
      <c r="J54" s="41">
        <v>12.8</v>
      </c>
      <c r="K54" s="41">
        <v>14</v>
      </c>
      <c r="L54" s="41">
        <v>14.8</v>
      </c>
      <c r="M54" s="41">
        <v>15.9</v>
      </c>
      <c r="N54" s="41">
        <v>16.600000000000001</v>
      </c>
      <c r="O54" s="41">
        <v>18.3</v>
      </c>
      <c r="P54" s="41">
        <v>19.100000000000001</v>
      </c>
      <c r="Q54" s="41">
        <v>20.5</v>
      </c>
      <c r="R54" s="41">
        <v>21.7</v>
      </c>
      <c r="S54" s="41">
        <v>23.4</v>
      </c>
      <c r="T54" s="41">
        <v>25.2</v>
      </c>
      <c r="U54" s="41">
        <v>27.4</v>
      </c>
      <c r="V54" s="41">
        <v>30.2</v>
      </c>
      <c r="W54" s="41">
        <v>32.299999999999997</v>
      </c>
      <c r="X54" s="41">
        <v>35.200000000000003</v>
      </c>
      <c r="Y54" s="41">
        <v>38.299999999999997</v>
      </c>
      <c r="Z54" s="41">
        <v>41.2</v>
      </c>
      <c r="AA54" s="41">
        <v>44.5</v>
      </c>
      <c r="AB54" s="41">
        <v>49.8</v>
      </c>
      <c r="AC54" s="41">
        <v>54.4</v>
      </c>
      <c r="AD54" s="41">
        <v>58.8</v>
      </c>
      <c r="AE54" s="41">
        <v>65.2</v>
      </c>
      <c r="AF54" s="41">
        <v>74.5</v>
      </c>
      <c r="AG54" s="41">
        <v>83.9</v>
      </c>
      <c r="AH54" s="41">
        <v>96.1</v>
      </c>
      <c r="AI54" s="41">
        <v>107.4</v>
      </c>
      <c r="AJ54" s="41">
        <v>118.7</v>
      </c>
      <c r="AK54" s="41">
        <v>137.19999999999999</v>
      </c>
      <c r="AL54" s="41">
        <v>149.9</v>
      </c>
      <c r="AM54" s="41">
        <v>169.5</v>
      </c>
      <c r="AN54" s="41">
        <v>180.3</v>
      </c>
      <c r="AO54" s="41">
        <v>198.9</v>
      </c>
      <c r="AP54" s="41">
        <v>210.9</v>
      </c>
      <c r="AQ54" s="41">
        <v>222.5</v>
      </c>
      <c r="AR54" s="41">
        <v>233.1</v>
      </c>
      <c r="AS54" s="41">
        <v>254</v>
      </c>
      <c r="AT54" s="41">
        <v>269.3</v>
      </c>
      <c r="AU54" s="41">
        <v>281</v>
      </c>
      <c r="AV54" s="41">
        <v>299.3</v>
      </c>
      <c r="AW54" s="41">
        <v>321.39999999999998</v>
      </c>
      <c r="AX54" s="41">
        <v>340.9</v>
      </c>
      <c r="AY54" s="41">
        <v>356.3</v>
      </c>
      <c r="AZ54" s="41">
        <v>386.8</v>
      </c>
      <c r="BA54" s="41">
        <v>394.1</v>
      </c>
    </row>
    <row r="55" spans="1:53" x14ac:dyDescent="0.25">
      <c r="A55" t="s">
        <v>155</v>
      </c>
      <c r="B55" t="s">
        <v>156</v>
      </c>
      <c r="C55" s="15" t="s">
        <v>128</v>
      </c>
      <c r="D55" s="15" t="s">
        <v>128</v>
      </c>
      <c r="E55" s="15" t="s">
        <v>128</v>
      </c>
      <c r="F55" s="15" t="s">
        <v>128</v>
      </c>
      <c r="G55" s="15" t="s">
        <v>128</v>
      </c>
      <c r="H55" s="15" t="s">
        <v>128</v>
      </c>
      <c r="I55" s="15" t="s">
        <v>128</v>
      </c>
      <c r="J55" s="15" t="s">
        <v>128</v>
      </c>
      <c r="K55" s="15" t="s">
        <v>128</v>
      </c>
      <c r="L55" s="15" t="s">
        <v>128</v>
      </c>
      <c r="M55" s="15" t="s">
        <v>128</v>
      </c>
      <c r="N55" s="15" t="s">
        <v>128</v>
      </c>
      <c r="O55" s="15" t="s">
        <v>128</v>
      </c>
      <c r="P55" s="15" t="s">
        <v>128</v>
      </c>
      <c r="Q55" s="15" t="s">
        <v>128</v>
      </c>
      <c r="R55" s="15" t="s">
        <v>128</v>
      </c>
      <c r="S55" s="15">
        <v>5.3</v>
      </c>
      <c r="T55" s="15">
        <v>5.8</v>
      </c>
      <c r="U55" s="15">
        <v>6.2</v>
      </c>
      <c r="V55" s="15">
        <v>6.9</v>
      </c>
      <c r="W55" s="15">
        <v>7.2</v>
      </c>
      <c r="X55" s="15">
        <v>7.8</v>
      </c>
      <c r="Y55" s="15">
        <v>8.5</v>
      </c>
      <c r="Z55" s="15">
        <v>8.8000000000000007</v>
      </c>
      <c r="AA55" s="15">
        <v>9.3000000000000007</v>
      </c>
      <c r="AB55" s="15">
        <v>10</v>
      </c>
      <c r="AC55" s="15">
        <v>11</v>
      </c>
      <c r="AD55" s="15">
        <v>11.5</v>
      </c>
      <c r="AE55" s="15">
        <v>12.7</v>
      </c>
      <c r="AF55" s="15">
        <v>14.1</v>
      </c>
      <c r="AG55" s="15">
        <v>16.8</v>
      </c>
      <c r="AH55" s="15">
        <v>19</v>
      </c>
      <c r="AI55" s="15">
        <v>21.9</v>
      </c>
      <c r="AJ55" s="15">
        <v>22.6</v>
      </c>
      <c r="AK55" s="15">
        <v>25.2</v>
      </c>
      <c r="AL55" s="15">
        <v>27.4</v>
      </c>
      <c r="AM55" s="15">
        <v>31.1</v>
      </c>
      <c r="AN55" s="15">
        <v>34.4</v>
      </c>
      <c r="AO55" s="15">
        <v>38.799999999999997</v>
      </c>
      <c r="AP55" s="15">
        <v>41.9</v>
      </c>
      <c r="AQ55" s="15">
        <v>45.4</v>
      </c>
      <c r="AR55" s="15">
        <v>48.2</v>
      </c>
      <c r="AS55" s="15">
        <v>53</v>
      </c>
      <c r="AT55" s="15">
        <v>54.8</v>
      </c>
      <c r="AU55" s="15">
        <v>57.1</v>
      </c>
      <c r="AV55" s="15">
        <v>61</v>
      </c>
      <c r="AW55" s="15">
        <v>65.3</v>
      </c>
      <c r="AX55" s="15">
        <v>72</v>
      </c>
      <c r="AY55" s="15">
        <v>73.900000000000006</v>
      </c>
      <c r="AZ55" s="15">
        <v>87.1</v>
      </c>
      <c r="BA55" s="15">
        <v>97.2</v>
      </c>
    </row>
    <row r="56" spans="1:53" x14ac:dyDescent="0.25">
      <c r="A56" t="s">
        <v>157</v>
      </c>
      <c r="B56" t="s">
        <v>158</v>
      </c>
      <c r="C56" s="15" t="s">
        <v>128</v>
      </c>
      <c r="D56" s="15" t="s">
        <v>128</v>
      </c>
      <c r="E56" s="15" t="s">
        <v>128</v>
      </c>
      <c r="F56" s="15" t="s">
        <v>128</v>
      </c>
      <c r="G56" s="15" t="s">
        <v>128</v>
      </c>
      <c r="H56" s="15" t="s">
        <v>128</v>
      </c>
      <c r="I56" s="15" t="s">
        <v>128</v>
      </c>
      <c r="J56" s="15" t="s">
        <v>128</v>
      </c>
      <c r="K56" s="15" t="s">
        <v>128</v>
      </c>
      <c r="L56" s="15" t="s">
        <v>128</v>
      </c>
      <c r="M56" s="15" t="s">
        <v>128</v>
      </c>
      <c r="N56" s="15" t="s">
        <v>128</v>
      </c>
      <c r="O56" s="15" t="s">
        <v>128</v>
      </c>
      <c r="P56" s="15" t="s">
        <v>128</v>
      </c>
      <c r="Q56" s="15" t="s">
        <v>128</v>
      </c>
      <c r="R56" s="15" t="s">
        <v>128</v>
      </c>
      <c r="S56" s="15">
        <v>3</v>
      </c>
      <c r="T56" s="15">
        <v>3.1</v>
      </c>
      <c r="U56" s="15">
        <v>3.6</v>
      </c>
      <c r="V56" s="15">
        <v>4</v>
      </c>
      <c r="W56" s="15">
        <v>4.2</v>
      </c>
      <c r="X56" s="15">
        <v>4.9000000000000004</v>
      </c>
      <c r="Y56" s="15">
        <v>4.8</v>
      </c>
      <c r="Z56" s="15">
        <v>4.7</v>
      </c>
      <c r="AA56" s="15">
        <v>4.9000000000000004</v>
      </c>
      <c r="AB56" s="15">
        <v>5.5</v>
      </c>
      <c r="AC56" s="15">
        <v>5.7</v>
      </c>
      <c r="AD56" s="15">
        <v>6</v>
      </c>
      <c r="AE56" s="15">
        <v>6.5</v>
      </c>
      <c r="AF56" s="15">
        <v>8.5</v>
      </c>
      <c r="AG56" s="15">
        <v>9.6999999999999993</v>
      </c>
      <c r="AH56" s="15">
        <v>11.7</v>
      </c>
      <c r="AI56" s="15">
        <v>13.3</v>
      </c>
      <c r="AJ56" s="15">
        <v>14.1</v>
      </c>
      <c r="AK56" s="15">
        <v>16.5</v>
      </c>
      <c r="AL56" s="15">
        <v>17.399999999999999</v>
      </c>
      <c r="AM56" s="15">
        <v>19</v>
      </c>
      <c r="AN56" s="15">
        <v>21.3</v>
      </c>
      <c r="AO56" s="15">
        <v>23</v>
      </c>
      <c r="AP56" s="15">
        <v>25.4</v>
      </c>
      <c r="AQ56" s="15">
        <v>27.6</v>
      </c>
      <c r="AR56" s="15">
        <v>27.9</v>
      </c>
      <c r="AS56" s="15">
        <v>33.6</v>
      </c>
      <c r="AT56" s="15">
        <v>33.6</v>
      </c>
      <c r="AU56" s="15">
        <v>35.200000000000003</v>
      </c>
      <c r="AV56" s="15">
        <v>35.700000000000003</v>
      </c>
      <c r="AW56" s="15">
        <v>38.1</v>
      </c>
      <c r="AX56" s="15">
        <v>37.299999999999997</v>
      </c>
      <c r="AY56" s="15">
        <v>39.4</v>
      </c>
      <c r="AZ56" s="15">
        <v>41.5</v>
      </c>
      <c r="BA56" s="15">
        <v>40.299999999999997</v>
      </c>
    </row>
    <row r="57" spans="1:53" x14ac:dyDescent="0.25">
      <c r="A57" t="s">
        <v>159</v>
      </c>
      <c r="B57" t="s">
        <v>160</v>
      </c>
      <c r="C57" s="15" t="s">
        <v>128</v>
      </c>
      <c r="D57" s="15" t="s">
        <v>128</v>
      </c>
      <c r="E57" s="15" t="s">
        <v>128</v>
      </c>
      <c r="F57" s="15" t="s">
        <v>128</v>
      </c>
      <c r="G57" s="15" t="s">
        <v>128</v>
      </c>
      <c r="H57" s="15" t="s">
        <v>128</v>
      </c>
      <c r="I57" s="15" t="s">
        <v>128</v>
      </c>
      <c r="J57" s="15" t="s">
        <v>128</v>
      </c>
      <c r="K57" s="15" t="s">
        <v>128</v>
      </c>
      <c r="L57" s="15" t="s">
        <v>128</v>
      </c>
      <c r="M57" s="15" t="s">
        <v>128</v>
      </c>
      <c r="N57" s="15" t="s">
        <v>128</v>
      </c>
      <c r="O57" s="15" t="s">
        <v>128</v>
      </c>
      <c r="P57" s="15" t="s">
        <v>128</v>
      </c>
      <c r="Q57" s="15" t="s">
        <v>128</v>
      </c>
      <c r="R57" s="15" t="s">
        <v>128</v>
      </c>
      <c r="S57" s="15">
        <v>14.2</v>
      </c>
      <c r="T57" s="15">
        <v>15.2</v>
      </c>
      <c r="U57" s="15">
        <v>16.5</v>
      </c>
      <c r="V57" s="15">
        <v>18.100000000000001</v>
      </c>
      <c r="W57" s="15">
        <v>19.5</v>
      </c>
      <c r="X57" s="15">
        <v>20.9</v>
      </c>
      <c r="Y57" s="15">
        <v>23.3</v>
      </c>
      <c r="Z57" s="15">
        <v>25.7</v>
      </c>
      <c r="AA57" s="15">
        <v>28.2</v>
      </c>
      <c r="AB57" s="15">
        <v>31.9</v>
      </c>
      <c r="AC57" s="15">
        <v>35</v>
      </c>
      <c r="AD57" s="15">
        <v>38.299999999999997</v>
      </c>
      <c r="AE57" s="15">
        <v>42.8</v>
      </c>
      <c r="AF57" s="15">
        <v>48.2</v>
      </c>
      <c r="AG57" s="15">
        <v>53.2</v>
      </c>
      <c r="AH57" s="15">
        <v>60.4</v>
      </c>
      <c r="AI57" s="15">
        <v>66.5</v>
      </c>
      <c r="AJ57" s="15">
        <v>75.3</v>
      </c>
      <c r="AK57" s="15">
        <v>87.7</v>
      </c>
      <c r="AL57" s="15">
        <v>96.4</v>
      </c>
      <c r="AM57" s="15">
        <v>109.3</v>
      </c>
      <c r="AN57" s="15">
        <v>113.4</v>
      </c>
      <c r="AO57" s="15">
        <v>124.6</v>
      </c>
      <c r="AP57" s="15">
        <v>130.19999999999999</v>
      </c>
      <c r="AQ57" s="15">
        <v>135.4</v>
      </c>
      <c r="AR57" s="15">
        <v>141.5</v>
      </c>
      <c r="AS57" s="15">
        <v>150.5</v>
      </c>
      <c r="AT57" s="15">
        <v>162.30000000000001</v>
      </c>
      <c r="AU57" s="15">
        <v>169.6</v>
      </c>
      <c r="AV57" s="15">
        <v>181.6</v>
      </c>
      <c r="AW57" s="15">
        <v>195.7</v>
      </c>
      <c r="AX57" s="15">
        <v>207.1</v>
      </c>
      <c r="AY57" s="15">
        <v>216.4</v>
      </c>
      <c r="AZ57" s="15">
        <v>229.2</v>
      </c>
      <c r="BA57" s="15">
        <v>226.3</v>
      </c>
    </row>
    <row r="58" spans="1:53" x14ac:dyDescent="0.25">
      <c r="A58" t="s">
        <v>161</v>
      </c>
      <c r="B58" t="s">
        <v>162</v>
      </c>
      <c r="C58" s="15" t="s">
        <v>128</v>
      </c>
      <c r="D58" s="15" t="s">
        <v>128</v>
      </c>
      <c r="E58" s="15" t="s">
        <v>128</v>
      </c>
      <c r="F58" s="15" t="s">
        <v>128</v>
      </c>
      <c r="G58" s="15" t="s">
        <v>128</v>
      </c>
      <c r="H58" s="15" t="s">
        <v>128</v>
      </c>
      <c r="I58" s="15" t="s">
        <v>128</v>
      </c>
      <c r="J58" s="15" t="s">
        <v>128</v>
      </c>
      <c r="K58" s="15" t="s">
        <v>128</v>
      </c>
      <c r="L58" s="15" t="s">
        <v>128</v>
      </c>
      <c r="M58" s="15" t="s">
        <v>128</v>
      </c>
      <c r="N58" s="15" t="s">
        <v>128</v>
      </c>
      <c r="O58" s="15" t="s">
        <v>128</v>
      </c>
      <c r="P58" s="15" t="s">
        <v>128</v>
      </c>
      <c r="Q58" s="15" t="s">
        <v>128</v>
      </c>
      <c r="R58" s="15" t="s">
        <v>128</v>
      </c>
      <c r="S58" s="15">
        <v>1</v>
      </c>
      <c r="T58" s="15">
        <v>1.1000000000000001</v>
      </c>
      <c r="U58" s="15">
        <v>1.2</v>
      </c>
      <c r="V58" s="15">
        <v>1.3</v>
      </c>
      <c r="W58" s="15">
        <v>1.4</v>
      </c>
      <c r="X58" s="15">
        <v>1.6</v>
      </c>
      <c r="Y58" s="15">
        <v>1.8</v>
      </c>
      <c r="Z58" s="15">
        <v>1.9</v>
      </c>
      <c r="AA58" s="15">
        <v>2.1</v>
      </c>
      <c r="AB58" s="15">
        <v>2.4</v>
      </c>
      <c r="AC58" s="15">
        <v>2.7</v>
      </c>
      <c r="AD58" s="15">
        <v>3</v>
      </c>
      <c r="AE58" s="15">
        <v>3.3</v>
      </c>
      <c r="AF58" s="15">
        <v>3.7</v>
      </c>
      <c r="AG58" s="15">
        <v>4.2</v>
      </c>
      <c r="AH58" s="15">
        <v>5</v>
      </c>
      <c r="AI58" s="15">
        <v>5.8</v>
      </c>
      <c r="AJ58" s="15">
        <v>6.7</v>
      </c>
      <c r="AK58" s="15">
        <v>7.8</v>
      </c>
      <c r="AL58" s="15">
        <v>8.6999999999999993</v>
      </c>
      <c r="AM58" s="15">
        <v>10.1</v>
      </c>
      <c r="AN58" s="15">
        <v>11.1</v>
      </c>
      <c r="AO58" s="15">
        <v>12.5</v>
      </c>
      <c r="AP58" s="15">
        <v>13.5</v>
      </c>
      <c r="AQ58" s="15">
        <v>14.2</v>
      </c>
      <c r="AR58" s="15">
        <v>15.4</v>
      </c>
      <c r="AS58" s="15">
        <v>16.899999999999999</v>
      </c>
      <c r="AT58" s="15">
        <v>18.5</v>
      </c>
      <c r="AU58" s="15">
        <v>19.100000000000001</v>
      </c>
      <c r="AV58" s="15">
        <v>21</v>
      </c>
      <c r="AW58" s="15">
        <v>22.4</v>
      </c>
      <c r="AX58" s="15">
        <v>24.5</v>
      </c>
      <c r="AY58" s="15">
        <v>26.6</v>
      </c>
      <c r="AZ58" s="15">
        <v>29</v>
      </c>
      <c r="BA58" s="15">
        <v>30.3</v>
      </c>
    </row>
    <row r="59" spans="1:53" x14ac:dyDescent="0.25">
      <c r="A59" t="s">
        <v>163</v>
      </c>
      <c r="B59" s="2" t="s">
        <v>164</v>
      </c>
      <c r="C59" s="41">
        <v>25.8</v>
      </c>
      <c r="D59" s="41">
        <v>28.4</v>
      </c>
      <c r="E59" s="41">
        <v>30.8</v>
      </c>
      <c r="F59" s="41">
        <v>33.799999999999997</v>
      </c>
      <c r="G59" s="41">
        <v>37.700000000000003</v>
      </c>
      <c r="H59" s="41">
        <v>41.3</v>
      </c>
      <c r="I59" s="41">
        <v>45.5</v>
      </c>
      <c r="J59" s="41">
        <v>49.2</v>
      </c>
      <c r="K59" s="41">
        <v>53.3</v>
      </c>
      <c r="L59" s="41">
        <v>56.9</v>
      </c>
      <c r="M59" s="41">
        <v>60.9</v>
      </c>
      <c r="N59" s="41">
        <v>65.3</v>
      </c>
      <c r="O59" s="41">
        <v>69.900000000000006</v>
      </c>
      <c r="P59" s="41">
        <v>74.8</v>
      </c>
      <c r="Q59" s="41">
        <v>79.5</v>
      </c>
      <c r="R59" s="41">
        <v>84.7</v>
      </c>
      <c r="S59" s="41">
        <v>89.5</v>
      </c>
      <c r="T59" s="41">
        <v>95.9</v>
      </c>
      <c r="U59" s="41">
        <v>102.9</v>
      </c>
      <c r="V59" s="41">
        <v>110.7</v>
      </c>
      <c r="W59" s="41">
        <v>119.1</v>
      </c>
      <c r="X59" s="41">
        <v>129.9</v>
      </c>
      <c r="Y59" s="41">
        <v>142.6</v>
      </c>
      <c r="Z59" s="41">
        <v>153.4</v>
      </c>
      <c r="AA59" s="41">
        <v>170.4</v>
      </c>
      <c r="AB59" s="41">
        <v>186.1</v>
      </c>
      <c r="AC59" s="41">
        <v>205</v>
      </c>
      <c r="AD59" s="41">
        <v>225.5</v>
      </c>
      <c r="AE59" s="41">
        <v>250.3</v>
      </c>
      <c r="AF59" s="41">
        <v>275.3</v>
      </c>
      <c r="AG59" s="41">
        <v>307.2</v>
      </c>
      <c r="AH59" s="41">
        <v>352.6</v>
      </c>
      <c r="AI59" s="41">
        <v>395.7</v>
      </c>
      <c r="AJ59" s="41">
        <v>449.4</v>
      </c>
      <c r="AK59" s="41">
        <v>505.4</v>
      </c>
      <c r="AL59" s="41">
        <v>548.1</v>
      </c>
      <c r="AM59" s="41">
        <v>614.29999999999995</v>
      </c>
      <c r="AN59" s="41">
        <v>679.9</v>
      </c>
      <c r="AO59" s="41">
        <v>738.6</v>
      </c>
      <c r="AP59" s="41">
        <v>799.7</v>
      </c>
      <c r="AQ59" s="41">
        <v>842.1</v>
      </c>
      <c r="AR59" s="41">
        <v>907</v>
      </c>
      <c r="AS59" s="41">
        <v>972.8</v>
      </c>
      <c r="AT59" s="41">
        <v>1037.9000000000001</v>
      </c>
      <c r="AU59" s="41">
        <v>1097.3</v>
      </c>
      <c r="AV59" s="41">
        <v>1181.2</v>
      </c>
      <c r="AW59" s="41">
        <v>1248.5</v>
      </c>
      <c r="AX59" s="41">
        <v>1314.2</v>
      </c>
      <c r="AY59" s="41">
        <v>1406.5</v>
      </c>
      <c r="AZ59" s="41">
        <v>1493.2</v>
      </c>
      <c r="BA59" s="41">
        <v>1612.4</v>
      </c>
    </row>
    <row r="60" spans="1:53" x14ac:dyDescent="0.25">
      <c r="A60" t="s">
        <v>165</v>
      </c>
      <c r="B60" s="2" t="s">
        <v>166</v>
      </c>
      <c r="C60" s="41">
        <v>6.1</v>
      </c>
      <c r="D60" s="41">
        <v>6.9</v>
      </c>
      <c r="E60" s="41">
        <v>7.7</v>
      </c>
      <c r="F60" s="41">
        <v>8.4</v>
      </c>
      <c r="G60" s="41">
        <v>9.4</v>
      </c>
      <c r="H60" s="41">
        <v>10.5</v>
      </c>
      <c r="I60" s="41">
        <v>11.7</v>
      </c>
      <c r="J60" s="41">
        <v>12.6</v>
      </c>
      <c r="K60" s="41">
        <v>13.7</v>
      </c>
      <c r="L60" s="41">
        <v>14.8</v>
      </c>
      <c r="M60" s="41">
        <v>15.8</v>
      </c>
      <c r="N60" s="41">
        <v>17.100000000000001</v>
      </c>
      <c r="O60" s="41">
        <v>18.399999999999999</v>
      </c>
      <c r="P60" s="41">
        <v>19.7</v>
      </c>
      <c r="Q60" s="41">
        <v>20.9</v>
      </c>
      <c r="R60" s="41">
        <v>21.5</v>
      </c>
      <c r="S60" s="41">
        <v>22.3</v>
      </c>
      <c r="T60" s="41">
        <v>24.4</v>
      </c>
      <c r="U60" s="41">
        <v>26.7</v>
      </c>
      <c r="V60" s="41">
        <v>29.4</v>
      </c>
      <c r="W60" s="41">
        <v>32.799999999999997</v>
      </c>
      <c r="X60" s="41">
        <v>36.799999999999997</v>
      </c>
      <c r="Y60" s="41">
        <v>41.5</v>
      </c>
      <c r="Z60" s="41">
        <v>44.6</v>
      </c>
      <c r="AA60" s="41">
        <v>49.2</v>
      </c>
      <c r="AB60" s="41">
        <v>53.8</v>
      </c>
      <c r="AC60" s="41">
        <v>57.4</v>
      </c>
      <c r="AD60" s="41">
        <v>65</v>
      </c>
      <c r="AE60" s="41">
        <v>74.3</v>
      </c>
      <c r="AF60" s="41">
        <v>81.2</v>
      </c>
      <c r="AG60" s="41">
        <v>95.7</v>
      </c>
      <c r="AH60" s="41">
        <v>113.7</v>
      </c>
      <c r="AI60" s="41">
        <v>125.1</v>
      </c>
      <c r="AJ60" s="41">
        <v>137.9</v>
      </c>
      <c r="AK60" s="41">
        <v>155.1</v>
      </c>
      <c r="AL60" s="41">
        <v>168.9</v>
      </c>
      <c r="AM60" s="41">
        <v>194.6</v>
      </c>
      <c r="AN60" s="41">
        <v>213.9</v>
      </c>
      <c r="AO60" s="41">
        <v>229.8</v>
      </c>
      <c r="AP60" s="41">
        <v>257.89999999999998</v>
      </c>
      <c r="AQ60" s="41">
        <v>276.8</v>
      </c>
      <c r="AR60" s="41">
        <v>295.7</v>
      </c>
      <c r="AS60" s="41">
        <v>317.3</v>
      </c>
      <c r="AT60" s="41">
        <v>340.7</v>
      </c>
      <c r="AU60" s="41">
        <v>375.7</v>
      </c>
      <c r="AV60" s="41">
        <v>411.3</v>
      </c>
      <c r="AW60" s="41">
        <v>433.4</v>
      </c>
      <c r="AX60" s="41">
        <v>447.6</v>
      </c>
      <c r="AY60" s="41">
        <v>485</v>
      </c>
      <c r="AZ60" s="41">
        <v>524.1</v>
      </c>
      <c r="BA60" s="41">
        <v>577.20000000000005</v>
      </c>
    </row>
    <row r="61" spans="1:53" x14ac:dyDescent="0.25">
      <c r="A61" t="s">
        <v>167</v>
      </c>
      <c r="B61" t="s">
        <v>168</v>
      </c>
      <c r="C61" s="15" t="s">
        <v>128</v>
      </c>
      <c r="D61" s="15" t="s">
        <v>128</v>
      </c>
      <c r="E61" s="15" t="s">
        <v>128</v>
      </c>
      <c r="F61" s="15" t="s">
        <v>128</v>
      </c>
      <c r="G61" s="15" t="s">
        <v>128</v>
      </c>
      <c r="H61" s="15" t="s">
        <v>128</v>
      </c>
      <c r="I61" s="15" t="s">
        <v>128</v>
      </c>
      <c r="J61" s="15" t="s">
        <v>128</v>
      </c>
      <c r="K61" s="15" t="s">
        <v>128</v>
      </c>
      <c r="L61" s="15" t="s">
        <v>128</v>
      </c>
      <c r="M61" s="15" t="s">
        <v>128</v>
      </c>
      <c r="N61" s="15" t="s">
        <v>128</v>
      </c>
      <c r="O61" s="15" t="s">
        <v>128</v>
      </c>
      <c r="P61" s="15" t="s">
        <v>128</v>
      </c>
      <c r="Q61" s="15" t="s">
        <v>128</v>
      </c>
      <c r="R61" s="15" t="s">
        <v>128</v>
      </c>
      <c r="S61" s="15">
        <v>10.9</v>
      </c>
      <c r="T61" s="15">
        <v>11.9</v>
      </c>
      <c r="U61" s="15">
        <v>12.9</v>
      </c>
      <c r="V61" s="15">
        <v>14.3</v>
      </c>
      <c r="W61" s="15">
        <v>16.100000000000001</v>
      </c>
      <c r="X61" s="15">
        <v>18.100000000000001</v>
      </c>
      <c r="Y61" s="15">
        <v>21.9</v>
      </c>
      <c r="Z61" s="15">
        <v>24.7</v>
      </c>
      <c r="AA61" s="15">
        <v>25.5</v>
      </c>
      <c r="AB61" s="15">
        <v>27.2</v>
      </c>
      <c r="AC61" s="15">
        <v>30.4</v>
      </c>
      <c r="AD61" s="15">
        <v>36.4</v>
      </c>
      <c r="AE61" s="15">
        <v>40.6</v>
      </c>
      <c r="AF61" s="15">
        <v>44.6</v>
      </c>
      <c r="AG61" s="15">
        <v>50.6</v>
      </c>
      <c r="AH61" s="15">
        <v>60.2</v>
      </c>
      <c r="AI61" s="15">
        <v>68.400000000000006</v>
      </c>
      <c r="AJ61" s="15">
        <v>73.5</v>
      </c>
      <c r="AK61" s="15">
        <v>81.400000000000006</v>
      </c>
      <c r="AL61" s="15">
        <v>85.3</v>
      </c>
      <c r="AM61" s="15">
        <v>99.4</v>
      </c>
      <c r="AN61" s="15">
        <v>106.2</v>
      </c>
      <c r="AO61" s="15">
        <v>115.5</v>
      </c>
      <c r="AP61" s="15">
        <v>136.6</v>
      </c>
      <c r="AQ61" s="15">
        <v>146.19999999999999</v>
      </c>
      <c r="AR61" s="15">
        <v>146.1</v>
      </c>
      <c r="AS61" s="15">
        <v>154</v>
      </c>
      <c r="AT61" s="15">
        <v>165.5</v>
      </c>
      <c r="AU61" s="15">
        <v>183.5</v>
      </c>
      <c r="AV61" s="15">
        <v>195.5</v>
      </c>
      <c r="AW61" s="15">
        <v>202.4</v>
      </c>
      <c r="AX61" s="15">
        <v>204.6</v>
      </c>
      <c r="AY61" s="15">
        <v>208.6</v>
      </c>
      <c r="AZ61" s="15">
        <v>218.1</v>
      </c>
      <c r="BA61" s="15">
        <v>233.1</v>
      </c>
    </row>
    <row r="62" spans="1:53" x14ac:dyDescent="0.25">
      <c r="A62" t="s">
        <v>169</v>
      </c>
      <c r="B62" t="s">
        <v>170</v>
      </c>
      <c r="C62" s="15" t="s">
        <v>128</v>
      </c>
      <c r="D62" s="15" t="s">
        <v>128</v>
      </c>
      <c r="E62" s="15" t="s">
        <v>128</v>
      </c>
      <c r="F62" s="15" t="s">
        <v>128</v>
      </c>
      <c r="G62" s="15" t="s">
        <v>128</v>
      </c>
      <c r="H62" s="15" t="s">
        <v>128</v>
      </c>
      <c r="I62" s="15" t="s">
        <v>128</v>
      </c>
      <c r="J62" s="15" t="s">
        <v>128</v>
      </c>
      <c r="K62" s="15" t="s">
        <v>128</v>
      </c>
      <c r="L62" s="15" t="s">
        <v>128</v>
      </c>
      <c r="M62" s="15" t="s">
        <v>128</v>
      </c>
      <c r="N62" s="15" t="s">
        <v>128</v>
      </c>
      <c r="O62" s="15" t="s">
        <v>128</v>
      </c>
      <c r="P62" s="15" t="s">
        <v>128</v>
      </c>
      <c r="Q62" s="15" t="s">
        <v>128</v>
      </c>
      <c r="R62" s="15" t="s">
        <v>128</v>
      </c>
      <c r="S62" s="15">
        <v>1.4</v>
      </c>
      <c r="T62" s="15">
        <v>1.6</v>
      </c>
      <c r="U62" s="15">
        <v>2</v>
      </c>
      <c r="V62" s="15">
        <v>2.5</v>
      </c>
      <c r="W62" s="15">
        <v>3.3</v>
      </c>
      <c r="X62" s="15">
        <v>4.2</v>
      </c>
      <c r="Y62" s="15">
        <v>3.5</v>
      </c>
      <c r="Z62" s="15">
        <v>2.5</v>
      </c>
      <c r="AA62" s="15">
        <v>3.8</v>
      </c>
      <c r="AB62" s="15">
        <v>4.3</v>
      </c>
      <c r="AC62" s="15">
        <v>3.6</v>
      </c>
      <c r="AD62" s="15">
        <v>3.1</v>
      </c>
      <c r="AE62" s="15">
        <v>4.7</v>
      </c>
      <c r="AF62" s="15">
        <v>4.7</v>
      </c>
      <c r="AG62" s="15">
        <v>6.9</v>
      </c>
      <c r="AH62" s="15">
        <v>8.6</v>
      </c>
      <c r="AI62" s="15">
        <v>9.5</v>
      </c>
      <c r="AJ62" s="15">
        <v>9.1999999999999993</v>
      </c>
      <c r="AK62" s="15">
        <v>10.1</v>
      </c>
      <c r="AL62" s="15">
        <v>11.5</v>
      </c>
      <c r="AM62" s="15">
        <v>20.5</v>
      </c>
      <c r="AN62" s="15">
        <v>20.9</v>
      </c>
      <c r="AO62" s="15">
        <v>26.1</v>
      </c>
      <c r="AP62" s="15">
        <v>29.9</v>
      </c>
      <c r="AQ62" s="15">
        <v>41.4</v>
      </c>
      <c r="AR62" s="15">
        <v>43.4</v>
      </c>
      <c r="AS62" s="15">
        <v>45.7</v>
      </c>
      <c r="AT62" s="15">
        <v>43.2</v>
      </c>
      <c r="AU62" s="15">
        <v>46.8</v>
      </c>
      <c r="AV62" s="15">
        <v>53.6</v>
      </c>
      <c r="AW62" s="15">
        <v>64.8</v>
      </c>
      <c r="AX62" s="15">
        <v>61</v>
      </c>
      <c r="AY62" s="15">
        <v>75.5</v>
      </c>
      <c r="AZ62" s="15">
        <v>97.6</v>
      </c>
      <c r="BA62" s="15">
        <v>121.3</v>
      </c>
    </row>
    <row r="63" spans="1:53" x14ac:dyDescent="0.25">
      <c r="A63" t="s">
        <v>171</v>
      </c>
      <c r="B63" t="s">
        <v>172</v>
      </c>
      <c r="C63" s="15" t="s">
        <v>128</v>
      </c>
      <c r="D63" s="15" t="s">
        <v>128</v>
      </c>
      <c r="E63" s="15" t="s">
        <v>128</v>
      </c>
      <c r="F63" s="15" t="s">
        <v>128</v>
      </c>
      <c r="G63" s="15" t="s">
        <v>128</v>
      </c>
      <c r="H63" s="15" t="s">
        <v>128</v>
      </c>
      <c r="I63" s="15" t="s">
        <v>128</v>
      </c>
      <c r="J63" s="15" t="s">
        <v>128</v>
      </c>
      <c r="K63" s="15" t="s">
        <v>128</v>
      </c>
      <c r="L63" s="15" t="s">
        <v>128</v>
      </c>
      <c r="M63" s="15" t="s">
        <v>128</v>
      </c>
      <c r="N63" s="15" t="s">
        <v>128</v>
      </c>
      <c r="O63" s="15" t="s">
        <v>128</v>
      </c>
      <c r="P63" s="15" t="s">
        <v>128</v>
      </c>
      <c r="Q63" s="15" t="s">
        <v>128</v>
      </c>
      <c r="R63" s="15" t="s">
        <v>128</v>
      </c>
      <c r="S63" s="15">
        <v>9.6999999999999993</v>
      </c>
      <c r="T63" s="15">
        <v>10.7</v>
      </c>
      <c r="U63" s="15">
        <v>11.6</v>
      </c>
      <c r="V63" s="15">
        <v>12.3</v>
      </c>
      <c r="W63" s="15">
        <v>13.1</v>
      </c>
      <c r="X63" s="15">
        <v>14.3</v>
      </c>
      <c r="Y63" s="15">
        <v>15.7</v>
      </c>
      <c r="Z63" s="15">
        <v>17.100000000000001</v>
      </c>
      <c r="AA63" s="15">
        <v>19.600000000000001</v>
      </c>
      <c r="AB63" s="15">
        <v>21.9</v>
      </c>
      <c r="AC63" s="15">
        <v>23</v>
      </c>
      <c r="AD63" s="15">
        <v>25</v>
      </c>
      <c r="AE63" s="15">
        <v>28.4</v>
      </c>
      <c r="AF63" s="15">
        <v>31.4</v>
      </c>
      <c r="AG63" s="15">
        <v>37.5</v>
      </c>
      <c r="AH63" s="15">
        <v>43.9</v>
      </c>
      <c r="AI63" s="15">
        <v>46.1</v>
      </c>
      <c r="AJ63" s="15">
        <v>53.6</v>
      </c>
      <c r="AK63" s="15">
        <v>60.1</v>
      </c>
      <c r="AL63" s="15">
        <v>68.7</v>
      </c>
      <c r="AM63" s="15">
        <v>70.599999999999994</v>
      </c>
      <c r="AN63" s="15">
        <v>82.2</v>
      </c>
      <c r="AO63" s="15">
        <v>81.7</v>
      </c>
      <c r="AP63" s="15">
        <v>84.1</v>
      </c>
      <c r="AQ63" s="15">
        <v>81.8</v>
      </c>
      <c r="AR63" s="15">
        <v>99.4</v>
      </c>
      <c r="AS63" s="15">
        <v>110.9</v>
      </c>
      <c r="AT63" s="15">
        <v>124.4</v>
      </c>
      <c r="AU63" s="15">
        <v>137.5</v>
      </c>
      <c r="AV63" s="15">
        <v>153.19999999999999</v>
      </c>
      <c r="AW63" s="15">
        <v>155.80000000000001</v>
      </c>
      <c r="AX63" s="15">
        <v>172.3</v>
      </c>
      <c r="AY63" s="15">
        <v>189.7</v>
      </c>
      <c r="AZ63" s="15">
        <v>197.5</v>
      </c>
      <c r="BA63" s="15">
        <v>215.6</v>
      </c>
    </row>
    <row r="64" spans="1:53" x14ac:dyDescent="0.25">
      <c r="A64" t="s">
        <v>173</v>
      </c>
      <c r="B64" t="s">
        <v>174</v>
      </c>
      <c r="C64" s="15" t="s">
        <v>128</v>
      </c>
      <c r="D64" s="15" t="s">
        <v>128</v>
      </c>
      <c r="E64" s="15" t="s">
        <v>128</v>
      </c>
      <c r="F64" s="15" t="s">
        <v>128</v>
      </c>
      <c r="G64" s="15" t="s">
        <v>128</v>
      </c>
      <c r="H64" s="15" t="s">
        <v>128</v>
      </c>
      <c r="I64" s="15" t="s">
        <v>128</v>
      </c>
      <c r="J64" s="15" t="s">
        <v>128</v>
      </c>
      <c r="K64" s="15" t="s">
        <v>128</v>
      </c>
      <c r="L64" s="15" t="s">
        <v>128</v>
      </c>
      <c r="M64" s="15" t="s">
        <v>128</v>
      </c>
      <c r="N64" s="15" t="s">
        <v>128</v>
      </c>
      <c r="O64" s="15" t="s">
        <v>128</v>
      </c>
      <c r="P64" s="15" t="s">
        <v>128</v>
      </c>
      <c r="Q64" s="15" t="s">
        <v>128</v>
      </c>
      <c r="R64" s="15" t="s">
        <v>128</v>
      </c>
      <c r="S64" s="15">
        <v>0.2</v>
      </c>
      <c r="T64" s="15">
        <v>0.2</v>
      </c>
      <c r="U64" s="15">
        <v>0.2</v>
      </c>
      <c r="V64" s="15">
        <v>0.2</v>
      </c>
      <c r="W64" s="15">
        <v>0.2</v>
      </c>
      <c r="X64" s="15">
        <v>0.3</v>
      </c>
      <c r="Y64" s="15">
        <v>0.3</v>
      </c>
      <c r="Z64" s="15">
        <v>0.3</v>
      </c>
      <c r="AA64" s="15">
        <v>0.3</v>
      </c>
      <c r="AB64" s="15">
        <v>0.4</v>
      </c>
      <c r="AC64" s="15">
        <v>0.3</v>
      </c>
      <c r="AD64" s="15">
        <v>0.5</v>
      </c>
      <c r="AE64" s="15">
        <v>0.6</v>
      </c>
      <c r="AF64" s="15">
        <v>0.5</v>
      </c>
      <c r="AG64" s="15">
        <v>0.6</v>
      </c>
      <c r="AH64" s="15">
        <v>0.9</v>
      </c>
      <c r="AI64" s="15">
        <v>1.1000000000000001</v>
      </c>
      <c r="AJ64" s="15">
        <v>1.6</v>
      </c>
      <c r="AK64" s="15">
        <v>3.5</v>
      </c>
      <c r="AL64" s="15">
        <v>3.4</v>
      </c>
      <c r="AM64" s="15">
        <v>4.2</v>
      </c>
      <c r="AN64" s="15">
        <v>4.5999999999999996</v>
      </c>
      <c r="AO64" s="15">
        <v>6.5</v>
      </c>
      <c r="AP64" s="15">
        <v>7.2</v>
      </c>
      <c r="AQ64" s="15">
        <v>7.4</v>
      </c>
      <c r="AR64" s="15">
        <v>6.8</v>
      </c>
      <c r="AS64" s="15">
        <v>6.7</v>
      </c>
      <c r="AT64" s="15">
        <v>7.6</v>
      </c>
      <c r="AU64" s="15">
        <v>7.8</v>
      </c>
      <c r="AV64" s="15">
        <v>9</v>
      </c>
      <c r="AW64" s="15">
        <v>10.4</v>
      </c>
      <c r="AX64" s="15">
        <v>9.8000000000000007</v>
      </c>
      <c r="AY64" s="15">
        <v>11.2</v>
      </c>
      <c r="AZ64" s="15">
        <v>10.9</v>
      </c>
      <c r="BA64" s="15">
        <v>7.2</v>
      </c>
    </row>
    <row r="65" spans="1:53" x14ac:dyDescent="0.25">
      <c r="A65" t="s">
        <v>175</v>
      </c>
      <c r="B65" s="2" t="s">
        <v>176</v>
      </c>
      <c r="C65" s="41">
        <v>19.7</v>
      </c>
      <c r="D65" s="41">
        <v>21.6</v>
      </c>
      <c r="E65" s="41">
        <v>23.1</v>
      </c>
      <c r="F65" s="41">
        <v>25.4</v>
      </c>
      <c r="G65" s="41">
        <v>28.3</v>
      </c>
      <c r="H65" s="41">
        <v>30.8</v>
      </c>
      <c r="I65" s="41">
        <v>33.799999999999997</v>
      </c>
      <c r="J65" s="41">
        <v>36.700000000000003</v>
      </c>
      <c r="K65" s="41">
        <v>39.6</v>
      </c>
      <c r="L65" s="41">
        <v>42.1</v>
      </c>
      <c r="M65" s="41">
        <v>45.1</v>
      </c>
      <c r="N65" s="41">
        <v>48.2</v>
      </c>
      <c r="O65" s="41">
        <v>51.6</v>
      </c>
      <c r="P65" s="41">
        <v>55.1</v>
      </c>
      <c r="Q65" s="41">
        <v>58.6</v>
      </c>
      <c r="R65" s="41">
        <v>63.3</v>
      </c>
      <c r="S65" s="41">
        <v>67.3</v>
      </c>
      <c r="T65" s="41">
        <v>71.5</v>
      </c>
      <c r="U65" s="41">
        <v>76.2</v>
      </c>
      <c r="V65" s="41">
        <v>81.3</v>
      </c>
      <c r="W65" s="41">
        <v>86.3</v>
      </c>
      <c r="X65" s="41">
        <v>93.1</v>
      </c>
      <c r="Y65" s="41">
        <v>101.2</v>
      </c>
      <c r="Z65" s="41">
        <v>108.8</v>
      </c>
      <c r="AA65" s="41">
        <v>121.2</v>
      </c>
      <c r="AB65" s="41">
        <v>132.4</v>
      </c>
      <c r="AC65" s="41">
        <v>147.6</v>
      </c>
      <c r="AD65" s="41">
        <v>160.4</v>
      </c>
      <c r="AE65" s="41">
        <v>176</v>
      </c>
      <c r="AF65" s="41">
        <v>194.1</v>
      </c>
      <c r="AG65" s="41">
        <v>211.6</v>
      </c>
      <c r="AH65" s="41">
        <v>239</v>
      </c>
      <c r="AI65" s="41">
        <v>270.60000000000002</v>
      </c>
      <c r="AJ65" s="41">
        <v>311.5</v>
      </c>
      <c r="AK65" s="41">
        <v>350.3</v>
      </c>
      <c r="AL65" s="41">
        <v>379.2</v>
      </c>
      <c r="AM65" s="41">
        <v>419.8</v>
      </c>
      <c r="AN65" s="41">
        <v>466</v>
      </c>
      <c r="AO65" s="41">
        <v>508.8</v>
      </c>
      <c r="AP65" s="41">
        <v>541.79999999999995</v>
      </c>
      <c r="AQ65" s="41">
        <v>565.29999999999995</v>
      </c>
      <c r="AR65" s="41">
        <v>611.4</v>
      </c>
      <c r="AS65" s="41">
        <v>655.5</v>
      </c>
      <c r="AT65" s="41">
        <v>697.3</v>
      </c>
      <c r="AU65" s="41">
        <v>721.7</v>
      </c>
      <c r="AV65" s="41">
        <v>770</v>
      </c>
      <c r="AW65" s="41">
        <v>815.1</v>
      </c>
      <c r="AX65" s="41">
        <v>866.6</v>
      </c>
      <c r="AY65" s="41">
        <v>921.5</v>
      </c>
      <c r="AZ65" s="41">
        <v>969.1</v>
      </c>
      <c r="BA65" s="41">
        <v>1035.2</v>
      </c>
    </row>
    <row r="66" spans="1:53" x14ac:dyDescent="0.25">
      <c r="A66" t="s">
        <v>177</v>
      </c>
      <c r="B66" t="s">
        <v>178</v>
      </c>
      <c r="C66" s="15">
        <v>18.3</v>
      </c>
      <c r="D66" s="15">
        <v>20</v>
      </c>
      <c r="E66" s="15">
        <v>21.5</v>
      </c>
      <c r="F66" s="15">
        <v>23.6</v>
      </c>
      <c r="G66" s="15">
        <v>26.3</v>
      </c>
      <c r="H66" s="15">
        <v>28.6</v>
      </c>
      <c r="I66" s="15">
        <v>31.4</v>
      </c>
      <c r="J66" s="15">
        <v>34.1</v>
      </c>
      <c r="K66" s="15">
        <v>36.799999999999997</v>
      </c>
      <c r="L66" s="15">
        <v>39</v>
      </c>
      <c r="M66" s="15">
        <v>41.8</v>
      </c>
      <c r="N66" s="15">
        <v>44.7</v>
      </c>
      <c r="O66" s="15">
        <v>47.7</v>
      </c>
      <c r="P66" s="15">
        <v>51</v>
      </c>
      <c r="Q66" s="15">
        <v>54.2</v>
      </c>
      <c r="R66" s="15">
        <v>58.5</v>
      </c>
      <c r="S66" s="15">
        <v>62.2</v>
      </c>
      <c r="T66" s="15">
        <v>66</v>
      </c>
      <c r="U66" s="15">
        <v>70.3</v>
      </c>
      <c r="V66" s="15">
        <v>74.900000000000006</v>
      </c>
      <c r="W66" s="15">
        <v>79.5</v>
      </c>
      <c r="X66" s="15">
        <v>85.6</v>
      </c>
      <c r="Y66" s="15">
        <v>93</v>
      </c>
      <c r="Z66" s="15">
        <v>100</v>
      </c>
      <c r="AA66" s="15">
        <v>111.4</v>
      </c>
      <c r="AB66" s="15">
        <v>121.5</v>
      </c>
      <c r="AC66" s="15">
        <v>135.30000000000001</v>
      </c>
      <c r="AD66" s="15">
        <v>147.1</v>
      </c>
      <c r="AE66" s="15">
        <v>161.4</v>
      </c>
      <c r="AF66" s="15">
        <v>177.6</v>
      </c>
      <c r="AG66" s="15">
        <v>193.4</v>
      </c>
      <c r="AH66" s="15">
        <v>217.8</v>
      </c>
      <c r="AI66" s="15">
        <v>246.1</v>
      </c>
      <c r="AJ66" s="15">
        <v>283</v>
      </c>
      <c r="AK66" s="15">
        <v>318.39999999999998</v>
      </c>
      <c r="AL66" s="15">
        <v>345.2</v>
      </c>
      <c r="AM66" s="15">
        <v>382.2</v>
      </c>
      <c r="AN66" s="15">
        <v>423.5</v>
      </c>
      <c r="AO66" s="15">
        <v>462.1</v>
      </c>
      <c r="AP66" s="15">
        <v>491.9</v>
      </c>
      <c r="AQ66" s="15">
        <v>513.20000000000005</v>
      </c>
      <c r="AR66" s="15">
        <v>551.70000000000005</v>
      </c>
      <c r="AS66" s="15">
        <v>591</v>
      </c>
      <c r="AT66" s="15">
        <v>627.1</v>
      </c>
      <c r="AU66" s="15">
        <v>653.1</v>
      </c>
      <c r="AV66" s="15">
        <v>697.2</v>
      </c>
      <c r="AW66" s="15">
        <v>736.7</v>
      </c>
      <c r="AX66" s="15">
        <v>782.2</v>
      </c>
      <c r="AY66" s="15">
        <v>832</v>
      </c>
      <c r="AZ66" s="15">
        <v>870.5</v>
      </c>
      <c r="BA66" s="15">
        <v>929.2</v>
      </c>
    </row>
    <row r="67" spans="1:53" x14ac:dyDescent="0.25">
      <c r="A67" t="s">
        <v>179</v>
      </c>
      <c r="B67" t="s">
        <v>180</v>
      </c>
      <c r="C67" s="15" t="s">
        <v>128</v>
      </c>
      <c r="D67" s="15" t="s">
        <v>128</v>
      </c>
      <c r="E67" s="15" t="s">
        <v>128</v>
      </c>
      <c r="F67" s="15" t="s">
        <v>128</v>
      </c>
      <c r="G67" s="15" t="s">
        <v>128</v>
      </c>
      <c r="H67" s="15" t="s">
        <v>128</v>
      </c>
      <c r="I67" s="15" t="s">
        <v>128</v>
      </c>
      <c r="J67" s="15" t="s">
        <v>128</v>
      </c>
      <c r="K67" s="15" t="s">
        <v>128</v>
      </c>
      <c r="L67" s="15" t="s">
        <v>128</v>
      </c>
      <c r="M67" s="15" t="s">
        <v>128</v>
      </c>
      <c r="N67" s="15" t="s">
        <v>128</v>
      </c>
      <c r="O67" s="15" t="s">
        <v>128</v>
      </c>
      <c r="P67" s="15" t="s">
        <v>128</v>
      </c>
      <c r="Q67" s="15" t="s">
        <v>128</v>
      </c>
      <c r="R67" s="15" t="s">
        <v>128</v>
      </c>
      <c r="S67" s="15" t="s">
        <v>128</v>
      </c>
      <c r="T67" s="15" t="s">
        <v>128</v>
      </c>
      <c r="U67" s="15" t="s">
        <v>128</v>
      </c>
      <c r="V67" s="15" t="s">
        <v>128</v>
      </c>
      <c r="W67" s="15" t="s">
        <v>128</v>
      </c>
      <c r="X67" s="15" t="s">
        <v>128</v>
      </c>
      <c r="Y67" s="15" t="s">
        <v>128</v>
      </c>
      <c r="Z67" s="15" t="s">
        <v>128</v>
      </c>
      <c r="AA67" s="15" t="s">
        <v>128</v>
      </c>
      <c r="AB67" s="15" t="s">
        <v>128</v>
      </c>
      <c r="AC67" s="15" t="s">
        <v>128</v>
      </c>
      <c r="AD67" s="15" t="s">
        <v>128</v>
      </c>
      <c r="AE67" s="15" t="s">
        <v>128</v>
      </c>
      <c r="AF67" s="15" t="s">
        <v>128</v>
      </c>
      <c r="AG67" s="15" t="s">
        <v>128</v>
      </c>
      <c r="AH67" s="15" t="s">
        <v>128</v>
      </c>
      <c r="AI67" s="15" t="s">
        <v>128</v>
      </c>
      <c r="AJ67" s="15" t="s">
        <v>128</v>
      </c>
      <c r="AK67" s="15" t="s">
        <v>128</v>
      </c>
      <c r="AL67" s="15" t="s">
        <v>128</v>
      </c>
      <c r="AM67" s="15" t="s">
        <v>128</v>
      </c>
      <c r="AN67" s="15" t="s">
        <v>128</v>
      </c>
      <c r="AO67" s="15" t="s">
        <v>128</v>
      </c>
      <c r="AP67" s="15" t="s">
        <v>128</v>
      </c>
      <c r="AQ67" s="15" t="s">
        <v>128</v>
      </c>
      <c r="AR67" s="15" t="s">
        <v>128</v>
      </c>
      <c r="AS67" s="15" t="s">
        <v>128</v>
      </c>
      <c r="AT67" s="15" t="s">
        <v>128</v>
      </c>
      <c r="AU67" s="15" t="s">
        <v>128</v>
      </c>
      <c r="AV67" s="15" t="s">
        <v>128</v>
      </c>
      <c r="AW67" s="15" t="s">
        <v>128</v>
      </c>
      <c r="AX67" s="15" t="s">
        <v>128</v>
      </c>
      <c r="AY67" s="15" t="s">
        <v>128</v>
      </c>
      <c r="AZ67" s="15" t="s">
        <v>128</v>
      </c>
      <c r="BA67" s="15" t="s">
        <v>128</v>
      </c>
    </row>
    <row r="68" spans="1:53" x14ac:dyDescent="0.25">
      <c r="A68" t="s">
        <v>181</v>
      </c>
      <c r="B68" t="s">
        <v>182</v>
      </c>
      <c r="C68" s="15" t="s">
        <v>128</v>
      </c>
      <c r="D68" s="15" t="s">
        <v>128</v>
      </c>
      <c r="E68" s="15" t="s">
        <v>128</v>
      </c>
      <c r="F68" s="15" t="s">
        <v>128</v>
      </c>
      <c r="G68" s="15" t="s">
        <v>128</v>
      </c>
      <c r="H68" s="15" t="s">
        <v>128</v>
      </c>
      <c r="I68" s="15" t="s">
        <v>128</v>
      </c>
      <c r="J68" s="15" t="s">
        <v>128</v>
      </c>
      <c r="K68" s="15" t="s">
        <v>128</v>
      </c>
      <c r="L68" s="15" t="s">
        <v>128</v>
      </c>
      <c r="M68" s="15" t="s">
        <v>128</v>
      </c>
      <c r="N68" s="15" t="s">
        <v>128</v>
      </c>
      <c r="O68" s="15" t="s">
        <v>128</v>
      </c>
      <c r="P68" s="15" t="s">
        <v>128</v>
      </c>
      <c r="Q68" s="15" t="s">
        <v>128</v>
      </c>
      <c r="R68" s="15" t="s">
        <v>128</v>
      </c>
      <c r="S68" s="15" t="s">
        <v>128</v>
      </c>
      <c r="T68" s="15" t="s">
        <v>128</v>
      </c>
      <c r="U68" s="15" t="s">
        <v>128</v>
      </c>
      <c r="V68" s="15" t="s">
        <v>128</v>
      </c>
      <c r="W68" s="15" t="s">
        <v>128</v>
      </c>
      <c r="X68" s="15" t="s">
        <v>128</v>
      </c>
      <c r="Y68" s="15" t="s">
        <v>128</v>
      </c>
      <c r="Z68" s="15" t="s">
        <v>128</v>
      </c>
      <c r="AA68" s="15" t="s">
        <v>128</v>
      </c>
      <c r="AB68" s="15" t="s">
        <v>128</v>
      </c>
      <c r="AC68" s="15" t="s">
        <v>128</v>
      </c>
      <c r="AD68" s="15" t="s">
        <v>128</v>
      </c>
      <c r="AE68" s="15" t="s">
        <v>128</v>
      </c>
      <c r="AF68" s="15" t="s">
        <v>128</v>
      </c>
      <c r="AG68" s="15" t="s">
        <v>128</v>
      </c>
      <c r="AH68" s="15" t="s">
        <v>128</v>
      </c>
      <c r="AI68" s="15" t="s">
        <v>128</v>
      </c>
      <c r="AJ68" s="15" t="s">
        <v>128</v>
      </c>
      <c r="AK68" s="15" t="s">
        <v>128</v>
      </c>
      <c r="AL68" s="15" t="s">
        <v>128</v>
      </c>
      <c r="AM68" s="15" t="s">
        <v>128</v>
      </c>
      <c r="AN68" s="15" t="s">
        <v>128</v>
      </c>
      <c r="AO68" s="15" t="s">
        <v>128</v>
      </c>
      <c r="AP68" s="15" t="s">
        <v>128</v>
      </c>
      <c r="AQ68" s="15" t="s">
        <v>128</v>
      </c>
      <c r="AR68" s="15" t="s">
        <v>128</v>
      </c>
      <c r="AS68" s="15" t="s">
        <v>128</v>
      </c>
      <c r="AT68" s="15" t="s">
        <v>128</v>
      </c>
      <c r="AU68" s="15" t="s">
        <v>128</v>
      </c>
      <c r="AV68" s="15" t="s">
        <v>128</v>
      </c>
      <c r="AW68" s="15" t="s">
        <v>128</v>
      </c>
      <c r="AX68" s="15" t="s">
        <v>128</v>
      </c>
      <c r="AY68" s="15" t="s">
        <v>128</v>
      </c>
      <c r="AZ68" s="15" t="s">
        <v>128</v>
      </c>
      <c r="BA68" s="15" t="s">
        <v>128</v>
      </c>
    </row>
    <row r="69" spans="1:53" x14ac:dyDescent="0.25">
      <c r="A69" t="s">
        <v>183</v>
      </c>
      <c r="B69" t="s">
        <v>184</v>
      </c>
      <c r="C69" s="15">
        <v>1.4</v>
      </c>
      <c r="D69" s="15">
        <v>1.5</v>
      </c>
      <c r="E69" s="15">
        <v>1.6</v>
      </c>
      <c r="F69" s="15">
        <v>1.8</v>
      </c>
      <c r="G69" s="15">
        <v>2</v>
      </c>
      <c r="H69" s="15">
        <v>2.2000000000000002</v>
      </c>
      <c r="I69" s="15">
        <v>2.4</v>
      </c>
      <c r="J69" s="15">
        <v>2.6</v>
      </c>
      <c r="K69" s="15">
        <v>2.8</v>
      </c>
      <c r="L69" s="15">
        <v>3.1</v>
      </c>
      <c r="M69" s="15">
        <v>3.3</v>
      </c>
      <c r="N69" s="15">
        <v>3.5</v>
      </c>
      <c r="O69" s="15">
        <v>3.8</v>
      </c>
      <c r="P69" s="15">
        <v>4.0999999999999996</v>
      </c>
      <c r="Q69" s="15">
        <v>4.4000000000000004</v>
      </c>
      <c r="R69" s="15">
        <v>4.8</v>
      </c>
      <c r="S69" s="15">
        <v>5.0999999999999996</v>
      </c>
      <c r="T69" s="15">
        <v>5.5</v>
      </c>
      <c r="U69" s="15">
        <v>5.9</v>
      </c>
      <c r="V69" s="15">
        <v>6.4</v>
      </c>
      <c r="W69" s="15">
        <v>6.9</v>
      </c>
      <c r="X69" s="15">
        <v>7.4</v>
      </c>
      <c r="Y69" s="15">
        <v>8.1999999999999993</v>
      </c>
      <c r="Z69" s="15">
        <v>8.8000000000000007</v>
      </c>
      <c r="AA69" s="15">
        <v>9.8000000000000007</v>
      </c>
      <c r="AB69" s="15">
        <v>10.8</v>
      </c>
      <c r="AC69" s="15">
        <v>12.2</v>
      </c>
      <c r="AD69" s="15">
        <v>13.3</v>
      </c>
      <c r="AE69" s="15">
        <v>14.6</v>
      </c>
      <c r="AF69" s="15">
        <v>16.5</v>
      </c>
      <c r="AG69" s="15">
        <v>18.100000000000001</v>
      </c>
      <c r="AH69" s="15">
        <v>21.1</v>
      </c>
      <c r="AI69" s="15">
        <v>24.5</v>
      </c>
      <c r="AJ69" s="15">
        <v>28.5</v>
      </c>
      <c r="AK69" s="15">
        <v>31.9</v>
      </c>
      <c r="AL69" s="15">
        <v>34</v>
      </c>
      <c r="AM69" s="15">
        <v>37.6</v>
      </c>
      <c r="AN69" s="15">
        <v>42.5</v>
      </c>
      <c r="AO69" s="15">
        <v>46.7</v>
      </c>
      <c r="AP69" s="15">
        <v>49.9</v>
      </c>
      <c r="AQ69" s="15">
        <v>52.1</v>
      </c>
      <c r="AR69" s="15">
        <v>59.6</v>
      </c>
      <c r="AS69" s="15">
        <v>64.5</v>
      </c>
      <c r="AT69" s="15">
        <v>70.2</v>
      </c>
      <c r="AU69" s="15">
        <v>68.599999999999994</v>
      </c>
      <c r="AV69" s="15">
        <v>72.8</v>
      </c>
      <c r="AW69" s="15">
        <v>78.400000000000006</v>
      </c>
      <c r="AX69" s="15">
        <v>84.4</v>
      </c>
      <c r="AY69" s="15">
        <v>89.5</v>
      </c>
      <c r="AZ69" s="15">
        <v>98.7</v>
      </c>
      <c r="BA69" s="15">
        <v>106</v>
      </c>
    </row>
    <row r="70" spans="1:53" x14ac:dyDescent="0.25">
      <c r="A70" t="s">
        <v>185</v>
      </c>
      <c r="B70" s="2" t="s">
        <v>186</v>
      </c>
      <c r="C70" s="41">
        <v>8.1999999999999993</v>
      </c>
      <c r="D70" s="41">
        <v>9</v>
      </c>
      <c r="E70" s="41">
        <v>9.3000000000000007</v>
      </c>
      <c r="F70" s="41">
        <v>10.4</v>
      </c>
      <c r="G70" s="41">
        <v>12</v>
      </c>
      <c r="H70" s="41">
        <v>12.9</v>
      </c>
      <c r="I70" s="41">
        <v>14</v>
      </c>
      <c r="J70" s="41">
        <v>14.5</v>
      </c>
      <c r="K70" s="41">
        <v>16.100000000000001</v>
      </c>
      <c r="L70" s="41">
        <v>17.5</v>
      </c>
      <c r="M70" s="41">
        <v>19</v>
      </c>
      <c r="N70" s="41">
        <v>19.5</v>
      </c>
      <c r="O70" s="41">
        <v>21.7</v>
      </c>
      <c r="P70" s="41">
        <v>22.7</v>
      </c>
      <c r="Q70" s="41">
        <v>24.2</v>
      </c>
      <c r="R70" s="41">
        <v>26.4</v>
      </c>
      <c r="S70" s="41">
        <v>28.1</v>
      </c>
      <c r="T70" s="41">
        <v>30.8</v>
      </c>
      <c r="U70" s="41">
        <v>33.700000000000003</v>
      </c>
      <c r="V70" s="41">
        <v>37.799999999999997</v>
      </c>
      <c r="W70" s="41">
        <v>40.700000000000003</v>
      </c>
      <c r="X70" s="41">
        <v>44.2</v>
      </c>
      <c r="Y70" s="41">
        <v>48.7</v>
      </c>
      <c r="Z70" s="41">
        <v>52.3</v>
      </c>
      <c r="AA70" s="41">
        <v>56.7</v>
      </c>
      <c r="AB70" s="41">
        <v>63</v>
      </c>
      <c r="AC70" s="41">
        <v>71.7</v>
      </c>
      <c r="AD70" s="41">
        <v>79.2</v>
      </c>
      <c r="AE70" s="41">
        <v>87</v>
      </c>
      <c r="AF70" s="41">
        <v>98.4</v>
      </c>
      <c r="AG70" s="41">
        <v>115.1</v>
      </c>
      <c r="AH70" s="41">
        <v>132.9</v>
      </c>
      <c r="AI70" s="41">
        <v>153.69999999999999</v>
      </c>
      <c r="AJ70" s="41">
        <v>174.9</v>
      </c>
      <c r="AK70" s="41">
        <v>199.3</v>
      </c>
      <c r="AL70" s="41">
        <v>215.5</v>
      </c>
      <c r="AM70" s="41">
        <v>245.1</v>
      </c>
      <c r="AN70" s="41">
        <v>284</v>
      </c>
      <c r="AO70" s="41">
        <v>320.7</v>
      </c>
      <c r="AP70" s="41">
        <v>356.2</v>
      </c>
      <c r="AQ70" s="41">
        <v>388.6</v>
      </c>
      <c r="AR70" s="41">
        <v>429.7</v>
      </c>
      <c r="AS70" s="41">
        <v>477</v>
      </c>
      <c r="AT70" s="41">
        <v>523.5</v>
      </c>
      <c r="AU70" s="41">
        <v>531.6</v>
      </c>
      <c r="AV70" s="41">
        <v>575.79999999999995</v>
      </c>
      <c r="AW70" s="41">
        <v>608</v>
      </c>
      <c r="AX70" s="41">
        <v>643.5</v>
      </c>
      <c r="AY70" s="41">
        <v>690</v>
      </c>
      <c r="AZ70" s="41">
        <v>756.6</v>
      </c>
      <c r="BA70" s="41">
        <v>840.6</v>
      </c>
    </row>
    <row r="71" spans="1:53" x14ac:dyDescent="0.25">
      <c r="A71" t="s">
        <v>187</v>
      </c>
      <c r="B71" s="2" t="s">
        <v>188</v>
      </c>
      <c r="C71" s="41">
        <v>3.3</v>
      </c>
      <c r="D71" s="41">
        <v>3.6</v>
      </c>
      <c r="E71" s="41">
        <v>3.8</v>
      </c>
      <c r="F71" s="41">
        <v>4.2</v>
      </c>
      <c r="G71" s="41">
        <v>4.9000000000000004</v>
      </c>
      <c r="H71" s="41">
        <v>5.4</v>
      </c>
      <c r="I71" s="41">
        <v>5.9</v>
      </c>
      <c r="J71" s="41">
        <v>6.3</v>
      </c>
      <c r="K71" s="41">
        <v>7</v>
      </c>
      <c r="L71" s="41">
        <v>7.7</v>
      </c>
      <c r="M71" s="41">
        <v>8.6</v>
      </c>
      <c r="N71" s="41">
        <v>9</v>
      </c>
      <c r="O71" s="41">
        <v>10.1</v>
      </c>
      <c r="P71" s="41">
        <v>10.6</v>
      </c>
      <c r="Q71" s="41">
        <v>11.6</v>
      </c>
      <c r="R71" s="41">
        <v>12.6</v>
      </c>
      <c r="S71" s="41">
        <v>13.5</v>
      </c>
      <c r="T71" s="41">
        <v>14.9</v>
      </c>
      <c r="U71" s="41">
        <v>16.5</v>
      </c>
      <c r="V71" s="41">
        <v>18.7</v>
      </c>
      <c r="W71" s="41">
        <v>20.399999999999999</v>
      </c>
      <c r="X71" s="41">
        <v>22.1</v>
      </c>
      <c r="Y71" s="41">
        <v>24.7</v>
      </c>
      <c r="Z71" s="41">
        <v>27.1</v>
      </c>
      <c r="AA71" s="41">
        <v>29.5</v>
      </c>
      <c r="AB71" s="41">
        <v>33</v>
      </c>
      <c r="AC71" s="41">
        <v>38</v>
      </c>
      <c r="AD71" s="41">
        <v>42</v>
      </c>
      <c r="AE71" s="41">
        <v>46.3</v>
      </c>
      <c r="AF71" s="41">
        <v>52</v>
      </c>
      <c r="AG71" s="41">
        <v>61.7</v>
      </c>
      <c r="AH71" s="41">
        <v>71.2</v>
      </c>
      <c r="AI71" s="41">
        <v>83.7</v>
      </c>
      <c r="AJ71" s="41">
        <v>97</v>
      </c>
      <c r="AK71" s="41">
        <v>110.5</v>
      </c>
      <c r="AL71" s="41">
        <v>121.8</v>
      </c>
      <c r="AM71" s="41">
        <v>139.1</v>
      </c>
      <c r="AN71" s="41">
        <v>160.4</v>
      </c>
      <c r="AO71" s="41">
        <v>182.3</v>
      </c>
      <c r="AP71" s="41">
        <v>203.8</v>
      </c>
      <c r="AQ71" s="41">
        <v>223.8</v>
      </c>
      <c r="AR71" s="41">
        <v>257.89999999999998</v>
      </c>
      <c r="AS71" s="41">
        <v>288.8</v>
      </c>
      <c r="AT71" s="41">
        <v>319.8</v>
      </c>
      <c r="AU71" s="41">
        <v>326.3</v>
      </c>
      <c r="AV71" s="41">
        <v>353.6</v>
      </c>
      <c r="AW71" s="41">
        <v>370.3</v>
      </c>
      <c r="AX71" s="41">
        <v>388.6</v>
      </c>
      <c r="AY71" s="41">
        <v>412.7</v>
      </c>
      <c r="AZ71" s="41">
        <v>451.6</v>
      </c>
      <c r="BA71" s="41">
        <v>499.7</v>
      </c>
    </row>
    <row r="72" spans="1:53" x14ac:dyDescent="0.25">
      <c r="A72" t="s">
        <v>189</v>
      </c>
      <c r="B72" t="s">
        <v>190</v>
      </c>
      <c r="C72" s="15" t="s">
        <v>128</v>
      </c>
      <c r="D72" s="15" t="s">
        <v>128</v>
      </c>
      <c r="E72" s="15" t="s">
        <v>128</v>
      </c>
      <c r="F72" s="15" t="s">
        <v>128</v>
      </c>
      <c r="G72" s="15" t="s">
        <v>128</v>
      </c>
      <c r="H72" s="15" t="s">
        <v>128</v>
      </c>
      <c r="I72" s="15" t="s">
        <v>128</v>
      </c>
      <c r="J72" s="15" t="s">
        <v>128</v>
      </c>
      <c r="K72" s="15" t="s">
        <v>128</v>
      </c>
      <c r="L72" s="15" t="s">
        <v>128</v>
      </c>
      <c r="M72" s="15" t="s">
        <v>128</v>
      </c>
      <c r="N72" s="15" t="s">
        <v>128</v>
      </c>
      <c r="O72" s="15" t="s">
        <v>128</v>
      </c>
      <c r="P72" s="15" t="s">
        <v>128</v>
      </c>
      <c r="Q72" s="15" t="s">
        <v>128</v>
      </c>
      <c r="R72" s="15" t="s">
        <v>128</v>
      </c>
      <c r="S72" s="15">
        <v>4</v>
      </c>
      <c r="T72" s="15">
        <v>4.3</v>
      </c>
      <c r="U72" s="15">
        <v>4.7</v>
      </c>
      <c r="V72" s="15">
        <v>5.3</v>
      </c>
      <c r="W72" s="15">
        <v>5.6</v>
      </c>
      <c r="X72" s="15">
        <v>5.9</v>
      </c>
      <c r="Y72" s="15">
        <v>6.5</v>
      </c>
      <c r="Z72" s="15">
        <v>7.5</v>
      </c>
      <c r="AA72" s="15">
        <v>8.4</v>
      </c>
      <c r="AB72" s="15">
        <v>9.4</v>
      </c>
      <c r="AC72" s="15">
        <v>10.6</v>
      </c>
      <c r="AD72" s="15">
        <v>11.8</v>
      </c>
      <c r="AE72" s="15">
        <v>12.9</v>
      </c>
      <c r="AF72" s="15">
        <v>14.2</v>
      </c>
      <c r="AG72" s="15">
        <v>17.399999999999999</v>
      </c>
      <c r="AH72" s="15">
        <v>19.100000000000001</v>
      </c>
      <c r="AI72" s="15">
        <v>21.7</v>
      </c>
      <c r="AJ72" s="15">
        <v>23.9</v>
      </c>
      <c r="AK72" s="15">
        <v>26.3</v>
      </c>
      <c r="AL72" s="15">
        <v>30.3</v>
      </c>
      <c r="AM72" s="15">
        <v>35.200000000000003</v>
      </c>
      <c r="AN72" s="15">
        <v>41.7</v>
      </c>
      <c r="AO72" s="15">
        <v>47</v>
      </c>
      <c r="AP72" s="15">
        <v>54.7</v>
      </c>
      <c r="AQ72" s="15">
        <v>59.7</v>
      </c>
      <c r="AR72" s="15">
        <v>70.099999999999994</v>
      </c>
      <c r="AS72" s="15">
        <v>76.2</v>
      </c>
      <c r="AT72" s="15">
        <v>83.4</v>
      </c>
      <c r="AU72" s="15">
        <v>85.9</v>
      </c>
      <c r="AV72" s="15">
        <v>92.9</v>
      </c>
      <c r="AW72" s="15">
        <v>94.3</v>
      </c>
      <c r="AX72" s="15">
        <v>94.7</v>
      </c>
      <c r="AY72" s="15">
        <v>95.5</v>
      </c>
      <c r="AZ72" s="15">
        <v>100.4</v>
      </c>
      <c r="BA72" s="15">
        <v>104</v>
      </c>
    </row>
    <row r="73" spans="1:53" x14ac:dyDescent="0.25">
      <c r="A73" t="s">
        <v>191</v>
      </c>
      <c r="B73" t="s">
        <v>192</v>
      </c>
      <c r="C73" s="15" t="s">
        <v>128</v>
      </c>
      <c r="D73" s="15" t="s">
        <v>128</v>
      </c>
      <c r="E73" s="15" t="s">
        <v>128</v>
      </c>
      <c r="F73" s="15" t="s">
        <v>128</v>
      </c>
      <c r="G73" s="15" t="s">
        <v>128</v>
      </c>
      <c r="H73" s="15" t="s">
        <v>128</v>
      </c>
      <c r="I73" s="15" t="s">
        <v>128</v>
      </c>
      <c r="J73" s="15" t="s">
        <v>128</v>
      </c>
      <c r="K73" s="15" t="s">
        <v>128</v>
      </c>
      <c r="L73" s="15" t="s">
        <v>128</v>
      </c>
      <c r="M73" s="15" t="s">
        <v>128</v>
      </c>
      <c r="N73" s="15" t="s">
        <v>128</v>
      </c>
      <c r="O73" s="15" t="s">
        <v>128</v>
      </c>
      <c r="P73" s="15" t="s">
        <v>128</v>
      </c>
      <c r="Q73" s="15" t="s">
        <v>128</v>
      </c>
      <c r="R73" s="15" t="s">
        <v>128</v>
      </c>
      <c r="S73" s="15">
        <v>0.9</v>
      </c>
      <c r="T73" s="15">
        <v>1.1000000000000001</v>
      </c>
      <c r="U73" s="15">
        <v>1.2</v>
      </c>
      <c r="V73" s="15">
        <v>1.4</v>
      </c>
      <c r="W73" s="15">
        <v>1.5</v>
      </c>
      <c r="X73" s="15">
        <v>1.7</v>
      </c>
      <c r="Y73" s="15">
        <v>1.9</v>
      </c>
      <c r="Z73" s="15">
        <v>2.1</v>
      </c>
      <c r="AA73" s="15">
        <v>2.2000000000000002</v>
      </c>
      <c r="AB73" s="15">
        <v>2.5</v>
      </c>
      <c r="AC73" s="15">
        <v>2.9</v>
      </c>
      <c r="AD73" s="15">
        <v>3.2</v>
      </c>
      <c r="AE73" s="15">
        <v>3.5</v>
      </c>
      <c r="AF73" s="15">
        <v>4.0999999999999996</v>
      </c>
      <c r="AG73" s="15">
        <v>5</v>
      </c>
      <c r="AH73" s="15">
        <v>6.1</v>
      </c>
      <c r="AI73" s="15">
        <v>7.5</v>
      </c>
      <c r="AJ73" s="15">
        <v>8.8000000000000007</v>
      </c>
      <c r="AK73" s="15">
        <v>10.3</v>
      </c>
      <c r="AL73" s="15">
        <v>11.7</v>
      </c>
      <c r="AM73" s="15">
        <v>14</v>
      </c>
      <c r="AN73" s="15">
        <v>16.100000000000001</v>
      </c>
      <c r="AO73" s="15">
        <v>18.399999999999999</v>
      </c>
      <c r="AP73" s="15">
        <v>20</v>
      </c>
      <c r="AQ73" s="15">
        <v>21.7</v>
      </c>
      <c r="AR73" s="15">
        <v>24.5</v>
      </c>
      <c r="AS73" s="15">
        <v>27.8</v>
      </c>
      <c r="AT73" s="15">
        <v>31</v>
      </c>
      <c r="AU73" s="15">
        <v>33.299999999999997</v>
      </c>
      <c r="AV73" s="15">
        <v>37.1</v>
      </c>
      <c r="AW73" s="15">
        <v>41.1</v>
      </c>
      <c r="AX73" s="15">
        <v>45.8</v>
      </c>
      <c r="AY73" s="15">
        <v>51</v>
      </c>
      <c r="AZ73" s="15">
        <v>60.4</v>
      </c>
      <c r="BA73" s="15">
        <v>75.5</v>
      </c>
    </row>
    <row r="74" spans="1:53" x14ac:dyDescent="0.25">
      <c r="A74" t="s">
        <v>193</v>
      </c>
      <c r="B74" t="s">
        <v>194</v>
      </c>
      <c r="C74" s="15" t="s">
        <v>128</v>
      </c>
      <c r="D74" s="15" t="s">
        <v>128</v>
      </c>
      <c r="E74" s="15" t="s">
        <v>128</v>
      </c>
      <c r="F74" s="15" t="s">
        <v>128</v>
      </c>
      <c r="G74" s="15" t="s">
        <v>128</v>
      </c>
      <c r="H74" s="15" t="s">
        <v>128</v>
      </c>
      <c r="I74" s="15" t="s">
        <v>128</v>
      </c>
      <c r="J74" s="15" t="s">
        <v>128</v>
      </c>
      <c r="K74" s="15" t="s">
        <v>128</v>
      </c>
      <c r="L74" s="15" t="s">
        <v>128</v>
      </c>
      <c r="M74" s="15" t="s">
        <v>128</v>
      </c>
      <c r="N74" s="15" t="s">
        <v>128</v>
      </c>
      <c r="O74" s="15" t="s">
        <v>128</v>
      </c>
      <c r="P74" s="15" t="s">
        <v>128</v>
      </c>
      <c r="Q74" s="15" t="s">
        <v>128</v>
      </c>
      <c r="R74" s="15" t="s">
        <v>128</v>
      </c>
      <c r="S74" s="15">
        <v>8.6</v>
      </c>
      <c r="T74" s="15">
        <v>9.5</v>
      </c>
      <c r="U74" s="15">
        <v>10.6</v>
      </c>
      <c r="V74" s="15">
        <v>12.1</v>
      </c>
      <c r="W74" s="15">
        <v>13.3</v>
      </c>
      <c r="X74" s="15">
        <v>14.5</v>
      </c>
      <c r="Y74" s="15">
        <v>16.3</v>
      </c>
      <c r="Z74" s="15">
        <v>17.5</v>
      </c>
      <c r="AA74" s="15">
        <v>18.899999999999999</v>
      </c>
      <c r="AB74" s="15">
        <v>21.1</v>
      </c>
      <c r="AC74" s="15">
        <v>24.4</v>
      </c>
      <c r="AD74" s="15">
        <v>27</v>
      </c>
      <c r="AE74" s="15">
        <v>29.9</v>
      </c>
      <c r="AF74" s="15">
        <v>33.6</v>
      </c>
      <c r="AG74" s="15">
        <v>39.299999999999997</v>
      </c>
      <c r="AH74" s="15">
        <v>46</v>
      </c>
      <c r="AI74" s="15">
        <v>54.5</v>
      </c>
      <c r="AJ74" s="15">
        <v>64.3</v>
      </c>
      <c r="AK74" s="15">
        <v>73.900000000000006</v>
      </c>
      <c r="AL74" s="15">
        <v>79.8</v>
      </c>
      <c r="AM74" s="15">
        <v>89.9</v>
      </c>
      <c r="AN74" s="15">
        <v>102.6</v>
      </c>
      <c r="AO74" s="15">
        <v>116.8</v>
      </c>
      <c r="AP74" s="15">
        <v>129.1</v>
      </c>
      <c r="AQ74" s="15">
        <v>142.5</v>
      </c>
      <c r="AR74" s="15">
        <v>163.19999999999999</v>
      </c>
      <c r="AS74" s="15">
        <v>184.8</v>
      </c>
      <c r="AT74" s="15">
        <v>205.4</v>
      </c>
      <c r="AU74" s="15">
        <v>207.1</v>
      </c>
      <c r="AV74" s="15">
        <v>223.5</v>
      </c>
      <c r="AW74" s="15">
        <v>234.9</v>
      </c>
      <c r="AX74" s="15">
        <v>248.1</v>
      </c>
      <c r="AY74" s="15">
        <v>266.10000000000002</v>
      </c>
      <c r="AZ74" s="15">
        <v>290.7</v>
      </c>
      <c r="BA74" s="15">
        <v>320.2</v>
      </c>
    </row>
    <row r="75" spans="1:53" x14ac:dyDescent="0.25">
      <c r="A75" t="s">
        <v>195</v>
      </c>
      <c r="B75" s="2" t="s">
        <v>196</v>
      </c>
      <c r="C75" s="41">
        <v>3.6</v>
      </c>
      <c r="D75" s="41">
        <v>4</v>
      </c>
      <c r="E75" s="41">
        <v>4</v>
      </c>
      <c r="F75" s="41">
        <v>4.4000000000000004</v>
      </c>
      <c r="G75" s="41">
        <v>5.0999999999999996</v>
      </c>
      <c r="H75" s="41">
        <v>5.4</v>
      </c>
      <c r="I75" s="41">
        <v>5.7</v>
      </c>
      <c r="J75" s="41">
        <v>5.7</v>
      </c>
      <c r="K75" s="41">
        <v>6.3</v>
      </c>
      <c r="L75" s="41">
        <v>6.6</v>
      </c>
      <c r="M75" s="41">
        <v>6.9</v>
      </c>
      <c r="N75" s="41">
        <v>6.8</v>
      </c>
      <c r="O75" s="41">
        <v>7.6</v>
      </c>
      <c r="P75" s="41">
        <v>7.8</v>
      </c>
      <c r="Q75" s="41">
        <v>8</v>
      </c>
      <c r="R75" s="41">
        <v>8.6999999999999993</v>
      </c>
      <c r="S75" s="41">
        <v>9.1</v>
      </c>
      <c r="T75" s="41">
        <v>9.8000000000000007</v>
      </c>
      <c r="U75" s="41">
        <v>10.6</v>
      </c>
      <c r="V75" s="41">
        <v>11.6</v>
      </c>
      <c r="W75" s="41">
        <v>12.2</v>
      </c>
      <c r="X75" s="41">
        <v>13.4</v>
      </c>
      <c r="Y75" s="41">
        <v>14.2</v>
      </c>
      <c r="Z75" s="41">
        <v>14.7</v>
      </c>
      <c r="AA75" s="41">
        <v>15.7</v>
      </c>
      <c r="AB75" s="41">
        <v>17.100000000000001</v>
      </c>
      <c r="AC75" s="41">
        <v>18.899999999999999</v>
      </c>
      <c r="AD75" s="41">
        <v>20.6</v>
      </c>
      <c r="AE75" s="41">
        <v>22.7</v>
      </c>
      <c r="AF75" s="41">
        <v>25.6</v>
      </c>
      <c r="AG75" s="41">
        <v>28.9</v>
      </c>
      <c r="AH75" s="41">
        <v>32.9</v>
      </c>
      <c r="AI75" s="41">
        <v>36.1</v>
      </c>
      <c r="AJ75" s="41">
        <v>39.799999999999997</v>
      </c>
      <c r="AK75" s="41">
        <v>45.4</v>
      </c>
      <c r="AL75" s="41">
        <v>47.3</v>
      </c>
      <c r="AM75" s="41">
        <v>53.5</v>
      </c>
      <c r="AN75" s="41">
        <v>61.5</v>
      </c>
      <c r="AO75" s="41">
        <v>68.3</v>
      </c>
      <c r="AP75" s="41">
        <v>74.400000000000006</v>
      </c>
      <c r="AQ75" s="41">
        <v>77.2</v>
      </c>
      <c r="AR75" s="41">
        <v>73.8</v>
      </c>
      <c r="AS75" s="41">
        <v>78.3</v>
      </c>
      <c r="AT75" s="41">
        <v>81</v>
      </c>
      <c r="AU75" s="41">
        <v>82</v>
      </c>
      <c r="AV75" s="41">
        <v>85.6</v>
      </c>
      <c r="AW75" s="41">
        <v>93.1</v>
      </c>
      <c r="AX75" s="41">
        <v>97.1</v>
      </c>
      <c r="AY75" s="41">
        <v>103.8</v>
      </c>
      <c r="AZ75" s="41">
        <v>112.5</v>
      </c>
      <c r="BA75" s="41">
        <v>125.5</v>
      </c>
    </row>
    <row r="76" spans="1:53" x14ac:dyDescent="0.25">
      <c r="A76" t="s">
        <v>197</v>
      </c>
      <c r="B76" s="2" t="s">
        <v>198</v>
      </c>
      <c r="C76" s="41">
        <v>1.3</v>
      </c>
      <c r="D76" s="41">
        <v>1.4</v>
      </c>
      <c r="E76" s="41">
        <v>1.5</v>
      </c>
      <c r="F76" s="41">
        <v>1.7</v>
      </c>
      <c r="G76" s="41">
        <v>2</v>
      </c>
      <c r="H76" s="41">
        <v>2.2000000000000002</v>
      </c>
      <c r="I76" s="41">
        <v>2.4</v>
      </c>
      <c r="J76" s="41">
        <v>2.6</v>
      </c>
      <c r="K76" s="41">
        <v>2.8</v>
      </c>
      <c r="L76" s="41">
        <v>3.1</v>
      </c>
      <c r="M76" s="41">
        <v>3.4</v>
      </c>
      <c r="N76" s="41">
        <v>3.6</v>
      </c>
      <c r="O76" s="41">
        <v>4</v>
      </c>
      <c r="P76" s="41">
        <v>4.3</v>
      </c>
      <c r="Q76" s="41">
        <v>4.7</v>
      </c>
      <c r="R76" s="41">
        <v>5.0999999999999996</v>
      </c>
      <c r="S76" s="41">
        <v>5.5</v>
      </c>
      <c r="T76" s="41">
        <v>6.1</v>
      </c>
      <c r="U76" s="41">
        <v>6.7</v>
      </c>
      <c r="V76" s="41">
        <v>7.5</v>
      </c>
      <c r="W76" s="41">
        <v>8</v>
      </c>
      <c r="X76" s="41">
        <v>8.8000000000000007</v>
      </c>
      <c r="Y76" s="41">
        <v>9.8000000000000007</v>
      </c>
      <c r="Z76" s="41">
        <v>10.6</v>
      </c>
      <c r="AA76" s="41">
        <v>11.4</v>
      </c>
      <c r="AB76" s="41">
        <v>12.9</v>
      </c>
      <c r="AC76" s="41">
        <v>14.8</v>
      </c>
      <c r="AD76" s="41">
        <v>16.600000000000001</v>
      </c>
      <c r="AE76" s="41">
        <v>18</v>
      </c>
      <c r="AF76" s="41">
        <v>20.8</v>
      </c>
      <c r="AG76" s="41">
        <v>24.5</v>
      </c>
      <c r="AH76" s="41">
        <v>28.8</v>
      </c>
      <c r="AI76" s="41">
        <v>33.9</v>
      </c>
      <c r="AJ76" s="41">
        <v>38.1</v>
      </c>
      <c r="AK76" s="41">
        <v>43.4</v>
      </c>
      <c r="AL76" s="41">
        <v>46.3</v>
      </c>
      <c r="AM76" s="41">
        <v>52.5</v>
      </c>
      <c r="AN76" s="41">
        <v>62.1</v>
      </c>
      <c r="AO76" s="41">
        <v>70.099999999999994</v>
      </c>
      <c r="AP76" s="41">
        <v>78</v>
      </c>
      <c r="AQ76" s="41">
        <v>87.6</v>
      </c>
      <c r="AR76" s="41">
        <v>98</v>
      </c>
      <c r="AS76" s="41">
        <v>109.9</v>
      </c>
      <c r="AT76" s="41">
        <v>122.6</v>
      </c>
      <c r="AU76" s="41">
        <v>123.3</v>
      </c>
      <c r="AV76" s="41">
        <v>136.69999999999999</v>
      </c>
      <c r="AW76" s="41">
        <v>144.6</v>
      </c>
      <c r="AX76" s="41">
        <v>157.80000000000001</v>
      </c>
      <c r="AY76" s="41">
        <v>173.5</v>
      </c>
      <c r="AZ76" s="41">
        <v>192.5</v>
      </c>
      <c r="BA76" s="41">
        <v>215.4</v>
      </c>
    </row>
    <row r="77" spans="1:53" x14ac:dyDescent="0.25">
      <c r="A77" t="s">
        <v>199</v>
      </c>
      <c r="B77" t="s">
        <v>200</v>
      </c>
      <c r="C77" s="15" t="s">
        <v>128</v>
      </c>
      <c r="D77" s="15" t="s">
        <v>128</v>
      </c>
      <c r="E77" s="15" t="s">
        <v>128</v>
      </c>
      <c r="F77" s="15" t="s">
        <v>128</v>
      </c>
      <c r="G77" s="15" t="s">
        <v>128</v>
      </c>
      <c r="H77" s="15" t="s">
        <v>128</v>
      </c>
      <c r="I77" s="15" t="s">
        <v>128</v>
      </c>
      <c r="J77" s="15" t="s">
        <v>128</v>
      </c>
      <c r="K77" s="15" t="s">
        <v>128</v>
      </c>
      <c r="L77" s="15" t="s">
        <v>128</v>
      </c>
      <c r="M77" s="15" t="s">
        <v>128</v>
      </c>
      <c r="N77" s="15" t="s">
        <v>128</v>
      </c>
      <c r="O77" s="15" t="s">
        <v>128</v>
      </c>
      <c r="P77" s="15" t="s">
        <v>128</v>
      </c>
      <c r="Q77" s="15" t="s">
        <v>128</v>
      </c>
      <c r="R77" s="15" t="s">
        <v>128</v>
      </c>
      <c r="S77" s="15">
        <v>4.3</v>
      </c>
      <c r="T77" s="15">
        <v>4.7</v>
      </c>
      <c r="U77" s="15">
        <v>5.2</v>
      </c>
      <c r="V77" s="15">
        <v>5.9</v>
      </c>
      <c r="W77" s="15">
        <v>6.4</v>
      </c>
      <c r="X77" s="15">
        <v>6.9</v>
      </c>
      <c r="Y77" s="15">
        <v>7.8</v>
      </c>
      <c r="Z77" s="15">
        <v>8.5</v>
      </c>
      <c r="AA77" s="15">
        <v>9.1</v>
      </c>
      <c r="AB77" s="15">
        <v>10.199999999999999</v>
      </c>
      <c r="AC77" s="15">
        <v>11.8</v>
      </c>
      <c r="AD77" s="15">
        <v>13.4</v>
      </c>
      <c r="AE77" s="15">
        <v>14.5</v>
      </c>
      <c r="AF77" s="15">
        <v>16.8</v>
      </c>
      <c r="AG77" s="15">
        <v>20.100000000000001</v>
      </c>
      <c r="AH77" s="15">
        <v>23.7</v>
      </c>
      <c r="AI77" s="15">
        <v>28.5</v>
      </c>
      <c r="AJ77" s="15">
        <v>32.6</v>
      </c>
      <c r="AK77" s="15">
        <v>37.6</v>
      </c>
      <c r="AL77" s="15">
        <v>40.200000000000003</v>
      </c>
      <c r="AM77" s="15">
        <v>45.5</v>
      </c>
      <c r="AN77" s="15">
        <v>54.5</v>
      </c>
      <c r="AO77" s="15">
        <v>61.3</v>
      </c>
      <c r="AP77" s="15">
        <v>68</v>
      </c>
      <c r="AQ77" s="15">
        <v>76.5</v>
      </c>
      <c r="AR77" s="15">
        <v>85.5</v>
      </c>
      <c r="AS77" s="15">
        <v>96</v>
      </c>
      <c r="AT77" s="15">
        <v>107.6</v>
      </c>
      <c r="AU77" s="15">
        <v>108.2</v>
      </c>
      <c r="AV77" s="15">
        <v>120</v>
      </c>
      <c r="AW77" s="15">
        <v>126.6</v>
      </c>
      <c r="AX77" s="15">
        <v>138.19999999999999</v>
      </c>
      <c r="AY77" s="15">
        <v>153.19999999999999</v>
      </c>
      <c r="AZ77" s="15">
        <v>171.5</v>
      </c>
      <c r="BA77" s="15">
        <v>193.5</v>
      </c>
    </row>
    <row r="78" spans="1:53" x14ac:dyDescent="0.25">
      <c r="A78" t="s">
        <v>201</v>
      </c>
      <c r="B78" t="s">
        <v>202</v>
      </c>
      <c r="C78" s="15" t="s">
        <v>128</v>
      </c>
      <c r="D78" s="15" t="s">
        <v>128</v>
      </c>
      <c r="E78" s="15" t="s">
        <v>128</v>
      </c>
      <c r="F78" s="15" t="s">
        <v>128</v>
      </c>
      <c r="G78" s="15" t="s">
        <v>128</v>
      </c>
      <c r="H78" s="15" t="s">
        <v>128</v>
      </c>
      <c r="I78" s="15" t="s">
        <v>128</v>
      </c>
      <c r="J78" s="15" t="s">
        <v>128</v>
      </c>
      <c r="K78" s="15" t="s">
        <v>128</v>
      </c>
      <c r="L78" s="15" t="s">
        <v>128</v>
      </c>
      <c r="M78" s="15" t="s">
        <v>128</v>
      </c>
      <c r="N78" s="15" t="s">
        <v>128</v>
      </c>
      <c r="O78" s="15" t="s">
        <v>128</v>
      </c>
      <c r="P78" s="15" t="s">
        <v>128</v>
      </c>
      <c r="Q78" s="15" t="s">
        <v>128</v>
      </c>
      <c r="R78" s="15" t="s">
        <v>128</v>
      </c>
      <c r="S78" s="15">
        <v>1.3</v>
      </c>
      <c r="T78" s="15">
        <v>1.4</v>
      </c>
      <c r="U78" s="15">
        <v>1.5</v>
      </c>
      <c r="V78" s="15">
        <v>1.6</v>
      </c>
      <c r="W78" s="15">
        <v>1.6</v>
      </c>
      <c r="X78" s="15">
        <v>1.8</v>
      </c>
      <c r="Y78" s="15">
        <v>2</v>
      </c>
      <c r="Z78" s="15">
        <v>2.1</v>
      </c>
      <c r="AA78" s="15">
        <v>2.4</v>
      </c>
      <c r="AB78" s="15">
        <v>2.7</v>
      </c>
      <c r="AC78" s="15">
        <v>3</v>
      </c>
      <c r="AD78" s="15">
        <v>3.2</v>
      </c>
      <c r="AE78" s="15">
        <v>3.5</v>
      </c>
      <c r="AF78" s="15">
        <v>3.9</v>
      </c>
      <c r="AG78" s="15">
        <v>4.4000000000000004</v>
      </c>
      <c r="AH78" s="15">
        <v>5.0999999999999996</v>
      </c>
      <c r="AI78" s="15">
        <v>5.4</v>
      </c>
      <c r="AJ78" s="15">
        <v>5.5</v>
      </c>
      <c r="AK78" s="15">
        <v>5.9</v>
      </c>
      <c r="AL78" s="15">
        <v>6.1</v>
      </c>
      <c r="AM78" s="15">
        <v>6.9</v>
      </c>
      <c r="AN78" s="15">
        <v>7.6</v>
      </c>
      <c r="AO78" s="15">
        <v>8.8000000000000007</v>
      </c>
      <c r="AP78" s="15">
        <v>10</v>
      </c>
      <c r="AQ78" s="15">
        <v>11.1</v>
      </c>
      <c r="AR78" s="15">
        <v>12.5</v>
      </c>
      <c r="AS78" s="15">
        <v>13.9</v>
      </c>
      <c r="AT78" s="15">
        <v>15</v>
      </c>
      <c r="AU78" s="15">
        <v>15.2</v>
      </c>
      <c r="AV78" s="15">
        <v>16.7</v>
      </c>
      <c r="AW78" s="15">
        <v>18</v>
      </c>
      <c r="AX78" s="15">
        <v>19.600000000000001</v>
      </c>
      <c r="AY78" s="15">
        <v>20.399999999999999</v>
      </c>
      <c r="AZ78" s="15">
        <v>21</v>
      </c>
      <c r="BA78" s="15">
        <v>21.9</v>
      </c>
    </row>
    <row r="79" spans="1:53" x14ac:dyDescent="0.25">
      <c r="A79" t="s">
        <v>203</v>
      </c>
      <c r="B79" s="2" t="s">
        <v>204</v>
      </c>
      <c r="C79" s="41">
        <v>4.5999999999999996</v>
      </c>
      <c r="D79" s="41">
        <v>5.2</v>
      </c>
      <c r="E79" s="41">
        <v>5.5</v>
      </c>
      <c r="F79" s="41">
        <v>5.9</v>
      </c>
      <c r="G79" s="41">
        <v>6.5</v>
      </c>
      <c r="H79" s="41">
        <v>7.1</v>
      </c>
      <c r="I79" s="41">
        <v>7.8</v>
      </c>
      <c r="J79" s="41">
        <v>8.1</v>
      </c>
      <c r="K79" s="41">
        <v>9.4</v>
      </c>
      <c r="L79" s="41">
        <v>10</v>
      </c>
      <c r="M79" s="41">
        <v>11.1</v>
      </c>
      <c r="N79" s="41">
        <v>12.1</v>
      </c>
      <c r="O79" s="41">
        <v>13.4</v>
      </c>
      <c r="P79" s="41">
        <v>14.2</v>
      </c>
      <c r="Q79" s="41">
        <v>15.2</v>
      </c>
      <c r="R79" s="41">
        <v>16.7</v>
      </c>
      <c r="S79" s="41">
        <v>17.899999999999999</v>
      </c>
      <c r="T79" s="41">
        <v>19.899999999999999</v>
      </c>
      <c r="U79" s="41">
        <v>21.7</v>
      </c>
      <c r="V79" s="41">
        <v>24.4</v>
      </c>
      <c r="W79" s="41">
        <v>27.6</v>
      </c>
      <c r="X79" s="41">
        <v>31.2</v>
      </c>
      <c r="Y79" s="41">
        <v>35.700000000000003</v>
      </c>
      <c r="Z79" s="41">
        <v>40.4</v>
      </c>
      <c r="AA79" s="41">
        <v>44.9</v>
      </c>
      <c r="AB79" s="41">
        <v>50.5</v>
      </c>
      <c r="AC79" s="41">
        <v>56.4</v>
      </c>
      <c r="AD79" s="41">
        <v>63.4</v>
      </c>
      <c r="AE79" s="41">
        <v>73.099999999999994</v>
      </c>
      <c r="AF79" s="41">
        <v>82.7</v>
      </c>
      <c r="AG79" s="41">
        <v>92.3</v>
      </c>
      <c r="AH79" s="41">
        <v>104.3</v>
      </c>
      <c r="AI79" s="41">
        <v>118.2</v>
      </c>
      <c r="AJ79" s="41">
        <v>134.1</v>
      </c>
      <c r="AK79" s="41">
        <v>152.6</v>
      </c>
      <c r="AL79" s="41">
        <v>169.1</v>
      </c>
      <c r="AM79" s="41">
        <v>190</v>
      </c>
      <c r="AN79" s="41">
        <v>207.6</v>
      </c>
      <c r="AO79" s="41">
        <v>226.9</v>
      </c>
      <c r="AP79" s="41">
        <v>246.5</v>
      </c>
      <c r="AQ79" s="41">
        <v>278.89999999999998</v>
      </c>
      <c r="AR79" s="41">
        <v>302.89999999999998</v>
      </c>
      <c r="AS79" s="41">
        <v>339.2</v>
      </c>
      <c r="AT79" s="41">
        <v>377.9</v>
      </c>
      <c r="AU79" s="41">
        <v>414.2</v>
      </c>
      <c r="AV79" s="41">
        <v>449.4</v>
      </c>
      <c r="AW79" s="41">
        <v>484.6</v>
      </c>
      <c r="AX79" s="41">
        <v>516</v>
      </c>
      <c r="AY79" s="41">
        <v>538.5</v>
      </c>
      <c r="AZ79" s="41">
        <v>561.9</v>
      </c>
      <c r="BA79" s="41">
        <v>590.6</v>
      </c>
    </row>
    <row r="80" spans="1:53" x14ac:dyDescent="0.25">
      <c r="A80" t="s">
        <v>205</v>
      </c>
      <c r="B80" s="2" t="s">
        <v>206</v>
      </c>
      <c r="C80" s="41">
        <v>0.8</v>
      </c>
      <c r="D80" s="41">
        <v>1</v>
      </c>
      <c r="E80" s="41">
        <v>1</v>
      </c>
      <c r="F80" s="41">
        <v>1.1000000000000001</v>
      </c>
      <c r="G80" s="41">
        <v>1.2</v>
      </c>
      <c r="H80" s="41">
        <v>1.2</v>
      </c>
      <c r="I80" s="41">
        <v>1.3</v>
      </c>
      <c r="J80" s="41">
        <v>1.4</v>
      </c>
      <c r="K80" s="41">
        <v>1.5</v>
      </c>
      <c r="L80" s="41">
        <v>1.7</v>
      </c>
      <c r="M80" s="41">
        <v>1.8</v>
      </c>
      <c r="N80" s="41">
        <v>2</v>
      </c>
      <c r="O80" s="41">
        <v>2.2000000000000002</v>
      </c>
      <c r="P80" s="41">
        <v>2.4</v>
      </c>
      <c r="Q80" s="41">
        <v>2.6</v>
      </c>
      <c r="R80" s="41">
        <v>3</v>
      </c>
      <c r="S80" s="41">
        <v>3.2</v>
      </c>
      <c r="T80" s="41">
        <v>3.6</v>
      </c>
      <c r="U80" s="41">
        <v>4.0999999999999996</v>
      </c>
      <c r="V80" s="41">
        <v>4.5999999999999996</v>
      </c>
      <c r="W80" s="41">
        <v>5</v>
      </c>
      <c r="X80" s="41">
        <v>5.7</v>
      </c>
      <c r="Y80" s="41">
        <v>6.6</v>
      </c>
      <c r="Z80" s="41">
        <v>7.5</v>
      </c>
      <c r="AA80" s="41">
        <v>8.5</v>
      </c>
      <c r="AB80" s="41">
        <v>9.6</v>
      </c>
      <c r="AC80" s="41">
        <v>10.6</v>
      </c>
      <c r="AD80" s="41">
        <v>11.2</v>
      </c>
      <c r="AE80" s="41">
        <v>12.2</v>
      </c>
      <c r="AF80" s="41">
        <v>12.7</v>
      </c>
      <c r="AG80" s="41">
        <v>13.2</v>
      </c>
      <c r="AH80" s="41">
        <v>14.4</v>
      </c>
      <c r="AI80" s="41">
        <v>15.9</v>
      </c>
      <c r="AJ80" s="41">
        <v>17.899999999999999</v>
      </c>
      <c r="AK80" s="41">
        <v>19.600000000000001</v>
      </c>
      <c r="AL80" s="41">
        <v>21.2</v>
      </c>
      <c r="AM80" s="41">
        <v>24.1</v>
      </c>
      <c r="AN80" s="41">
        <v>26.6</v>
      </c>
      <c r="AO80" s="41">
        <v>28.8</v>
      </c>
      <c r="AP80" s="41">
        <v>30.4</v>
      </c>
      <c r="AQ80" s="41">
        <v>33.6</v>
      </c>
      <c r="AR80" s="41">
        <v>35.9</v>
      </c>
      <c r="AS80" s="41">
        <v>39</v>
      </c>
      <c r="AT80" s="41">
        <v>41.4</v>
      </c>
      <c r="AU80" s="41">
        <v>45.6</v>
      </c>
      <c r="AV80" s="41">
        <v>49</v>
      </c>
      <c r="AW80" s="41">
        <v>53.7</v>
      </c>
      <c r="AX80" s="41">
        <v>59.7</v>
      </c>
      <c r="AY80" s="41">
        <v>65.2</v>
      </c>
      <c r="AZ80" s="41">
        <v>70.599999999999994</v>
      </c>
      <c r="BA80" s="41">
        <v>77.099999999999994</v>
      </c>
    </row>
    <row r="81" spans="1:53" x14ac:dyDescent="0.25">
      <c r="A81" t="s">
        <v>207</v>
      </c>
      <c r="B81" s="2" t="s">
        <v>208</v>
      </c>
      <c r="C81" s="41">
        <v>3.8</v>
      </c>
      <c r="D81" s="41">
        <v>4.2</v>
      </c>
      <c r="E81" s="41">
        <v>4.4000000000000004</v>
      </c>
      <c r="F81" s="41">
        <v>4.8</v>
      </c>
      <c r="G81" s="41">
        <v>5.4</v>
      </c>
      <c r="H81" s="41">
        <v>5.9</v>
      </c>
      <c r="I81" s="41">
        <v>6.5</v>
      </c>
      <c r="J81" s="41">
        <v>6.7</v>
      </c>
      <c r="K81" s="41">
        <v>7.9</v>
      </c>
      <c r="L81" s="41">
        <v>8.3000000000000007</v>
      </c>
      <c r="M81" s="41">
        <v>9.1999999999999993</v>
      </c>
      <c r="N81" s="41">
        <v>10.1</v>
      </c>
      <c r="O81" s="41">
        <v>11.2</v>
      </c>
      <c r="P81" s="41">
        <v>11.8</v>
      </c>
      <c r="Q81" s="41">
        <v>12.6</v>
      </c>
      <c r="R81" s="41">
        <v>13.7</v>
      </c>
      <c r="S81" s="41">
        <v>14.7</v>
      </c>
      <c r="T81" s="41">
        <v>16.3</v>
      </c>
      <c r="U81" s="41">
        <v>17.600000000000001</v>
      </c>
      <c r="V81" s="41">
        <v>19.8</v>
      </c>
      <c r="W81" s="41">
        <v>22.6</v>
      </c>
      <c r="X81" s="41">
        <v>25.5</v>
      </c>
      <c r="Y81" s="41">
        <v>29.1</v>
      </c>
      <c r="Z81" s="41">
        <v>32.9</v>
      </c>
      <c r="AA81" s="41">
        <v>36.4</v>
      </c>
      <c r="AB81" s="41">
        <v>40.799999999999997</v>
      </c>
      <c r="AC81" s="41">
        <v>45.8</v>
      </c>
      <c r="AD81" s="41">
        <v>52.2</v>
      </c>
      <c r="AE81" s="41">
        <v>61</v>
      </c>
      <c r="AF81" s="41">
        <v>70</v>
      </c>
      <c r="AG81" s="41">
        <v>79.099999999999994</v>
      </c>
      <c r="AH81" s="41">
        <v>89.9</v>
      </c>
      <c r="AI81" s="41">
        <v>102.3</v>
      </c>
      <c r="AJ81" s="41">
        <v>116.1</v>
      </c>
      <c r="AK81" s="41">
        <v>133</v>
      </c>
      <c r="AL81" s="41">
        <v>147.9</v>
      </c>
      <c r="AM81" s="41">
        <v>165.9</v>
      </c>
      <c r="AN81" s="41">
        <v>181</v>
      </c>
      <c r="AO81" s="41">
        <v>198.1</v>
      </c>
      <c r="AP81" s="41">
        <v>216.1</v>
      </c>
      <c r="AQ81" s="41">
        <v>245.3</v>
      </c>
      <c r="AR81" s="41">
        <v>267.10000000000002</v>
      </c>
      <c r="AS81" s="41">
        <v>300.2</v>
      </c>
      <c r="AT81" s="41">
        <v>336.4</v>
      </c>
      <c r="AU81" s="41">
        <v>368.6</v>
      </c>
      <c r="AV81" s="41">
        <v>400.4</v>
      </c>
      <c r="AW81" s="41">
        <v>430.9</v>
      </c>
      <c r="AX81" s="41">
        <v>456.3</v>
      </c>
      <c r="AY81" s="41">
        <v>473.3</v>
      </c>
      <c r="AZ81" s="41">
        <v>491.3</v>
      </c>
      <c r="BA81" s="41">
        <v>513.5</v>
      </c>
    </row>
    <row r="82" spans="1:53" x14ac:dyDescent="0.25">
      <c r="A82" t="s">
        <v>209</v>
      </c>
      <c r="B82" t="s">
        <v>210</v>
      </c>
      <c r="C82" s="15" t="s">
        <v>128</v>
      </c>
      <c r="D82" s="15" t="s">
        <v>128</v>
      </c>
      <c r="E82" s="15" t="s">
        <v>128</v>
      </c>
      <c r="F82" s="15" t="s">
        <v>128</v>
      </c>
      <c r="G82" s="15" t="s">
        <v>128</v>
      </c>
      <c r="H82" s="15" t="s">
        <v>128</v>
      </c>
      <c r="I82" s="15" t="s">
        <v>128</v>
      </c>
      <c r="J82" s="15" t="s">
        <v>128</v>
      </c>
      <c r="K82" s="15" t="s">
        <v>128</v>
      </c>
      <c r="L82" s="15" t="s">
        <v>128</v>
      </c>
      <c r="M82" s="15" t="s">
        <v>128</v>
      </c>
      <c r="N82" s="15" t="s">
        <v>128</v>
      </c>
      <c r="O82" s="15" t="s">
        <v>128</v>
      </c>
      <c r="P82" s="15" t="s">
        <v>128</v>
      </c>
      <c r="Q82" s="15" t="s">
        <v>128</v>
      </c>
      <c r="R82" s="15" t="s">
        <v>128</v>
      </c>
      <c r="S82" s="15">
        <v>7.1</v>
      </c>
      <c r="T82" s="15">
        <v>7.9</v>
      </c>
      <c r="U82" s="15">
        <v>8.6</v>
      </c>
      <c r="V82" s="15">
        <v>9.6</v>
      </c>
      <c r="W82" s="15">
        <v>10.9</v>
      </c>
      <c r="X82" s="15">
        <v>12.3</v>
      </c>
      <c r="Y82" s="15">
        <v>14</v>
      </c>
      <c r="Z82" s="15">
        <v>15.9</v>
      </c>
      <c r="AA82" s="15">
        <v>17.600000000000001</v>
      </c>
      <c r="AB82" s="15">
        <v>19.7</v>
      </c>
      <c r="AC82" s="15">
        <v>22</v>
      </c>
      <c r="AD82" s="15">
        <v>25.1</v>
      </c>
      <c r="AE82" s="15">
        <v>29.3</v>
      </c>
      <c r="AF82" s="15">
        <v>33.6</v>
      </c>
      <c r="AG82" s="15">
        <v>38.1</v>
      </c>
      <c r="AH82" s="15">
        <v>42.9</v>
      </c>
      <c r="AI82" s="15">
        <v>48</v>
      </c>
      <c r="AJ82" s="15">
        <v>54</v>
      </c>
      <c r="AK82" s="15">
        <v>61.9</v>
      </c>
      <c r="AL82" s="15">
        <v>67.8</v>
      </c>
      <c r="AM82" s="15">
        <v>76.5</v>
      </c>
      <c r="AN82" s="15">
        <v>84.9</v>
      </c>
      <c r="AO82" s="15">
        <v>93.8</v>
      </c>
      <c r="AP82" s="15">
        <v>103.2</v>
      </c>
      <c r="AQ82" s="15">
        <v>120.8</v>
      </c>
      <c r="AR82" s="15">
        <v>132.69999999999999</v>
      </c>
      <c r="AS82" s="15">
        <v>148.69999999999999</v>
      </c>
      <c r="AT82" s="15">
        <v>167</v>
      </c>
      <c r="AU82" s="15">
        <v>182.7</v>
      </c>
      <c r="AV82" s="15">
        <v>199.3</v>
      </c>
      <c r="AW82" s="15">
        <v>213.2</v>
      </c>
      <c r="AX82" s="15">
        <v>227</v>
      </c>
      <c r="AY82" s="15">
        <v>235.4</v>
      </c>
      <c r="AZ82" s="15">
        <v>242.2</v>
      </c>
      <c r="BA82" s="15">
        <v>250.9</v>
      </c>
    </row>
    <row r="83" spans="1:53" x14ac:dyDescent="0.25">
      <c r="A83" t="s">
        <v>211</v>
      </c>
      <c r="B83" t="s">
        <v>212</v>
      </c>
      <c r="C83" s="15" t="s">
        <v>128</v>
      </c>
      <c r="D83" s="15" t="s">
        <v>128</v>
      </c>
      <c r="E83" s="15" t="s">
        <v>128</v>
      </c>
      <c r="F83" s="15" t="s">
        <v>128</v>
      </c>
      <c r="G83" s="15" t="s">
        <v>128</v>
      </c>
      <c r="H83" s="15" t="s">
        <v>128</v>
      </c>
      <c r="I83" s="15" t="s">
        <v>128</v>
      </c>
      <c r="J83" s="15" t="s">
        <v>128</v>
      </c>
      <c r="K83" s="15" t="s">
        <v>128</v>
      </c>
      <c r="L83" s="15" t="s">
        <v>128</v>
      </c>
      <c r="M83" s="15" t="s">
        <v>128</v>
      </c>
      <c r="N83" s="15" t="s">
        <v>128</v>
      </c>
      <c r="O83" s="15" t="s">
        <v>128</v>
      </c>
      <c r="P83" s="15" t="s">
        <v>128</v>
      </c>
      <c r="Q83" s="15" t="s">
        <v>128</v>
      </c>
      <c r="R83" s="15" t="s">
        <v>128</v>
      </c>
      <c r="S83" s="15">
        <v>6.7</v>
      </c>
      <c r="T83" s="15">
        <v>7.4</v>
      </c>
      <c r="U83" s="15">
        <v>8.1</v>
      </c>
      <c r="V83" s="15">
        <v>9</v>
      </c>
      <c r="W83" s="15">
        <v>10.3</v>
      </c>
      <c r="X83" s="15">
        <v>11.6</v>
      </c>
      <c r="Y83" s="15">
        <v>13.3</v>
      </c>
      <c r="Z83" s="15">
        <v>15</v>
      </c>
      <c r="AA83" s="15">
        <v>16.600000000000001</v>
      </c>
      <c r="AB83" s="15">
        <v>18.600000000000001</v>
      </c>
      <c r="AC83" s="15">
        <v>20.9</v>
      </c>
      <c r="AD83" s="15">
        <v>23.8</v>
      </c>
      <c r="AE83" s="15">
        <v>27.8</v>
      </c>
      <c r="AF83" s="15">
        <v>31.9</v>
      </c>
      <c r="AG83" s="15">
        <v>36.1</v>
      </c>
      <c r="AH83" s="15">
        <v>41.1</v>
      </c>
      <c r="AI83" s="15">
        <v>47.3</v>
      </c>
      <c r="AJ83" s="15">
        <v>54.3</v>
      </c>
      <c r="AK83" s="15">
        <v>62.3</v>
      </c>
      <c r="AL83" s="15">
        <v>71.2</v>
      </c>
      <c r="AM83" s="15">
        <v>79</v>
      </c>
      <c r="AN83" s="15">
        <v>84.5</v>
      </c>
      <c r="AO83" s="15">
        <v>91.3</v>
      </c>
      <c r="AP83" s="15">
        <v>98.3</v>
      </c>
      <c r="AQ83" s="15">
        <v>108.6</v>
      </c>
      <c r="AR83" s="15">
        <v>117</v>
      </c>
      <c r="AS83" s="15">
        <v>131.6</v>
      </c>
      <c r="AT83" s="15">
        <v>147.30000000000001</v>
      </c>
      <c r="AU83" s="15">
        <v>162.19999999999999</v>
      </c>
      <c r="AV83" s="15">
        <v>174</v>
      </c>
      <c r="AW83" s="15">
        <v>188.7</v>
      </c>
      <c r="AX83" s="15">
        <v>197.9</v>
      </c>
      <c r="AY83" s="15">
        <v>204.5</v>
      </c>
      <c r="AZ83" s="15">
        <v>214.6</v>
      </c>
      <c r="BA83" s="15">
        <v>223.1</v>
      </c>
    </row>
    <row r="84" spans="1:53" x14ac:dyDescent="0.25">
      <c r="A84" t="s">
        <v>213</v>
      </c>
      <c r="B84" t="s">
        <v>214</v>
      </c>
      <c r="C84" s="15" t="s">
        <v>128</v>
      </c>
      <c r="D84" s="15" t="s">
        <v>128</v>
      </c>
      <c r="E84" s="15" t="s">
        <v>128</v>
      </c>
      <c r="F84" s="15" t="s">
        <v>128</v>
      </c>
      <c r="G84" s="15" t="s">
        <v>128</v>
      </c>
      <c r="H84" s="15" t="s">
        <v>128</v>
      </c>
      <c r="I84" s="15" t="s">
        <v>128</v>
      </c>
      <c r="J84" s="15" t="s">
        <v>128</v>
      </c>
      <c r="K84" s="15" t="s">
        <v>128</v>
      </c>
      <c r="L84" s="15" t="s">
        <v>128</v>
      </c>
      <c r="M84" s="15" t="s">
        <v>128</v>
      </c>
      <c r="N84" s="15" t="s">
        <v>128</v>
      </c>
      <c r="O84" s="15" t="s">
        <v>128</v>
      </c>
      <c r="P84" s="15" t="s">
        <v>128</v>
      </c>
      <c r="Q84" s="15" t="s">
        <v>128</v>
      </c>
      <c r="R84" s="15" t="s">
        <v>128</v>
      </c>
      <c r="S84" s="15" t="s">
        <v>128</v>
      </c>
      <c r="T84" s="15" t="s">
        <v>128</v>
      </c>
      <c r="U84" s="15" t="s">
        <v>128</v>
      </c>
      <c r="V84" s="15" t="s">
        <v>128</v>
      </c>
      <c r="W84" s="15" t="s">
        <v>128</v>
      </c>
      <c r="X84" s="15" t="s">
        <v>128</v>
      </c>
      <c r="Y84" s="15" t="s">
        <v>128</v>
      </c>
      <c r="Z84" s="15" t="s">
        <v>128</v>
      </c>
      <c r="AA84" s="15" t="s">
        <v>128</v>
      </c>
      <c r="AB84" s="15" t="s">
        <v>128</v>
      </c>
      <c r="AC84" s="15" t="s">
        <v>128</v>
      </c>
      <c r="AD84" s="15" t="s">
        <v>128</v>
      </c>
      <c r="AE84" s="15" t="s">
        <v>128</v>
      </c>
      <c r="AF84" s="15" t="s">
        <v>128</v>
      </c>
      <c r="AG84" s="15" t="s">
        <v>128</v>
      </c>
      <c r="AH84" s="15" t="s">
        <v>128</v>
      </c>
      <c r="AI84" s="15" t="s">
        <v>128</v>
      </c>
      <c r="AJ84" s="15" t="s">
        <v>128</v>
      </c>
      <c r="AK84" s="15" t="s">
        <v>128</v>
      </c>
      <c r="AL84" s="15" t="s">
        <v>128</v>
      </c>
      <c r="AM84" s="15" t="s">
        <v>128</v>
      </c>
      <c r="AN84" s="15" t="s">
        <v>128</v>
      </c>
      <c r="AO84" s="15" t="s">
        <v>128</v>
      </c>
      <c r="AP84" s="15" t="s">
        <v>128</v>
      </c>
      <c r="AQ84" s="15" t="s">
        <v>128</v>
      </c>
      <c r="AR84" s="15" t="s">
        <v>128</v>
      </c>
      <c r="AS84" s="15" t="s">
        <v>128</v>
      </c>
      <c r="AT84" s="15" t="s">
        <v>128</v>
      </c>
      <c r="AU84" s="15" t="s">
        <v>128</v>
      </c>
      <c r="AV84" s="15" t="s">
        <v>128</v>
      </c>
      <c r="AW84" s="15" t="s">
        <v>128</v>
      </c>
      <c r="AX84" s="15" t="s">
        <v>128</v>
      </c>
      <c r="AY84" s="15" t="s">
        <v>128</v>
      </c>
      <c r="AZ84" s="15" t="s">
        <v>128</v>
      </c>
      <c r="BA84" s="15" t="s">
        <v>128</v>
      </c>
    </row>
    <row r="85" spans="1:53" x14ac:dyDescent="0.25">
      <c r="A85" t="s">
        <v>215</v>
      </c>
      <c r="B85" t="s">
        <v>216</v>
      </c>
      <c r="C85" s="15" t="s">
        <v>128</v>
      </c>
      <c r="D85" s="15" t="s">
        <v>128</v>
      </c>
      <c r="E85" s="15" t="s">
        <v>128</v>
      </c>
      <c r="F85" s="15" t="s">
        <v>128</v>
      </c>
      <c r="G85" s="15" t="s">
        <v>128</v>
      </c>
      <c r="H85" s="15" t="s">
        <v>128</v>
      </c>
      <c r="I85" s="15" t="s">
        <v>128</v>
      </c>
      <c r="J85" s="15" t="s">
        <v>128</v>
      </c>
      <c r="K85" s="15" t="s">
        <v>128</v>
      </c>
      <c r="L85" s="15" t="s">
        <v>128</v>
      </c>
      <c r="M85" s="15" t="s">
        <v>128</v>
      </c>
      <c r="N85" s="15" t="s">
        <v>128</v>
      </c>
      <c r="O85" s="15" t="s">
        <v>128</v>
      </c>
      <c r="P85" s="15" t="s">
        <v>128</v>
      </c>
      <c r="Q85" s="15" t="s">
        <v>128</v>
      </c>
      <c r="R85" s="15" t="s">
        <v>128</v>
      </c>
      <c r="S85" s="15" t="s">
        <v>128</v>
      </c>
      <c r="T85" s="15" t="s">
        <v>128</v>
      </c>
      <c r="U85" s="15" t="s">
        <v>128</v>
      </c>
      <c r="V85" s="15" t="s">
        <v>128</v>
      </c>
      <c r="W85" s="15" t="s">
        <v>128</v>
      </c>
      <c r="X85" s="15" t="s">
        <v>128</v>
      </c>
      <c r="Y85" s="15" t="s">
        <v>128</v>
      </c>
      <c r="Z85" s="15" t="s">
        <v>128</v>
      </c>
      <c r="AA85" s="15" t="s">
        <v>128</v>
      </c>
      <c r="AB85" s="15" t="s">
        <v>128</v>
      </c>
      <c r="AC85" s="15" t="s">
        <v>128</v>
      </c>
      <c r="AD85" s="15" t="s">
        <v>128</v>
      </c>
      <c r="AE85" s="15" t="s">
        <v>128</v>
      </c>
      <c r="AF85" s="15" t="s">
        <v>128</v>
      </c>
      <c r="AG85" s="15" t="s">
        <v>128</v>
      </c>
      <c r="AH85" s="15" t="s">
        <v>128</v>
      </c>
      <c r="AI85" s="15" t="s">
        <v>128</v>
      </c>
      <c r="AJ85" s="15" t="s">
        <v>128</v>
      </c>
      <c r="AK85" s="15" t="s">
        <v>128</v>
      </c>
      <c r="AL85" s="15" t="s">
        <v>128</v>
      </c>
      <c r="AM85" s="15" t="s">
        <v>128</v>
      </c>
      <c r="AN85" s="15" t="s">
        <v>128</v>
      </c>
      <c r="AO85" s="15" t="s">
        <v>128</v>
      </c>
      <c r="AP85" s="15" t="s">
        <v>128</v>
      </c>
      <c r="AQ85" s="15" t="s">
        <v>128</v>
      </c>
      <c r="AR85" s="15" t="s">
        <v>128</v>
      </c>
      <c r="AS85" s="15" t="s">
        <v>128</v>
      </c>
      <c r="AT85" s="15" t="s">
        <v>128</v>
      </c>
      <c r="AU85" s="15" t="s">
        <v>128</v>
      </c>
      <c r="AV85" s="15" t="s">
        <v>128</v>
      </c>
      <c r="AW85" s="15" t="s">
        <v>128</v>
      </c>
      <c r="AX85" s="15" t="s">
        <v>128</v>
      </c>
      <c r="AY85" s="15" t="s">
        <v>128</v>
      </c>
      <c r="AZ85" s="15" t="s">
        <v>128</v>
      </c>
      <c r="BA85" s="15" t="s">
        <v>128</v>
      </c>
    </row>
    <row r="86" spans="1:53" x14ac:dyDescent="0.25">
      <c r="A86" t="s">
        <v>217</v>
      </c>
      <c r="B86" t="s">
        <v>218</v>
      </c>
      <c r="C86" s="15" t="s">
        <v>128</v>
      </c>
      <c r="D86" s="15" t="s">
        <v>128</v>
      </c>
      <c r="E86" s="15" t="s">
        <v>128</v>
      </c>
      <c r="F86" s="15" t="s">
        <v>128</v>
      </c>
      <c r="G86" s="15" t="s">
        <v>128</v>
      </c>
      <c r="H86" s="15" t="s">
        <v>128</v>
      </c>
      <c r="I86" s="15" t="s">
        <v>128</v>
      </c>
      <c r="J86" s="15" t="s">
        <v>128</v>
      </c>
      <c r="K86" s="15" t="s">
        <v>128</v>
      </c>
      <c r="L86" s="15" t="s">
        <v>128</v>
      </c>
      <c r="M86" s="15" t="s">
        <v>128</v>
      </c>
      <c r="N86" s="15" t="s">
        <v>128</v>
      </c>
      <c r="O86" s="15" t="s">
        <v>128</v>
      </c>
      <c r="P86" s="15" t="s">
        <v>128</v>
      </c>
      <c r="Q86" s="15" t="s">
        <v>128</v>
      </c>
      <c r="R86" s="15" t="s">
        <v>128</v>
      </c>
      <c r="S86" s="15">
        <v>0.9</v>
      </c>
      <c r="T86" s="15">
        <v>0.9</v>
      </c>
      <c r="U86" s="15">
        <v>1</v>
      </c>
      <c r="V86" s="15">
        <v>1.2</v>
      </c>
      <c r="W86" s="15">
        <v>1.4</v>
      </c>
      <c r="X86" s="15">
        <v>1.6</v>
      </c>
      <c r="Y86" s="15">
        <v>1.8</v>
      </c>
      <c r="Z86" s="15">
        <v>2</v>
      </c>
      <c r="AA86" s="15">
        <v>2.2000000000000002</v>
      </c>
      <c r="AB86" s="15">
        <v>2.4</v>
      </c>
      <c r="AC86" s="15">
        <v>2.9</v>
      </c>
      <c r="AD86" s="15">
        <v>3.3</v>
      </c>
      <c r="AE86" s="15">
        <v>3.9</v>
      </c>
      <c r="AF86" s="15">
        <v>4.5</v>
      </c>
      <c r="AG86" s="15">
        <v>4.9000000000000004</v>
      </c>
      <c r="AH86" s="15">
        <v>5.9</v>
      </c>
      <c r="AI86" s="15">
        <v>6.9</v>
      </c>
      <c r="AJ86" s="15">
        <v>7.9</v>
      </c>
      <c r="AK86" s="15">
        <v>8.8000000000000007</v>
      </c>
      <c r="AL86" s="15">
        <v>9</v>
      </c>
      <c r="AM86" s="15">
        <v>10.4</v>
      </c>
      <c r="AN86" s="15">
        <v>11.6</v>
      </c>
      <c r="AO86" s="15">
        <v>13</v>
      </c>
      <c r="AP86" s="15">
        <v>14.6</v>
      </c>
      <c r="AQ86" s="15">
        <v>15.9</v>
      </c>
      <c r="AR86" s="15">
        <v>17.399999999999999</v>
      </c>
      <c r="AS86" s="15">
        <v>19.899999999999999</v>
      </c>
      <c r="AT86" s="15">
        <v>22.1</v>
      </c>
      <c r="AU86" s="15">
        <v>23.7</v>
      </c>
      <c r="AV86" s="15">
        <v>27.1</v>
      </c>
      <c r="AW86" s="15">
        <v>29</v>
      </c>
      <c r="AX86" s="15">
        <v>31.3</v>
      </c>
      <c r="AY86" s="15">
        <v>33.4</v>
      </c>
      <c r="AZ86" s="15">
        <v>34.5</v>
      </c>
      <c r="BA86" s="15">
        <v>39.5</v>
      </c>
    </row>
    <row r="87" spans="1:53" x14ac:dyDescent="0.25">
      <c r="A87" t="s">
        <v>219</v>
      </c>
      <c r="B87" s="2" t="s">
        <v>220</v>
      </c>
      <c r="C87" s="41">
        <v>8</v>
      </c>
      <c r="D87" s="41">
        <v>8.5</v>
      </c>
      <c r="E87" s="41">
        <v>8.6</v>
      </c>
      <c r="F87" s="41">
        <v>8.9</v>
      </c>
      <c r="G87" s="41">
        <v>9.6999999999999993</v>
      </c>
      <c r="H87" s="41">
        <v>10.199999999999999</v>
      </c>
      <c r="I87" s="41">
        <v>10.6</v>
      </c>
      <c r="J87" s="41">
        <v>10.9</v>
      </c>
      <c r="K87" s="41">
        <v>11.5</v>
      </c>
      <c r="L87" s="41">
        <v>12</v>
      </c>
      <c r="M87" s="41">
        <v>12.8</v>
      </c>
      <c r="N87" s="41">
        <v>13.1</v>
      </c>
      <c r="O87" s="41">
        <v>14.3</v>
      </c>
      <c r="P87" s="41">
        <v>14.8</v>
      </c>
      <c r="Q87" s="41">
        <v>15.3</v>
      </c>
      <c r="R87" s="41">
        <v>16.399999999999999</v>
      </c>
      <c r="S87" s="41">
        <v>17.3</v>
      </c>
      <c r="T87" s="41">
        <v>18.899999999999999</v>
      </c>
      <c r="U87" s="41">
        <v>20.3</v>
      </c>
      <c r="V87" s="41">
        <v>21.9</v>
      </c>
      <c r="W87" s="41">
        <v>23.5</v>
      </c>
      <c r="X87" s="41">
        <v>25.8</v>
      </c>
      <c r="Y87" s="41">
        <v>27.8</v>
      </c>
      <c r="Z87" s="41">
        <v>30</v>
      </c>
      <c r="AA87" s="41">
        <v>32.5</v>
      </c>
      <c r="AB87" s="41">
        <v>35.299999999999997</v>
      </c>
      <c r="AC87" s="41">
        <v>39.299999999999997</v>
      </c>
      <c r="AD87" s="41">
        <v>41.8</v>
      </c>
      <c r="AE87" s="41">
        <v>46.6</v>
      </c>
      <c r="AF87" s="41">
        <v>53.1</v>
      </c>
      <c r="AG87" s="41">
        <v>60.1</v>
      </c>
      <c r="AH87" s="41">
        <v>69.400000000000006</v>
      </c>
      <c r="AI87" s="41">
        <v>78.7</v>
      </c>
      <c r="AJ87" s="41">
        <v>83.8</v>
      </c>
      <c r="AK87" s="41">
        <v>93.9</v>
      </c>
      <c r="AL87" s="41">
        <v>101</v>
      </c>
      <c r="AM87" s="41">
        <v>112.4</v>
      </c>
      <c r="AN87" s="41">
        <v>121.8</v>
      </c>
      <c r="AO87" s="41">
        <v>133.30000000000001</v>
      </c>
      <c r="AP87" s="41">
        <v>145</v>
      </c>
      <c r="AQ87" s="41">
        <v>153.4</v>
      </c>
      <c r="AR87" s="41">
        <v>170</v>
      </c>
      <c r="AS87" s="41">
        <v>185.1</v>
      </c>
      <c r="AT87" s="41">
        <v>200.5</v>
      </c>
      <c r="AU87" s="41">
        <v>206.6</v>
      </c>
      <c r="AV87" s="41">
        <v>219.1</v>
      </c>
      <c r="AW87" s="41">
        <v>232.3</v>
      </c>
      <c r="AX87" s="41">
        <v>244.2</v>
      </c>
      <c r="AY87" s="41">
        <v>257.3</v>
      </c>
      <c r="AZ87" s="41">
        <v>274.89999999999998</v>
      </c>
      <c r="BA87" s="41">
        <v>301.8</v>
      </c>
    </row>
    <row r="88" spans="1:53" x14ac:dyDescent="0.25">
      <c r="A88" t="s">
        <v>221</v>
      </c>
      <c r="B88" s="2" t="s">
        <v>222</v>
      </c>
      <c r="C88" s="41">
        <v>1.6</v>
      </c>
      <c r="D88" s="41">
        <v>1.7</v>
      </c>
      <c r="E88" s="41">
        <v>1.7</v>
      </c>
      <c r="F88" s="41">
        <v>1.7</v>
      </c>
      <c r="G88" s="41">
        <v>1.9</v>
      </c>
      <c r="H88" s="41">
        <v>2</v>
      </c>
      <c r="I88" s="41">
        <v>2.2000000000000002</v>
      </c>
      <c r="J88" s="41">
        <v>2.2000000000000002</v>
      </c>
      <c r="K88" s="41">
        <v>2.4</v>
      </c>
      <c r="L88" s="41">
        <v>2.5</v>
      </c>
      <c r="M88" s="41">
        <v>2.7</v>
      </c>
      <c r="N88" s="41">
        <v>2.8</v>
      </c>
      <c r="O88" s="41">
        <v>3.1</v>
      </c>
      <c r="P88" s="41">
        <v>3.4</v>
      </c>
      <c r="Q88" s="41">
        <v>3.6</v>
      </c>
      <c r="R88" s="41">
        <v>3.8</v>
      </c>
      <c r="S88" s="41">
        <v>4.0999999999999996</v>
      </c>
      <c r="T88" s="41">
        <v>4.4000000000000004</v>
      </c>
      <c r="U88" s="41">
        <v>4.5999999999999996</v>
      </c>
      <c r="V88" s="41">
        <v>4.9000000000000004</v>
      </c>
      <c r="W88" s="41">
        <v>5.0999999999999996</v>
      </c>
      <c r="X88" s="41">
        <v>5.6</v>
      </c>
      <c r="Y88" s="41">
        <v>5.8</v>
      </c>
      <c r="Z88" s="41">
        <v>6.3</v>
      </c>
      <c r="AA88" s="41">
        <v>6.7</v>
      </c>
      <c r="AB88" s="41">
        <v>7.1</v>
      </c>
      <c r="AC88" s="41">
        <v>8.1999999999999993</v>
      </c>
      <c r="AD88" s="41">
        <v>9</v>
      </c>
      <c r="AE88" s="41">
        <v>10</v>
      </c>
      <c r="AF88" s="41">
        <v>11.3</v>
      </c>
      <c r="AG88" s="41">
        <v>13.4</v>
      </c>
      <c r="AH88" s="41">
        <v>15.1</v>
      </c>
      <c r="AI88" s="41">
        <v>16.899999999999999</v>
      </c>
      <c r="AJ88" s="41">
        <v>18.2</v>
      </c>
      <c r="AK88" s="41">
        <v>20.6</v>
      </c>
      <c r="AL88" s="41">
        <v>21.7</v>
      </c>
      <c r="AM88" s="41">
        <v>23.9</v>
      </c>
      <c r="AN88" s="41">
        <v>25.5</v>
      </c>
      <c r="AO88" s="41">
        <v>28.5</v>
      </c>
      <c r="AP88" s="41">
        <v>30.8</v>
      </c>
      <c r="AQ88" s="41">
        <v>33.6</v>
      </c>
      <c r="AR88" s="41">
        <v>36.299999999999997</v>
      </c>
      <c r="AS88" s="41">
        <v>42</v>
      </c>
      <c r="AT88" s="41">
        <v>48.8</v>
      </c>
      <c r="AU88" s="41">
        <v>50.4</v>
      </c>
      <c r="AV88" s="41">
        <v>57.6</v>
      </c>
      <c r="AW88" s="41">
        <v>59.1</v>
      </c>
      <c r="AX88" s="41">
        <v>61.8</v>
      </c>
      <c r="AY88" s="41">
        <v>66.7</v>
      </c>
      <c r="AZ88" s="41">
        <v>71.7</v>
      </c>
      <c r="BA88" s="41">
        <v>80.099999999999994</v>
      </c>
    </row>
    <row r="89" spans="1:53" x14ac:dyDescent="0.25">
      <c r="A89" t="s">
        <v>223</v>
      </c>
      <c r="B89" t="s">
        <v>224</v>
      </c>
      <c r="C89" s="15" t="s">
        <v>128</v>
      </c>
      <c r="D89" s="15" t="s">
        <v>128</v>
      </c>
      <c r="E89" s="15" t="s">
        <v>128</v>
      </c>
      <c r="F89" s="15" t="s">
        <v>128</v>
      </c>
      <c r="G89" s="15" t="s">
        <v>128</v>
      </c>
      <c r="H89" s="15" t="s">
        <v>128</v>
      </c>
      <c r="I89" s="15" t="s">
        <v>128</v>
      </c>
      <c r="J89" s="15" t="s">
        <v>128</v>
      </c>
      <c r="K89" s="15" t="s">
        <v>128</v>
      </c>
      <c r="L89" s="15" t="s">
        <v>128</v>
      </c>
      <c r="M89" s="15" t="s">
        <v>128</v>
      </c>
      <c r="N89" s="15" t="s">
        <v>128</v>
      </c>
      <c r="O89" s="15" t="s">
        <v>128</v>
      </c>
      <c r="P89" s="15" t="s">
        <v>128</v>
      </c>
      <c r="Q89" s="15" t="s">
        <v>128</v>
      </c>
      <c r="R89" s="15" t="s">
        <v>128</v>
      </c>
      <c r="S89" s="15">
        <v>1.5</v>
      </c>
      <c r="T89" s="15">
        <v>1.7</v>
      </c>
      <c r="U89" s="15">
        <v>1.8</v>
      </c>
      <c r="V89" s="15">
        <v>1.9</v>
      </c>
      <c r="W89" s="15">
        <v>2</v>
      </c>
      <c r="X89" s="15">
        <v>2.2000000000000002</v>
      </c>
      <c r="Y89" s="15">
        <v>2.2999999999999998</v>
      </c>
      <c r="Z89" s="15">
        <v>2.5</v>
      </c>
      <c r="AA89" s="15">
        <v>2.7</v>
      </c>
      <c r="AB89" s="15">
        <v>2.9</v>
      </c>
      <c r="AC89" s="15">
        <v>3.3</v>
      </c>
      <c r="AD89" s="15">
        <v>3.7</v>
      </c>
      <c r="AE89" s="15">
        <v>4.0999999999999996</v>
      </c>
      <c r="AF89" s="15">
        <v>4.5999999999999996</v>
      </c>
      <c r="AG89" s="15">
        <v>5.5</v>
      </c>
      <c r="AH89" s="15">
        <v>6.4</v>
      </c>
      <c r="AI89" s="15">
        <v>7.2</v>
      </c>
      <c r="AJ89" s="15">
        <v>7.9</v>
      </c>
      <c r="AK89" s="15">
        <v>8.9</v>
      </c>
      <c r="AL89" s="15">
        <v>9.5</v>
      </c>
      <c r="AM89" s="15">
        <v>10.6</v>
      </c>
      <c r="AN89" s="15">
        <v>11.6</v>
      </c>
      <c r="AO89" s="15">
        <v>12.8</v>
      </c>
      <c r="AP89" s="15">
        <v>14.5</v>
      </c>
      <c r="AQ89" s="15">
        <v>16.100000000000001</v>
      </c>
      <c r="AR89" s="15">
        <v>17.3</v>
      </c>
      <c r="AS89" s="15">
        <v>19.3</v>
      </c>
      <c r="AT89" s="15">
        <v>23.2</v>
      </c>
      <c r="AU89" s="15">
        <v>24</v>
      </c>
      <c r="AV89" s="15">
        <v>26.7</v>
      </c>
      <c r="AW89" s="15">
        <v>28.5</v>
      </c>
      <c r="AX89" s="15">
        <v>29.9</v>
      </c>
      <c r="AY89" s="15">
        <v>31.7</v>
      </c>
      <c r="AZ89" s="15">
        <v>34.4</v>
      </c>
      <c r="BA89" s="15">
        <v>37.200000000000003</v>
      </c>
    </row>
    <row r="90" spans="1:53" x14ac:dyDescent="0.25">
      <c r="A90" t="s">
        <v>225</v>
      </c>
      <c r="B90" t="s">
        <v>226</v>
      </c>
      <c r="C90" s="15" t="s">
        <v>128</v>
      </c>
      <c r="D90" s="15" t="s">
        <v>128</v>
      </c>
      <c r="E90" s="15" t="s">
        <v>128</v>
      </c>
      <c r="F90" s="15" t="s">
        <v>128</v>
      </c>
      <c r="G90" s="15" t="s">
        <v>128</v>
      </c>
      <c r="H90" s="15" t="s">
        <v>128</v>
      </c>
      <c r="I90" s="15" t="s">
        <v>128</v>
      </c>
      <c r="J90" s="15" t="s">
        <v>128</v>
      </c>
      <c r="K90" s="15" t="s">
        <v>128</v>
      </c>
      <c r="L90" s="15" t="s">
        <v>128</v>
      </c>
      <c r="M90" s="15" t="s">
        <v>128</v>
      </c>
      <c r="N90" s="15" t="s">
        <v>128</v>
      </c>
      <c r="O90" s="15" t="s">
        <v>128</v>
      </c>
      <c r="P90" s="15" t="s">
        <v>128</v>
      </c>
      <c r="Q90" s="15" t="s">
        <v>128</v>
      </c>
      <c r="R90" s="15" t="s">
        <v>128</v>
      </c>
      <c r="S90" s="15">
        <v>2.5</v>
      </c>
      <c r="T90" s="15">
        <v>2.7</v>
      </c>
      <c r="U90" s="15">
        <v>2.9</v>
      </c>
      <c r="V90" s="15">
        <v>3</v>
      </c>
      <c r="W90" s="15">
        <v>3.1</v>
      </c>
      <c r="X90" s="15">
        <v>3.4</v>
      </c>
      <c r="Y90" s="15">
        <v>3.5</v>
      </c>
      <c r="Z90" s="15">
        <v>3.8</v>
      </c>
      <c r="AA90" s="15">
        <v>4</v>
      </c>
      <c r="AB90" s="15">
        <v>4.3</v>
      </c>
      <c r="AC90" s="15">
        <v>4.9000000000000004</v>
      </c>
      <c r="AD90" s="15">
        <v>5.4</v>
      </c>
      <c r="AE90" s="15">
        <v>5.9</v>
      </c>
      <c r="AF90" s="15">
        <v>6.7</v>
      </c>
      <c r="AG90" s="15">
        <v>8</v>
      </c>
      <c r="AH90" s="15">
        <v>8.6999999999999993</v>
      </c>
      <c r="AI90" s="15">
        <v>9.6999999999999993</v>
      </c>
      <c r="AJ90" s="15">
        <v>10.4</v>
      </c>
      <c r="AK90" s="15">
        <v>11.7</v>
      </c>
      <c r="AL90" s="15">
        <v>12.2</v>
      </c>
      <c r="AM90" s="15">
        <v>13.3</v>
      </c>
      <c r="AN90" s="15">
        <v>13.9</v>
      </c>
      <c r="AO90" s="15">
        <v>15.6</v>
      </c>
      <c r="AP90" s="15">
        <v>16.3</v>
      </c>
      <c r="AQ90" s="15">
        <v>17.5</v>
      </c>
      <c r="AR90" s="15">
        <v>19</v>
      </c>
      <c r="AS90" s="15">
        <v>22.8</v>
      </c>
      <c r="AT90" s="15">
        <v>25.7</v>
      </c>
      <c r="AU90" s="15">
        <v>26.4</v>
      </c>
      <c r="AV90" s="15">
        <v>30.9</v>
      </c>
      <c r="AW90" s="15">
        <v>30.6</v>
      </c>
      <c r="AX90" s="15">
        <v>31.9</v>
      </c>
      <c r="AY90" s="15">
        <v>34.9</v>
      </c>
      <c r="AZ90" s="15">
        <v>37.4</v>
      </c>
      <c r="BA90" s="15">
        <v>43</v>
      </c>
    </row>
    <row r="91" spans="1:53" x14ac:dyDescent="0.25">
      <c r="A91" t="s">
        <v>227</v>
      </c>
      <c r="B91" s="2" t="s">
        <v>228</v>
      </c>
      <c r="C91" s="41">
        <v>6.4</v>
      </c>
      <c r="D91" s="41">
        <v>6.8</v>
      </c>
      <c r="E91" s="41">
        <v>6.9</v>
      </c>
      <c r="F91" s="41">
        <v>7.2</v>
      </c>
      <c r="G91" s="41">
        <v>7.8</v>
      </c>
      <c r="H91" s="41">
        <v>8.1999999999999993</v>
      </c>
      <c r="I91" s="41">
        <v>8.5</v>
      </c>
      <c r="J91" s="41">
        <v>8.6999999999999993</v>
      </c>
      <c r="K91" s="41">
        <v>9.1999999999999993</v>
      </c>
      <c r="L91" s="41">
        <v>9.5</v>
      </c>
      <c r="M91" s="41">
        <v>10.1</v>
      </c>
      <c r="N91" s="41">
        <v>10.3</v>
      </c>
      <c r="O91" s="41">
        <v>11.2</v>
      </c>
      <c r="P91" s="41">
        <v>11.4</v>
      </c>
      <c r="Q91" s="41">
        <v>11.7</v>
      </c>
      <c r="R91" s="41">
        <v>12.6</v>
      </c>
      <c r="S91" s="41">
        <v>13.3</v>
      </c>
      <c r="T91" s="41">
        <v>14.5</v>
      </c>
      <c r="U91" s="41">
        <v>15.7</v>
      </c>
      <c r="V91" s="41">
        <v>17</v>
      </c>
      <c r="W91" s="41">
        <v>18.399999999999999</v>
      </c>
      <c r="X91" s="41">
        <v>20.3</v>
      </c>
      <c r="Y91" s="41">
        <v>22.1</v>
      </c>
      <c r="Z91" s="41">
        <v>23.7</v>
      </c>
      <c r="AA91" s="41">
        <v>25.8</v>
      </c>
      <c r="AB91" s="41">
        <v>28.2</v>
      </c>
      <c r="AC91" s="41">
        <v>31.1</v>
      </c>
      <c r="AD91" s="41">
        <v>32.799999999999997</v>
      </c>
      <c r="AE91" s="41">
        <v>36.700000000000003</v>
      </c>
      <c r="AF91" s="41">
        <v>41.8</v>
      </c>
      <c r="AG91" s="41">
        <v>46.6</v>
      </c>
      <c r="AH91" s="41">
        <v>54.3</v>
      </c>
      <c r="AI91" s="41">
        <v>61.8</v>
      </c>
      <c r="AJ91" s="41">
        <v>65.599999999999994</v>
      </c>
      <c r="AK91" s="41">
        <v>73.3</v>
      </c>
      <c r="AL91" s="41">
        <v>79.2</v>
      </c>
      <c r="AM91" s="41">
        <v>88.5</v>
      </c>
      <c r="AN91" s="41">
        <v>96.3</v>
      </c>
      <c r="AO91" s="41">
        <v>104.9</v>
      </c>
      <c r="AP91" s="41">
        <v>114.2</v>
      </c>
      <c r="AQ91" s="41">
        <v>119.8</v>
      </c>
      <c r="AR91" s="41">
        <v>133.69999999999999</v>
      </c>
      <c r="AS91" s="41">
        <v>143.1</v>
      </c>
      <c r="AT91" s="41">
        <v>151.69999999999999</v>
      </c>
      <c r="AU91" s="41">
        <v>156.1</v>
      </c>
      <c r="AV91" s="41">
        <v>161.5</v>
      </c>
      <c r="AW91" s="41">
        <v>173.1</v>
      </c>
      <c r="AX91" s="41">
        <v>182.4</v>
      </c>
      <c r="AY91" s="41">
        <v>190.7</v>
      </c>
      <c r="AZ91" s="41">
        <v>203.1</v>
      </c>
      <c r="BA91" s="41">
        <v>221.6</v>
      </c>
    </row>
    <row r="92" spans="1:53" x14ac:dyDescent="0.25">
      <c r="A92" t="s">
        <v>229</v>
      </c>
      <c r="B92" t="s">
        <v>230</v>
      </c>
      <c r="C92" s="15">
        <v>1.5</v>
      </c>
      <c r="D92" s="15">
        <v>1.6</v>
      </c>
      <c r="E92" s="15">
        <v>1.7</v>
      </c>
      <c r="F92" s="15">
        <v>1.7</v>
      </c>
      <c r="G92" s="15">
        <v>1.8</v>
      </c>
      <c r="H92" s="15">
        <v>1.9</v>
      </c>
      <c r="I92" s="15">
        <v>1.9</v>
      </c>
      <c r="J92" s="15">
        <v>2</v>
      </c>
      <c r="K92" s="15">
        <v>2.1</v>
      </c>
      <c r="L92" s="15">
        <v>2.2000000000000002</v>
      </c>
      <c r="M92" s="15">
        <v>2.4</v>
      </c>
      <c r="N92" s="15">
        <v>2.4</v>
      </c>
      <c r="O92" s="15">
        <v>2.6</v>
      </c>
      <c r="P92" s="15">
        <v>2.7</v>
      </c>
      <c r="Q92" s="15">
        <v>2.8</v>
      </c>
      <c r="R92" s="15">
        <v>3</v>
      </c>
      <c r="S92" s="15">
        <v>3.3</v>
      </c>
      <c r="T92" s="15">
        <v>3.5</v>
      </c>
      <c r="U92" s="15">
        <v>3.9</v>
      </c>
      <c r="V92" s="15">
        <v>4.3</v>
      </c>
      <c r="W92" s="15">
        <v>4.8</v>
      </c>
      <c r="X92" s="15">
        <v>5.2</v>
      </c>
      <c r="Y92" s="15">
        <v>5.7</v>
      </c>
      <c r="Z92" s="15">
        <v>6.3</v>
      </c>
      <c r="AA92" s="15">
        <v>6.7</v>
      </c>
      <c r="AB92" s="15">
        <v>7.5</v>
      </c>
      <c r="AC92" s="15">
        <v>8.3000000000000007</v>
      </c>
      <c r="AD92" s="15">
        <v>9</v>
      </c>
      <c r="AE92" s="15">
        <v>9.9</v>
      </c>
      <c r="AF92" s="15">
        <v>11.5</v>
      </c>
      <c r="AG92" s="15">
        <v>13.2</v>
      </c>
      <c r="AH92" s="15">
        <v>15.9</v>
      </c>
      <c r="AI92" s="15">
        <v>18.3</v>
      </c>
      <c r="AJ92" s="15">
        <v>19.399999999999999</v>
      </c>
      <c r="AK92" s="15">
        <v>21.9</v>
      </c>
      <c r="AL92" s="15">
        <v>23</v>
      </c>
      <c r="AM92" s="15">
        <v>25.8</v>
      </c>
      <c r="AN92" s="15">
        <v>28.5</v>
      </c>
      <c r="AO92" s="15">
        <v>31.5</v>
      </c>
      <c r="AP92" s="15">
        <v>33.700000000000003</v>
      </c>
      <c r="AQ92" s="15">
        <v>36.200000000000003</v>
      </c>
      <c r="AR92" s="15">
        <v>38.700000000000003</v>
      </c>
      <c r="AS92" s="15">
        <v>41.9</v>
      </c>
      <c r="AT92" s="15">
        <v>44.3</v>
      </c>
      <c r="AU92" s="15">
        <v>46.1</v>
      </c>
      <c r="AV92" s="15">
        <v>48.9</v>
      </c>
      <c r="AW92" s="15">
        <v>52.1</v>
      </c>
      <c r="AX92" s="15">
        <v>55.4</v>
      </c>
      <c r="AY92" s="15">
        <v>59.5</v>
      </c>
      <c r="AZ92" s="15">
        <v>64.599999999999994</v>
      </c>
      <c r="BA92" s="15">
        <v>70.7</v>
      </c>
    </row>
    <row r="93" spans="1:53" x14ac:dyDescent="0.25">
      <c r="A93" t="s">
        <v>231</v>
      </c>
      <c r="B93" t="s">
        <v>232</v>
      </c>
      <c r="C93" s="15">
        <v>4.9000000000000004</v>
      </c>
      <c r="D93" s="15">
        <v>5.2</v>
      </c>
      <c r="E93" s="15">
        <v>5.3</v>
      </c>
      <c r="F93" s="15">
        <v>5.5</v>
      </c>
      <c r="G93" s="15">
        <v>6</v>
      </c>
      <c r="H93" s="15">
        <v>6.3</v>
      </c>
      <c r="I93" s="15">
        <v>6.5</v>
      </c>
      <c r="J93" s="15">
        <v>6.6</v>
      </c>
      <c r="K93" s="15">
        <v>7</v>
      </c>
      <c r="L93" s="15">
        <v>7.3</v>
      </c>
      <c r="M93" s="15">
        <v>7.7</v>
      </c>
      <c r="N93" s="15">
        <v>7.8</v>
      </c>
      <c r="O93" s="15">
        <v>8.5</v>
      </c>
      <c r="P93" s="15">
        <v>8.6999999999999993</v>
      </c>
      <c r="Q93" s="15">
        <v>8.9</v>
      </c>
      <c r="R93" s="15">
        <v>9.6</v>
      </c>
      <c r="S93" s="15">
        <v>10</v>
      </c>
      <c r="T93" s="15">
        <v>11</v>
      </c>
      <c r="U93" s="15">
        <v>11.8</v>
      </c>
      <c r="V93" s="15">
        <v>12.7</v>
      </c>
      <c r="W93" s="15">
        <v>13.6</v>
      </c>
      <c r="X93" s="15">
        <v>15</v>
      </c>
      <c r="Y93" s="15">
        <v>16.3</v>
      </c>
      <c r="Z93" s="15">
        <v>17.399999999999999</v>
      </c>
      <c r="AA93" s="15">
        <v>19.100000000000001</v>
      </c>
      <c r="AB93" s="15">
        <v>20.7</v>
      </c>
      <c r="AC93" s="15">
        <v>22.7</v>
      </c>
      <c r="AD93" s="15">
        <v>23.8</v>
      </c>
      <c r="AE93" s="15">
        <v>26.7</v>
      </c>
      <c r="AF93" s="15">
        <v>30.4</v>
      </c>
      <c r="AG93" s="15">
        <v>33.4</v>
      </c>
      <c r="AH93" s="15">
        <v>38.4</v>
      </c>
      <c r="AI93" s="15">
        <v>43.5</v>
      </c>
      <c r="AJ93" s="15">
        <v>46.1</v>
      </c>
      <c r="AK93" s="15">
        <v>51.4</v>
      </c>
      <c r="AL93" s="15">
        <v>56.2</v>
      </c>
      <c r="AM93" s="15">
        <v>62.6</v>
      </c>
      <c r="AN93" s="15">
        <v>67.8</v>
      </c>
      <c r="AO93" s="15">
        <v>73.400000000000006</v>
      </c>
      <c r="AP93" s="15">
        <v>80.5</v>
      </c>
      <c r="AQ93" s="15">
        <v>83.6</v>
      </c>
      <c r="AR93" s="15">
        <v>95</v>
      </c>
      <c r="AS93" s="15">
        <v>101.2</v>
      </c>
      <c r="AT93" s="15">
        <v>107.4</v>
      </c>
      <c r="AU93" s="15">
        <v>110.1</v>
      </c>
      <c r="AV93" s="15">
        <v>112.6</v>
      </c>
      <c r="AW93" s="15">
        <v>121.1</v>
      </c>
      <c r="AX93" s="15">
        <v>127</v>
      </c>
      <c r="AY93" s="15">
        <v>131.1</v>
      </c>
      <c r="AZ93" s="15">
        <v>138.6</v>
      </c>
      <c r="BA93" s="15">
        <v>150.9</v>
      </c>
    </row>
    <row r="94" spans="1:53" x14ac:dyDescent="0.25">
      <c r="A94" t="s">
        <v>233</v>
      </c>
      <c r="B94" s="2" t="s">
        <v>234</v>
      </c>
      <c r="C94" s="41">
        <v>7.5</v>
      </c>
      <c r="D94" s="41">
        <v>7.8</v>
      </c>
      <c r="E94" s="41">
        <v>8</v>
      </c>
      <c r="F94" s="41">
        <v>8.6</v>
      </c>
      <c r="G94" s="41">
        <v>9.3000000000000007</v>
      </c>
      <c r="H94" s="41">
        <v>9.6</v>
      </c>
      <c r="I94" s="41">
        <v>10.1</v>
      </c>
      <c r="J94" s="41">
        <v>10.4</v>
      </c>
      <c r="K94" s="41">
        <v>11.4</v>
      </c>
      <c r="L94" s="41">
        <v>12.4</v>
      </c>
      <c r="M94" s="41">
        <v>13.1</v>
      </c>
      <c r="N94" s="41">
        <v>13.6</v>
      </c>
      <c r="O94" s="41">
        <v>14.5</v>
      </c>
      <c r="P94" s="41">
        <v>15.6</v>
      </c>
      <c r="Q94" s="41">
        <v>16.2</v>
      </c>
      <c r="R94" s="41">
        <v>17.3</v>
      </c>
      <c r="S94" s="41">
        <v>18</v>
      </c>
      <c r="T94" s="41">
        <v>19.2</v>
      </c>
      <c r="U94" s="41">
        <v>20.100000000000001</v>
      </c>
      <c r="V94" s="41">
        <v>21.9</v>
      </c>
      <c r="W94" s="41">
        <v>23.2</v>
      </c>
      <c r="X94" s="41">
        <v>24.8</v>
      </c>
      <c r="Y94" s="41">
        <v>26.7</v>
      </c>
      <c r="Z94" s="41">
        <v>27.8</v>
      </c>
      <c r="AA94" s="41">
        <v>29.8</v>
      </c>
      <c r="AB94" s="41">
        <v>31.8</v>
      </c>
      <c r="AC94" s="41">
        <v>34.5</v>
      </c>
      <c r="AD94" s="41">
        <v>37.200000000000003</v>
      </c>
      <c r="AE94" s="41">
        <v>39.799999999999997</v>
      </c>
      <c r="AF94" s="41">
        <v>44.4</v>
      </c>
      <c r="AG94" s="41">
        <v>48</v>
      </c>
      <c r="AH94" s="41">
        <v>55.8</v>
      </c>
      <c r="AI94" s="41">
        <v>61.1</v>
      </c>
      <c r="AJ94" s="41">
        <v>69.099999999999994</v>
      </c>
      <c r="AK94" s="41">
        <v>76.599999999999994</v>
      </c>
      <c r="AL94" s="41">
        <v>78.900000000000006</v>
      </c>
      <c r="AM94" s="41">
        <v>87.4</v>
      </c>
      <c r="AN94" s="41">
        <v>96.8</v>
      </c>
      <c r="AO94" s="41">
        <v>106.1</v>
      </c>
      <c r="AP94" s="41">
        <v>115.6</v>
      </c>
      <c r="AQ94" s="41">
        <v>121.3</v>
      </c>
      <c r="AR94" s="41">
        <v>133.30000000000001</v>
      </c>
      <c r="AS94" s="41">
        <v>145</v>
      </c>
      <c r="AT94" s="41">
        <v>154</v>
      </c>
      <c r="AU94" s="41">
        <v>155.80000000000001</v>
      </c>
      <c r="AV94" s="41">
        <v>166</v>
      </c>
      <c r="AW94" s="41">
        <v>179.4</v>
      </c>
      <c r="AX94" s="41">
        <v>193.3</v>
      </c>
      <c r="AY94" s="41">
        <v>204.8</v>
      </c>
      <c r="AZ94" s="41">
        <v>216.4</v>
      </c>
      <c r="BA94" s="41">
        <v>230.3</v>
      </c>
    </row>
    <row r="95" spans="1:53" x14ac:dyDescent="0.25">
      <c r="A95" t="s">
        <v>235</v>
      </c>
      <c r="B95" s="2" t="s">
        <v>236</v>
      </c>
      <c r="C95" s="41">
        <v>33.5</v>
      </c>
      <c r="D95" s="41">
        <v>33.200000000000003</v>
      </c>
      <c r="E95" s="41">
        <v>34.799999999999997</v>
      </c>
      <c r="F95" s="41">
        <v>35.700000000000003</v>
      </c>
      <c r="G95" s="41">
        <v>44.5</v>
      </c>
      <c r="H95" s="41">
        <v>50.9</v>
      </c>
      <c r="I95" s="41">
        <v>53.3</v>
      </c>
      <c r="J95" s="41">
        <v>55.1</v>
      </c>
      <c r="K95" s="41">
        <v>57.9</v>
      </c>
      <c r="L95" s="41">
        <v>61.6</v>
      </c>
      <c r="M95" s="41">
        <v>66.099999999999994</v>
      </c>
      <c r="N95" s="41">
        <v>70.5</v>
      </c>
      <c r="O95" s="41">
        <v>74.2</v>
      </c>
      <c r="P95" s="41">
        <v>78.900000000000006</v>
      </c>
      <c r="Q95" s="41">
        <v>83.9</v>
      </c>
      <c r="R95" s="41">
        <v>89.7</v>
      </c>
      <c r="S95" s="41">
        <v>96.1</v>
      </c>
      <c r="T95" s="41">
        <v>103.1</v>
      </c>
      <c r="U95" s="41">
        <v>110.4</v>
      </c>
      <c r="V95" s="41">
        <v>122.2</v>
      </c>
      <c r="W95" s="41">
        <v>133.80000000000001</v>
      </c>
      <c r="X95" s="41">
        <v>148.9</v>
      </c>
      <c r="Y95" s="41">
        <v>162.5</v>
      </c>
      <c r="Z95" s="41">
        <v>178.6</v>
      </c>
      <c r="AA95" s="41">
        <v>195.1</v>
      </c>
      <c r="AB95" s="41">
        <v>212</v>
      </c>
      <c r="AC95" s="41">
        <v>227.4</v>
      </c>
      <c r="AD95" s="41">
        <v>248.2</v>
      </c>
      <c r="AE95" s="41">
        <v>271.8</v>
      </c>
      <c r="AF95" s="41">
        <v>291.8</v>
      </c>
      <c r="AG95" s="41">
        <v>313.10000000000002</v>
      </c>
      <c r="AH95" s="41">
        <v>341.7</v>
      </c>
      <c r="AI95" s="41">
        <v>370.9</v>
      </c>
      <c r="AJ95" s="41">
        <v>408</v>
      </c>
      <c r="AK95" s="41">
        <v>453</v>
      </c>
      <c r="AL95" s="41">
        <v>493.7</v>
      </c>
      <c r="AM95" s="41">
        <v>526.5</v>
      </c>
      <c r="AN95" s="41">
        <v>569.5</v>
      </c>
      <c r="AO95" s="41">
        <v>616.4</v>
      </c>
      <c r="AP95" s="41">
        <v>655.5</v>
      </c>
      <c r="AQ95" s="41">
        <v>695.1</v>
      </c>
      <c r="AR95" s="41">
        <v>749.2</v>
      </c>
      <c r="AS95" s="41">
        <v>806.8</v>
      </c>
      <c r="AT95" s="41">
        <v>866.1</v>
      </c>
      <c r="AU95" s="41">
        <v>924.1</v>
      </c>
      <c r="AV95" s="41">
        <v>975.6</v>
      </c>
      <c r="AW95" s="41">
        <v>1006.4</v>
      </c>
      <c r="AX95" s="41">
        <v>1042.9000000000001</v>
      </c>
      <c r="AY95" s="41">
        <v>1076.8</v>
      </c>
      <c r="AZ95" s="41">
        <v>1104.0999999999999</v>
      </c>
      <c r="BA95" s="41">
        <v>1145.5999999999999</v>
      </c>
    </row>
    <row r="96" spans="1:53" x14ac:dyDescent="0.25">
      <c r="A96" t="s">
        <v>237</v>
      </c>
      <c r="B96" s="2" t="s">
        <v>238</v>
      </c>
      <c r="C96" s="41">
        <v>23</v>
      </c>
      <c r="D96" s="41">
        <v>21.1</v>
      </c>
      <c r="E96" s="41">
        <v>21.6</v>
      </c>
      <c r="F96" s="41">
        <v>21.7</v>
      </c>
      <c r="G96" s="41">
        <v>29</v>
      </c>
      <c r="H96" s="41">
        <v>33.799999999999997</v>
      </c>
      <c r="I96" s="41">
        <v>34.9</v>
      </c>
      <c r="J96" s="41">
        <v>35.200000000000003</v>
      </c>
      <c r="K96" s="41">
        <v>36.4</v>
      </c>
      <c r="L96" s="41">
        <v>37.700000000000003</v>
      </c>
      <c r="M96" s="41">
        <v>39.9</v>
      </c>
      <c r="N96" s="41">
        <v>41.9</v>
      </c>
      <c r="O96" s="41">
        <v>43.5</v>
      </c>
      <c r="P96" s="41">
        <v>45.4</v>
      </c>
      <c r="Q96" s="41">
        <v>47.4</v>
      </c>
      <c r="R96" s="41">
        <v>50.5</v>
      </c>
      <c r="S96" s="41">
        <v>53.6</v>
      </c>
      <c r="T96" s="41">
        <v>56.9</v>
      </c>
      <c r="U96" s="41">
        <v>59.8</v>
      </c>
      <c r="V96" s="41">
        <v>66.099999999999994</v>
      </c>
      <c r="W96" s="41">
        <v>71.900000000000006</v>
      </c>
      <c r="X96" s="41">
        <v>79</v>
      </c>
      <c r="Y96" s="41">
        <v>84.4</v>
      </c>
      <c r="Z96" s="41">
        <v>90.5</v>
      </c>
      <c r="AA96" s="41">
        <v>96.4</v>
      </c>
      <c r="AB96" s="41">
        <v>102.6</v>
      </c>
      <c r="AC96" s="41">
        <v>106.9</v>
      </c>
      <c r="AD96" s="41">
        <v>114.7</v>
      </c>
      <c r="AE96" s="41">
        <v>122.2</v>
      </c>
      <c r="AF96" s="41">
        <v>131.6</v>
      </c>
      <c r="AG96" s="41">
        <v>139.80000000000001</v>
      </c>
      <c r="AH96" s="41">
        <v>152.1</v>
      </c>
      <c r="AI96" s="41">
        <v>163.19999999999999</v>
      </c>
      <c r="AJ96" s="41">
        <v>178.8</v>
      </c>
      <c r="AK96" s="41">
        <v>201.1</v>
      </c>
      <c r="AL96" s="41">
        <v>219.5</v>
      </c>
      <c r="AM96" s="41">
        <v>232.3</v>
      </c>
      <c r="AN96" s="41">
        <v>252.3</v>
      </c>
      <c r="AO96" s="41">
        <v>269.89999999999998</v>
      </c>
      <c r="AP96" s="41">
        <v>281.3</v>
      </c>
      <c r="AQ96" s="41">
        <v>291.89999999999998</v>
      </c>
      <c r="AR96" s="41">
        <v>312.89999999999998</v>
      </c>
      <c r="AS96" s="41">
        <v>329.3</v>
      </c>
      <c r="AT96" s="41">
        <v>343.7</v>
      </c>
      <c r="AU96" s="41">
        <v>365.5</v>
      </c>
      <c r="AV96" s="41">
        <v>375.9</v>
      </c>
      <c r="AW96" s="41">
        <v>376.7</v>
      </c>
      <c r="AX96" s="41">
        <v>381.3</v>
      </c>
      <c r="AY96" s="41">
        <v>384.4</v>
      </c>
      <c r="AZ96" s="41">
        <v>383.4</v>
      </c>
      <c r="BA96" s="41">
        <v>390.7</v>
      </c>
    </row>
    <row r="97" spans="1:53" x14ac:dyDescent="0.25">
      <c r="A97" t="s">
        <v>239</v>
      </c>
      <c r="B97" t="s">
        <v>240</v>
      </c>
      <c r="C97" s="15">
        <v>21.5</v>
      </c>
      <c r="D97" s="15">
        <v>19.600000000000001</v>
      </c>
      <c r="E97" s="15">
        <v>19.899999999999999</v>
      </c>
      <c r="F97" s="15">
        <v>20.2</v>
      </c>
      <c r="G97" s="15">
        <v>27.5</v>
      </c>
      <c r="H97" s="15">
        <v>31.6</v>
      </c>
      <c r="I97" s="15">
        <v>32.4</v>
      </c>
      <c r="J97" s="15">
        <v>32.5</v>
      </c>
      <c r="K97" s="15">
        <v>33.6</v>
      </c>
      <c r="L97" s="15">
        <v>35.1</v>
      </c>
      <c r="M97" s="15">
        <v>36.9</v>
      </c>
      <c r="N97" s="15">
        <v>38.700000000000003</v>
      </c>
      <c r="O97" s="15">
        <v>39.9</v>
      </c>
      <c r="P97" s="15">
        <v>41.7</v>
      </c>
      <c r="Q97" s="15">
        <v>43.6</v>
      </c>
      <c r="R97" s="15">
        <v>46.5</v>
      </c>
      <c r="S97" s="15">
        <v>49</v>
      </c>
      <c r="T97" s="15">
        <v>52</v>
      </c>
      <c r="U97" s="15">
        <v>54.6</v>
      </c>
      <c r="V97" s="15">
        <v>60.6</v>
      </c>
      <c r="W97" s="15">
        <v>66.099999999999994</v>
      </c>
      <c r="X97" s="15">
        <v>72.099999999999994</v>
      </c>
      <c r="Y97" s="15">
        <v>76.900000000000006</v>
      </c>
      <c r="Z97" s="15">
        <v>82.5</v>
      </c>
      <c r="AA97" s="15">
        <v>87.5</v>
      </c>
      <c r="AB97" s="15">
        <v>92.4</v>
      </c>
      <c r="AC97" s="15">
        <v>96.4</v>
      </c>
      <c r="AD97" s="15">
        <v>102.5</v>
      </c>
      <c r="AE97" s="15">
        <v>110.5</v>
      </c>
      <c r="AF97" s="15">
        <v>117.3</v>
      </c>
      <c r="AG97" s="15">
        <v>125.2</v>
      </c>
      <c r="AH97" s="15">
        <v>135.80000000000001</v>
      </c>
      <c r="AI97" s="15">
        <v>145.4</v>
      </c>
      <c r="AJ97" s="15">
        <v>159.80000000000001</v>
      </c>
      <c r="AK97" s="15">
        <v>178.3</v>
      </c>
      <c r="AL97" s="15">
        <v>195.7</v>
      </c>
      <c r="AM97" s="15">
        <v>207.1</v>
      </c>
      <c r="AN97" s="15">
        <v>225.3</v>
      </c>
      <c r="AO97" s="15">
        <v>240</v>
      </c>
      <c r="AP97" s="15">
        <v>250.6</v>
      </c>
      <c r="AQ97" s="15">
        <v>261</v>
      </c>
      <c r="AR97" s="15">
        <v>278.5</v>
      </c>
      <c r="AS97" s="15">
        <v>292.8</v>
      </c>
      <c r="AT97" s="15">
        <v>306.7</v>
      </c>
      <c r="AU97" s="15">
        <v>323.5</v>
      </c>
      <c r="AV97" s="15">
        <v>329.6</v>
      </c>
      <c r="AW97" s="15">
        <v>331.5</v>
      </c>
      <c r="AX97" s="15">
        <v>332.6</v>
      </c>
      <c r="AY97" s="15">
        <v>333</v>
      </c>
      <c r="AZ97" s="15">
        <v>331.8</v>
      </c>
      <c r="BA97" s="15">
        <v>333.5</v>
      </c>
    </row>
    <row r="98" spans="1:53" x14ac:dyDescent="0.25">
      <c r="A98" t="s">
        <v>241</v>
      </c>
      <c r="B98" t="s">
        <v>242</v>
      </c>
      <c r="C98" s="15" t="s">
        <v>128</v>
      </c>
      <c r="D98" s="15" t="s">
        <v>128</v>
      </c>
      <c r="E98" s="15" t="s">
        <v>128</v>
      </c>
      <c r="F98" s="15" t="s">
        <v>128</v>
      </c>
      <c r="G98" s="15" t="s">
        <v>128</v>
      </c>
      <c r="H98" s="15" t="s">
        <v>128</v>
      </c>
      <c r="I98" s="15" t="s">
        <v>128</v>
      </c>
      <c r="J98" s="15" t="s">
        <v>128</v>
      </c>
      <c r="K98" s="15" t="s">
        <v>128</v>
      </c>
      <c r="L98" s="15" t="s">
        <v>128</v>
      </c>
      <c r="M98" s="15" t="s">
        <v>128</v>
      </c>
      <c r="N98" s="15" t="s">
        <v>128</v>
      </c>
      <c r="O98" s="15" t="s">
        <v>128</v>
      </c>
      <c r="P98" s="15" t="s">
        <v>128</v>
      </c>
      <c r="Q98" s="15" t="s">
        <v>128</v>
      </c>
      <c r="R98" s="15" t="s">
        <v>128</v>
      </c>
      <c r="S98" s="15" t="s">
        <v>128</v>
      </c>
      <c r="T98" s="15" t="s">
        <v>128</v>
      </c>
      <c r="U98" s="15" t="s">
        <v>128</v>
      </c>
      <c r="V98" s="15" t="s">
        <v>128</v>
      </c>
      <c r="W98" s="15" t="s">
        <v>128</v>
      </c>
      <c r="X98" s="15" t="s">
        <v>128</v>
      </c>
      <c r="Y98" s="15" t="s">
        <v>128</v>
      </c>
      <c r="Z98" s="15" t="s">
        <v>128</v>
      </c>
      <c r="AA98" s="15" t="s">
        <v>128</v>
      </c>
      <c r="AB98" s="15" t="s">
        <v>128</v>
      </c>
      <c r="AC98" s="15" t="s">
        <v>128</v>
      </c>
      <c r="AD98" s="15" t="s">
        <v>128</v>
      </c>
      <c r="AE98" s="15" t="s">
        <v>128</v>
      </c>
      <c r="AF98" s="15" t="s">
        <v>128</v>
      </c>
      <c r="AG98" s="15" t="s">
        <v>128</v>
      </c>
      <c r="AH98" s="15" t="s">
        <v>128</v>
      </c>
      <c r="AI98" s="15" t="s">
        <v>128</v>
      </c>
      <c r="AJ98" s="15" t="s">
        <v>128</v>
      </c>
      <c r="AK98" s="15" t="s">
        <v>128</v>
      </c>
      <c r="AL98" s="15" t="s">
        <v>128</v>
      </c>
      <c r="AM98" s="15" t="s">
        <v>128</v>
      </c>
      <c r="AN98" s="15" t="s">
        <v>128</v>
      </c>
      <c r="AO98" s="15" t="s">
        <v>128</v>
      </c>
      <c r="AP98" s="15" t="s">
        <v>128</v>
      </c>
      <c r="AQ98" s="15" t="s">
        <v>128</v>
      </c>
      <c r="AR98" s="15" t="s">
        <v>128</v>
      </c>
      <c r="AS98" s="15" t="s">
        <v>128</v>
      </c>
      <c r="AT98" s="15" t="s">
        <v>128</v>
      </c>
      <c r="AU98" s="15" t="s">
        <v>128</v>
      </c>
      <c r="AV98" s="15" t="s">
        <v>128</v>
      </c>
      <c r="AW98" s="15" t="s">
        <v>128</v>
      </c>
      <c r="AX98" s="15" t="s">
        <v>128</v>
      </c>
      <c r="AY98" s="15" t="s">
        <v>128</v>
      </c>
      <c r="AZ98" s="15" t="s">
        <v>128</v>
      </c>
      <c r="BA98" s="15" t="s">
        <v>128</v>
      </c>
    </row>
    <row r="99" spans="1:53" x14ac:dyDescent="0.25">
      <c r="A99" t="s">
        <v>243</v>
      </c>
      <c r="B99" t="s">
        <v>244</v>
      </c>
      <c r="C99" s="15" t="s">
        <v>128</v>
      </c>
      <c r="D99" s="15" t="s">
        <v>128</v>
      </c>
      <c r="E99" s="15" t="s">
        <v>128</v>
      </c>
      <c r="F99" s="15" t="s">
        <v>128</v>
      </c>
      <c r="G99" s="15" t="s">
        <v>128</v>
      </c>
      <c r="H99" s="15" t="s">
        <v>128</v>
      </c>
      <c r="I99" s="15" t="s">
        <v>128</v>
      </c>
      <c r="J99" s="15" t="s">
        <v>128</v>
      </c>
      <c r="K99" s="15" t="s">
        <v>128</v>
      </c>
      <c r="L99" s="15" t="s">
        <v>128</v>
      </c>
      <c r="M99" s="15" t="s">
        <v>128</v>
      </c>
      <c r="N99" s="15" t="s">
        <v>128</v>
      </c>
      <c r="O99" s="15" t="s">
        <v>128</v>
      </c>
      <c r="P99" s="15" t="s">
        <v>128</v>
      </c>
      <c r="Q99" s="15" t="s">
        <v>128</v>
      </c>
      <c r="R99" s="15" t="s">
        <v>128</v>
      </c>
      <c r="S99" s="15" t="s">
        <v>128</v>
      </c>
      <c r="T99" s="15" t="s">
        <v>128</v>
      </c>
      <c r="U99" s="15" t="s">
        <v>128</v>
      </c>
      <c r="V99" s="15" t="s">
        <v>128</v>
      </c>
      <c r="W99" s="15" t="s">
        <v>128</v>
      </c>
      <c r="X99" s="15" t="s">
        <v>128</v>
      </c>
      <c r="Y99" s="15" t="s">
        <v>128</v>
      </c>
      <c r="Z99" s="15" t="s">
        <v>128</v>
      </c>
      <c r="AA99" s="15" t="s">
        <v>128</v>
      </c>
      <c r="AB99" s="15" t="s">
        <v>128</v>
      </c>
      <c r="AC99" s="15" t="s">
        <v>128</v>
      </c>
      <c r="AD99" s="15" t="s">
        <v>128</v>
      </c>
      <c r="AE99" s="15" t="s">
        <v>128</v>
      </c>
      <c r="AF99" s="15" t="s">
        <v>128</v>
      </c>
      <c r="AG99" s="15" t="s">
        <v>128</v>
      </c>
      <c r="AH99" s="15" t="s">
        <v>128</v>
      </c>
      <c r="AI99" s="15" t="s">
        <v>128</v>
      </c>
      <c r="AJ99" s="15" t="s">
        <v>128</v>
      </c>
      <c r="AK99" s="15" t="s">
        <v>128</v>
      </c>
      <c r="AL99" s="15" t="s">
        <v>128</v>
      </c>
      <c r="AM99" s="15" t="s">
        <v>128</v>
      </c>
      <c r="AN99" s="15" t="s">
        <v>128</v>
      </c>
      <c r="AO99" s="15" t="s">
        <v>128</v>
      </c>
      <c r="AP99" s="15" t="s">
        <v>128</v>
      </c>
      <c r="AQ99" s="15" t="s">
        <v>128</v>
      </c>
      <c r="AR99" s="15" t="s">
        <v>128</v>
      </c>
      <c r="AS99" s="15" t="s">
        <v>128</v>
      </c>
      <c r="AT99" s="15" t="s">
        <v>128</v>
      </c>
      <c r="AU99" s="15" t="s">
        <v>128</v>
      </c>
      <c r="AV99" s="15" t="s">
        <v>128</v>
      </c>
      <c r="AW99" s="15" t="s">
        <v>128</v>
      </c>
      <c r="AX99" s="15" t="s">
        <v>128</v>
      </c>
      <c r="AY99" s="15" t="s">
        <v>128</v>
      </c>
      <c r="AZ99" s="15" t="s">
        <v>128</v>
      </c>
      <c r="BA99" s="15" t="s">
        <v>128</v>
      </c>
    </row>
    <row r="100" spans="1:53" x14ac:dyDescent="0.25">
      <c r="A100" t="s">
        <v>245</v>
      </c>
      <c r="B100" t="s">
        <v>246</v>
      </c>
      <c r="C100" s="15">
        <v>1.4</v>
      </c>
      <c r="D100" s="15">
        <v>1.5</v>
      </c>
      <c r="E100" s="15">
        <v>1.6</v>
      </c>
      <c r="F100" s="15">
        <v>1.5</v>
      </c>
      <c r="G100" s="15">
        <v>1.5</v>
      </c>
      <c r="H100" s="15">
        <v>2.2000000000000002</v>
      </c>
      <c r="I100" s="15">
        <v>2.4</v>
      </c>
      <c r="J100" s="15">
        <v>2.7</v>
      </c>
      <c r="K100" s="15">
        <v>2.8</v>
      </c>
      <c r="L100" s="15">
        <v>2.6</v>
      </c>
      <c r="M100" s="15">
        <v>3</v>
      </c>
      <c r="N100" s="15">
        <v>3.2</v>
      </c>
      <c r="O100" s="15">
        <v>3.6</v>
      </c>
      <c r="P100" s="15">
        <v>3.7</v>
      </c>
      <c r="Q100" s="15">
        <v>3.8</v>
      </c>
      <c r="R100" s="15">
        <v>4</v>
      </c>
      <c r="S100" s="15">
        <v>4.5999999999999996</v>
      </c>
      <c r="T100" s="15">
        <v>4.9000000000000004</v>
      </c>
      <c r="U100" s="15">
        <v>5.2</v>
      </c>
      <c r="V100" s="15">
        <v>5.5</v>
      </c>
      <c r="W100" s="15">
        <v>5.9</v>
      </c>
      <c r="X100" s="15">
        <v>6.9</v>
      </c>
      <c r="Y100" s="15">
        <v>7.5</v>
      </c>
      <c r="Z100" s="15">
        <v>8</v>
      </c>
      <c r="AA100" s="15">
        <v>8.9</v>
      </c>
      <c r="AB100" s="15">
        <v>10.3</v>
      </c>
      <c r="AC100" s="15">
        <v>10.5</v>
      </c>
      <c r="AD100" s="15">
        <v>12.2</v>
      </c>
      <c r="AE100" s="15">
        <v>11.7</v>
      </c>
      <c r="AF100" s="15">
        <v>14.4</v>
      </c>
      <c r="AG100" s="15">
        <v>14.6</v>
      </c>
      <c r="AH100" s="15">
        <v>16.3</v>
      </c>
      <c r="AI100" s="15">
        <v>17.899999999999999</v>
      </c>
      <c r="AJ100" s="15">
        <v>19</v>
      </c>
      <c r="AK100" s="15">
        <v>22.9</v>
      </c>
      <c r="AL100" s="15">
        <v>23.8</v>
      </c>
      <c r="AM100" s="15">
        <v>25.2</v>
      </c>
      <c r="AN100" s="15">
        <v>27.1</v>
      </c>
      <c r="AO100" s="15">
        <v>29.9</v>
      </c>
      <c r="AP100" s="15">
        <v>30.7</v>
      </c>
      <c r="AQ100" s="15">
        <v>30.9</v>
      </c>
      <c r="AR100" s="15">
        <v>34.299999999999997</v>
      </c>
      <c r="AS100" s="15">
        <v>36.5</v>
      </c>
      <c r="AT100" s="15">
        <v>37</v>
      </c>
      <c r="AU100" s="15">
        <v>41.9</v>
      </c>
      <c r="AV100" s="15">
        <v>46.4</v>
      </c>
      <c r="AW100" s="15">
        <v>45.2</v>
      </c>
      <c r="AX100" s="15">
        <v>48.7</v>
      </c>
      <c r="AY100" s="15">
        <v>51.4</v>
      </c>
      <c r="AZ100" s="15">
        <v>51.7</v>
      </c>
      <c r="BA100" s="15">
        <v>57.2</v>
      </c>
    </row>
    <row r="101" spans="1:53" x14ac:dyDescent="0.25">
      <c r="A101" t="s">
        <v>247</v>
      </c>
      <c r="B101" s="2" t="s">
        <v>248</v>
      </c>
      <c r="C101" s="41">
        <v>10.5</v>
      </c>
      <c r="D101" s="41">
        <v>12.1</v>
      </c>
      <c r="E101" s="41">
        <v>13.2</v>
      </c>
      <c r="F101" s="41">
        <v>14</v>
      </c>
      <c r="G101" s="41">
        <v>15.5</v>
      </c>
      <c r="H101" s="41">
        <v>17.100000000000001</v>
      </c>
      <c r="I101" s="41">
        <v>18.399999999999999</v>
      </c>
      <c r="J101" s="41">
        <v>19.899999999999999</v>
      </c>
      <c r="K101" s="41">
        <v>21.6</v>
      </c>
      <c r="L101" s="41">
        <v>23.9</v>
      </c>
      <c r="M101" s="41">
        <v>26.2</v>
      </c>
      <c r="N101" s="41">
        <v>28.7</v>
      </c>
      <c r="O101" s="41">
        <v>30.7</v>
      </c>
      <c r="P101" s="41">
        <v>33.5</v>
      </c>
      <c r="Q101" s="41">
        <v>36.5</v>
      </c>
      <c r="R101" s="41">
        <v>39.1</v>
      </c>
      <c r="S101" s="41">
        <v>42.5</v>
      </c>
      <c r="T101" s="41">
        <v>46.2</v>
      </c>
      <c r="U101" s="41">
        <v>50.5</v>
      </c>
      <c r="V101" s="41">
        <v>56</v>
      </c>
      <c r="W101" s="41">
        <v>61.8</v>
      </c>
      <c r="X101" s="41">
        <v>69.900000000000006</v>
      </c>
      <c r="Y101" s="41">
        <v>78.099999999999994</v>
      </c>
      <c r="Z101" s="41">
        <v>88.1</v>
      </c>
      <c r="AA101" s="41">
        <v>98.7</v>
      </c>
      <c r="AB101" s="41">
        <v>109.3</v>
      </c>
      <c r="AC101" s="41">
        <v>120.5</v>
      </c>
      <c r="AD101" s="41">
        <v>133.5</v>
      </c>
      <c r="AE101" s="41">
        <v>149.69999999999999</v>
      </c>
      <c r="AF101" s="41">
        <v>160.1</v>
      </c>
      <c r="AG101" s="41">
        <v>173.3</v>
      </c>
      <c r="AH101" s="41">
        <v>189.6</v>
      </c>
      <c r="AI101" s="41">
        <v>207.7</v>
      </c>
      <c r="AJ101" s="41">
        <v>229.2</v>
      </c>
      <c r="AK101" s="41">
        <v>251.9</v>
      </c>
      <c r="AL101" s="41">
        <v>274.10000000000002</v>
      </c>
      <c r="AM101" s="41">
        <v>294.2</v>
      </c>
      <c r="AN101" s="41">
        <v>317.10000000000002</v>
      </c>
      <c r="AO101" s="41">
        <v>346.6</v>
      </c>
      <c r="AP101" s="41">
        <v>374.2</v>
      </c>
      <c r="AQ101" s="41">
        <v>403.2</v>
      </c>
      <c r="AR101" s="41">
        <v>436.3</v>
      </c>
      <c r="AS101" s="41">
        <v>477.5</v>
      </c>
      <c r="AT101" s="41">
        <v>522.5</v>
      </c>
      <c r="AU101" s="41">
        <v>558.6</v>
      </c>
      <c r="AV101" s="41">
        <v>599.6</v>
      </c>
      <c r="AW101" s="41">
        <v>629.70000000000005</v>
      </c>
      <c r="AX101" s="41">
        <v>661.6</v>
      </c>
      <c r="AY101" s="41">
        <v>692.4</v>
      </c>
      <c r="AZ101" s="41">
        <v>720.6</v>
      </c>
      <c r="BA101" s="41">
        <v>754.8</v>
      </c>
    </row>
    <row r="102" spans="1:53" x14ac:dyDescent="0.25">
      <c r="A102" t="s">
        <v>249</v>
      </c>
      <c r="B102" t="s">
        <v>240</v>
      </c>
      <c r="C102" s="15">
        <v>9.1999999999999993</v>
      </c>
      <c r="D102" s="15">
        <v>10.6</v>
      </c>
      <c r="E102" s="15">
        <v>11.6</v>
      </c>
      <c r="F102" s="15">
        <v>12.3</v>
      </c>
      <c r="G102" s="15">
        <v>13.6</v>
      </c>
      <c r="H102" s="15">
        <v>14.9</v>
      </c>
      <c r="I102" s="15">
        <v>16</v>
      </c>
      <c r="J102" s="15">
        <v>17.399999999999999</v>
      </c>
      <c r="K102" s="15">
        <v>18.8</v>
      </c>
      <c r="L102" s="15">
        <v>21</v>
      </c>
      <c r="M102" s="15">
        <v>23.2</v>
      </c>
      <c r="N102" s="15">
        <v>25.4</v>
      </c>
      <c r="O102" s="15">
        <v>27</v>
      </c>
      <c r="P102" s="15">
        <v>29.5</v>
      </c>
      <c r="Q102" s="15">
        <v>32.299999999999997</v>
      </c>
      <c r="R102" s="15">
        <v>34.6</v>
      </c>
      <c r="S102" s="15">
        <v>37.6</v>
      </c>
      <c r="T102" s="15">
        <v>40.9</v>
      </c>
      <c r="U102" s="15">
        <v>44.9</v>
      </c>
      <c r="V102" s="15">
        <v>50.2</v>
      </c>
      <c r="W102" s="15">
        <v>55.8</v>
      </c>
      <c r="X102" s="15">
        <v>63.3</v>
      </c>
      <c r="Y102" s="15">
        <v>70.900000000000006</v>
      </c>
      <c r="Z102" s="15">
        <v>80.3</v>
      </c>
      <c r="AA102" s="15">
        <v>90.3</v>
      </c>
      <c r="AB102" s="15">
        <v>100.2</v>
      </c>
      <c r="AC102" s="15">
        <v>110.4</v>
      </c>
      <c r="AD102" s="15">
        <v>122.8</v>
      </c>
      <c r="AE102" s="15">
        <v>138</v>
      </c>
      <c r="AF102" s="15">
        <v>148</v>
      </c>
      <c r="AG102" s="15">
        <v>160.6</v>
      </c>
      <c r="AH102" s="15">
        <v>175.5</v>
      </c>
      <c r="AI102" s="15">
        <v>192.8</v>
      </c>
      <c r="AJ102" s="15">
        <v>213.5</v>
      </c>
      <c r="AK102" s="15">
        <v>235.2</v>
      </c>
      <c r="AL102" s="15">
        <v>255.6</v>
      </c>
      <c r="AM102" s="15">
        <v>272.60000000000002</v>
      </c>
      <c r="AN102" s="15">
        <v>291.89999999999998</v>
      </c>
      <c r="AO102" s="15">
        <v>317.60000000000002</v>
      </c>
      <c r="AP102" s="15">
        <v>342.7</v>
      </c>
      <c r="AQ102" s="15">
        <v>369.4</v>
      </c>
      <c r="AR102" s="15">
        <v>398.8</v>
      </c>
      <c r="AS102" s="15">
        <v>436.1</v>
      </c>
      <c r="AT102" s="15">
        <v>478.2</v>
      </c>
      <c r="AU102" s="15">
        <v>512.20000000000005</v>
      </c>
      <c r="AV102" s="15">
        <v>550.20000000000005</v>
      </c>
      <c r="AW102" s="15">
        <v>576.9</v>
      </c>
      <c r="AX102" s="15">
        <v>606.20000000000005</v>
      </c>
      <c r="AY102" s="15">
        <v>633.9</v>
      </c>
      <c r="AZ102" s="15">
        <v>658.6</v>
      </c>
      <c r="BA102" s="15">
        <v>689.3</v>
      </c>
    </row>
    <row r="103" spans="1:53" x14ac:dyDescent="0.25">
      <c r="A103" t="s">
        <v>250</v>
      </c>
      <c r="B103" t="s">
        <v>246</v>
      </c>
      <c r="C103" s="15">
        <v>1.3</v>
      </c>
      <c r="D103" s="15">
        <v>1.5</v>
      </c>
      <c r="E103" s="15">
        <v>1.6</v>
      </c>
      <c r="F103" s="15">
        <v>1.7</v>
      </c>
      <c r="G103" s="15">
        <v>1.9</v>
      </c>
      <c r="H103" s="15">
        <v>2.2000000000000002</v>
      </c>
      <c r="I103" s="15">
        <v>2.4</v>
      </c>
      <c r="J103" s="15">
        <v>2.5</v>
      </c>
      <c r="K103" s="15">
        <v>2.8</v>
      </c>
      <c r="L103" s="15">
        <v>2.9</v>
      </c>
      <c r="M103" s="15">
        <v>3.1</v>
      </c>
      <c r="N103" s="15">
        <v>3.2</v>
      </c>
      <c r="O103" s="15">
        <v>3.7</v>
      </c>
      <c r="P103" s="15">
        <v>4</v>
      </c>
      <c r="Q103" s="15">
        <v>4.2</v>
      </c>
      <c r="R103" s="15">
        <v>4.5</v>
      </c>
      <c r="S103" s="15">
        <v>4.9000000000000004</v>
      </c>
      <c r="T103" s="15">
        <v>5.2</v>
      </c>
      <c r="U103" s="15">
        <v>5.6</v>
      </c>
      <c r="V103" s="15">
        <v>5.8</v>
      </c>
      <c r="W103" s="15">
        <v>6</v>
      </c>
      <c r="X103" s="15">
        <v>6.6</v>
      </c>
      <c r="Y103" s="15">
        <v>7.2</v>
      </c>
      <c r="Z103" s="15">
        <v>7.8</v>
      </c>
      <c r="AA103" s="15">
        <v>8.4</v>
      </c>
      <c r="AB103" s="15">
        <v>9.1</v>
      </c>
      <c r="AC103" s="15">
        <v>10.1</v>
      </c>
      <c r="AD103" s="15">
        <v>10.7</v>
      </c>
      <c r="AE103" s="15">
        <v>11.7</v>
      </c>
      <c r="AF103" s="15">
        <v>12.1</v>
      </c>
      <c r="AG103" s="15">
        <v>12.8</v>
      </c>
      <c r="AH103" s="15">
        <v>14.1</v>
      </c>
      <c r="AI103" s="15">
        <v>14.8</v>
      </c>
      <c r="AJ103" s="15">
        <v>15.7</v>
      </c>
      <c r="AK103" s="15">
        <v>16.600000000000001</v>
      </c>
      <c r="AL103" s="15">
        <v>18.5</v>
      </c>
      <c r="AM103" s="15">
        <v>21.6</v>
      </c>
      <c r="AN103" s="15">
        <v>25.3</v>
      </c>
      <c r="AO103" s="15">
        <v>29</v>
      </c>
      <c r="AP103" s="15">
        <v>31.5</v>
      </c>
      <c r="AQ103" s="15">
        <v>33.799999999999997</v>
      </c>
      <c r="AR103" s="15">
        <v>37.5</v>
      </c>
      <c r="AS103" s="15">
        <v>41.4</v>
      </c>
      <c r="AT103" s="15">
        <v>44.3</v>
      </c>
      <c r="AU103" s="15">
        <v>46.4</v>
      </c>
      <c r="AV103" s="15">
        <v>49.4</v>
      </c>
      <c r="AW103" s="15">
        <v>52.8</v>
      </c>
      <c r="AX103" s="15">
        <v>55.4</v>
      </c>
      <c r="AY103" s="15">
        <v>58.5</v>
      </c>
      <c r="AZ103" s="15">
        <v>62.1</v>
      </c>
      <c r="BA103" s="15">
        <v>65.5</v>
      </c>
    </row>
    <row r="104" spans="1:53" x14ac:dyDescent="0.25">
      <c r="A104" t="s">
        <v>251</v>
      </c>
      <c r="B104" s="2" t="s">
        <v>252</v>
      </c>
      <c r="C104" s="15" t="s">
        <v>5</v>
      </c>
      <c r="D104" s="15" t="s">
        <v>5</v>
      </c>
      <c r="E104" s="15" t="s">
        <v>5</v>
      </c>
      <c r="F104" s="15" t="s">
        <v>5</v>
      </c>
      <c r="G104" s="15" t="s">
        <v>5</v>
      </c>
      <c r="H104" s="15" t="s">
        <v>5</v>
      </c>
      <c r="I104" s="15" t="s">
        <v>5</v>
      </c>
      <c r="J104" s="15" t="s">
        <v>5</v>
      </c>
      <c r="K104" s="15" t="s">
        <v>5</v>
      </c>
      <c r="L104" s="15" t="s">
        <v>5</v>
      </c>
      <c r="M104" s="15" t="s">
        <v>5</v>
      </c>
      <c r="N104" s="15" t="s">
        <v>5</v>
      </c>
      <c r="O104" s="15" t="s">
        <v>5</v>
      </c>
      <c r="P104" s="15" t="s">
        <v>5</v>
      </c>
      <c r="Q104" s="15" t="s">
        <v>5</v>
      </c>
      <c r="R104" s="15" t="s">
        <v>5</v>
      </c>
      <c r="S104" s="15" t="s">
        <v>5</v>
      </c>
      <c r="T104" s="15" t="s">
        <v>5</v>
      </c>
      <c r="U104" s="15" t="s">
        <v>5</v>
      </c>
      <c r="V104" s="15" t="s">
        <v>5</v>
      </c>
      <c r="W104" s="15" t="s">
        <v>5</v>
      </c>
      <c r="X104" s="15" t="s">
        <v>5</v>
      </c>
      <c r="Y104" s="15" t="s">
        <v>5</v>
      </c>
      <c r="Z104" s="15" t="s">
        <v>5</v>
      </c>
      <c r="AA104" s="15" t="s">
        <v>5</v>
      </c>
      <c r="AB104" s="15" t="s">
        <v>5</v>
      </c>
      <c r="AC104" s="15" t="s">
        <v>5</v>
      </c>
      <c r="AD104" s="15" t="s">
        <v>5</v>
      </c>
      <c r="AE104" s="15" t="s">
        <v>5</v>
      </c>
      <c r="AF104" s="15" t="s">
        <v>5</v>
      </c>
      <c r="AG104" s="15" t="s">
        <v>5</v>
      </c>
      <c r="AH104" s="15" t="s">
        <v>5</v>
      </c>
      <c r="AI104" s="15" t="s">
        <v>5</v>
      </c>
      <c r="AJ104" s="15" t="s">
        <v>5</v>
      </c>
      <c r="AK104" s="15" t="s">
        <v>5</v>
      </c>
      <c r="AL104" s="15" t="s">
        <v>5</v>
      </c>
      <c r="AM104" s="15" t="s">
        <v>5</v>
      </c>
      <c r="AN104" s="15" t="s">
        <v>5</v>
      </c>
      <c r="AO104" s="15" t="s">
        <v>5</v>
      </c>
      <c r="AP104" s="15" t="s">
        <v>5</v>
      </c>
      <c r="AQ104" s="15" t="s">
        <v>5</v>
      </c>
      <c r="AR104" s="15" t="s">
        <v>5</v>
      </c>
      <c r="AS104" s="15" t="s">
        <v>5</v>
      </c>
      <c r="AT104" s="15" t="s">
        <v>5</v>
      </c>
      <c r="AU104" s="15" t="s">
        <v>5</v>
      </c>
      <c r="AV104" s="15" t="s">
        <v>5</v>
      </c>
      <c r="AW104" s="15" t="s">
        <v>5</v>
      </c>
      <c r="AX104" s="15" t="s">
        <v>5</v>
      </c>
      <c r="AY104" s="15" t="s">
        <v>5</v>
      </c>
      <c r="AZ104" s="15" t="s">
        <v>5</v>
      </c>
      <c r="BA104" s="15" t="s">
        <v>5</v>
      </c>
    </row>
    <row r="105" spans="1:53" x14ac:dyDescent="0.25">
      <c r="A105" t="s">
        <v>253</v>
      </c>
      <c r="B105" t="s">
        <v>254</v>
      </c>
      <c r="C105" s="15">
        <v>98</v>
      </c>
      <c r="D105" s="15">
        <v>112.9</v>
      </c>
      <c r="E105" s="15">
        <v>105.4</v>
      </c>
      <c r="F105" s="15">
        <v>120.6</v>
      </c>
      <c r="G105" s="15">
        <v>142.4</v>
      </c>
      <c r="H105" s="15">
        <v>146.80000000000001</v>
      </c>
      <c r="I105" s="15">
        <v>155.30000000000001</v>
      </c>
      <c r="J105" s="15">
        <v>149.19999999999999</v>
      </c>
      <c r="K105" s="15">
        <v>164.5</v>
      </c>
      <c r="L105" s="15">
        <v>172.1</v>
      </c>
      <c r="M105" s="15">
        <v>178.1</v>
      </c>
      <c r="N105" s="15">
        <v>172.5</v>
      </c>
      <c r="O105" s="15">
        <v>187.5</v>
      </c>
      <c r="P105" s="15">
        <v>190.9</v>
      </c>
      <c r="Q105" s="15">
        <v>192.9</v>
      </c>
      <c r="R105" s="15">
        <v>208.8</v>
      </c>
      <c r="S105" s="15">
        <v>219.7</v>
      </c>
      <c r="T105" s="15">
        <v>233.9</v>
      </c>
      <c r="U105" s="15">
        <v>258</v>
      </c>
      <c r="V105" s="15">
        <v>284</v>
      </c>
      <c r="W105" s="15">
        <v>290.5</v>
      </c>
      <c r="X105" s="15">
        <v>315</v>
      </c>
      <c r="Y105" s="15">
        <v>335.2</v>
      </c>
      <c r="Z105" s="15">
        <v>337.1</v>
      </c>
      <c r="AA105" s="15">
        <v>357.9</v>
      </c>
      <c r="AB105" s="15">
        <v>394.9</v>
      </c>
      <c r="AC105" s="15">
        <v>454</v>
      </c>
      <c r="AD105" s="15">
        <v>483.8</v>
      </c>
      <c r="AE105" s="15">
        <v>510.8</v>
      </c>
      <c r="AF105" s="15">
        <v>574.1</v>
      </c>
      <c r="AG105" s="15">
        <v>643.9</v>
      </c>
      <c r="AH105" s="15">
        <v>728.4</v>
      </c>
      <c r="AI105" s="15">
        <v>821.6</v>
      </c>
      <c r="AJ105" s="15">
        <v>869.6</v>
      </c>
      <c r="AK105" s="15">
        <v>981.1</v>
      </c>
      <c r="AL105" s="15">
        <v>962.7</v>
      </c>
      <c r="AM105" s="15">
        <v>996.5</v>
      </c>
      <c r="AN105" s="15">
        <v>1121.8</v>
      </c>
      <c r="AO105" s="15">
        <v>1165.0999999999999</v>
      </c>
      <c r="AP105" s="15">
        <v>1173</v>
      </c>
      <c r="AQ105" s="15">
        <v>1242.3</v>
      </c>
      <c r="AR105" s="15">
        <v>1340.9</v>
      </c>
      <c r="AS105" s="15">
        <v>1427</v>
      </c>
      <c r="AT105" s="15">
        <v>1465.7</v>
      </c>
      <c r="AU105" s="15">
        <v>1440.3</v>
      </c>
      <c r="AV105" s="15">
        <v>1492.6</v>
      </c>
      <c r="AW105" s="15">
        <v>1540.6</v>
      </c>
      <c r="AX105" s="15">
        <v>1652.6</v>
      </c>
      <c r="AY105" s="15">
        <v>1719.7</v>
      </c>
      <c r="AZ105" s="15">
        <v>1821.5</v>
      </c>
      <c r="BA105" s="15">
        <v>1926.1</v>
      </c>
    </row>
    <row r="106" spans="1:53" x14ac:dyDescent="0.25">
      <c r="A106" t="s">
        <v>255</v>
      </c>
      <c r="B106" t="s">
        <v>256</v>
      </c>
      <c r="C106" s="15">
        <v>118.1</v>
      </c>
      <c r="D106" s="15">
        <v>128.30000000000001</v>
      </c>
      <c r="E106" s="15">
        <v>132.30000000000001</v>
      </c>
      <c r="F106" s="15">
        <v>143.5</v>
      </c>
      <c r="G106" s="15">
        <v>160</v>
      </c>
      <c r="H106" s="15">
        <v>169.7</v>
      </c>
      <c r="I106" s="15">
        <v>180.7</v>
      </c>
      <c r="J106" s="15">
        <v>186.2</v>
      </c>
      <c r="K106" s="15">
        <v>203.1</v>
      </c>
      <c r="L106" s="15">
        <v>215.6</v>
      </c>
      <c r="M106" s="15">
        <v>229.8</v>
      </c>
      <c r="N106" s="15">
        <v>238.2</v>
      </c>
      <c r="O106" s="15">
        <v>259.89999999999998</v>
      </c>
      <c r="P106" s="15">
        <v>272.60000000000002</v>
      </c>
      <c r="Q106" s="15">
        <v>285.39999999999998</v>
      </c>
      <c r="R106" s="15">
        <v>305.5</v>
      </c>
      <c r="S106" s="15">
        <v>321.60000000000002</v>
      </c>
      <c r="T106" s="15">
        <v>347.5</v>
      </c>
      <c r="U106" s="15">
        <v>373.9</v>
      </c>
      <c r="V106" s="15">
        <v>407.3</v>
      </c>
      <c r="W106" s="15">
        <v>435.7</v>
      </c>
      <c r="X106" s="15">
        <v>476.7</v>
      </c>
      <c r="Y106" s="15">
        <v>519.9</v>
      </c>
      <c r="Z106" s="15">
        <v>557.5</v>
      </c>
      <c r="AA106" s="15">
        <v>611.9</v>
      </c>
      <c r="AB106" s="15">
        <v>672.2</v>
      </c>
      <c r="AC106" s="15">
        <v>744</v>
      </c>
      <c r="AD106" s="15">
        <v>813.2</v>
      </c>
      <c r="AE106" s="15">
        <v>902.3</v>
      </c>
      <c r="AF106" s="15">
        <v>1007.6</v>
      </c>
      <c r="AG106" s="15">
        <v>1124.8</v>
      </c>
      <c r="AH106" s="15">
        <v>1281.4000000000001</v>
      </c>
      <c r="AI106" s="15">
        <v>1434.9</v>
      </c>
      <c r="AJ106" s="15">
        <v>1579.7</v>
      </c>
      <c r="AK106" s="15">
        <v>1772.9</v>
      </c>
      <c r="AL106" s="15">
        <v>1887.4</v>
      </c>
      <c r="AM106" s="15">
        <v>2111</v>
      </c>
      <c r="AN106" s="15">
        <v>2346.3000000000002</v>
      </c>
      <c r="AO106" s="15">
        <v>2557.5</v>
      </c>
      <c r="AP106" s="15">
        <v>2751.1</v>
      </c>
      <c r="AQ106" s="15">
        <v>2917.8</v>
      </c>
      <c r="AR106" s="15">
        <v>3146.3</v>
      </c>
      <c r="AS106" s="15">
        <v>3407.7</v>
      </c>
      <c r="AT106" s="15">
        <v>3631.3</v>
      </c>
      <c r="AU106" s="15">
        <v>3793.8</v>
      </c>
      <c r="AV106" s="15">
        <v>4052.2</v>
      </c>
      <c r="AW106" s="15">
        <v>4311.6000000000004</v>
      </c>
      <c r="AX106" s="15">
        <v>4591.7</v>
      </c>
      <c r="AY106" s="15">
        <v>4843.2</v>
      </c>
      <c r="AZ106" s="15">
        <v>5147.6000000000004</v>
      </c>
      <c r="BA106" s="15">
        <v>5505.9</v>
      </c>
    </row>
    <row r="107" spans="1:53" x14ac:dyDescent="0.25">
      <c r="A107" t="s">
        <v>257</v>
      </c>
      <c r="B107" t="s">
        <v>258</v>
      </c>
      <c r="C107" s="15" t="s">
        <v>128</v>
      </c>
      <c r="D107" s="15" t="s">
        <v>128</v>
      </c>
      <c r="E107" s="15" t="s">
        <v>128</v>
      </c>
      <c r="F107" s="15" t="s">
        <v>128</v>
      </c>
      <c r="G107" s="15" t="s">
        <v>128</v>
      </c>
      <c r="H107" s="15" t="s">
        <v>128</v>
      </c>
      <c r="I107" s="15" t="s">
        <v>128</v>
      </c>
      <c r="J107" s="15" t="s">
        <v>128</v>
      </c>
      <c r="K107" s="15" t="s">
        <v>128</v>
      </c>
      <c r="L107" s="15" t="s">
        <v>128</v>
      </c>
      <c r="M107" s="15" t="s">
        <v>128</v>
      </c>
      <c r="N107" s="15" t="s">
        <v>128</v>
      </c>
      <c r="O107" s="15" t="s">
        <v>128</v>
      </c>
      <c r="P107" s="15" t="s">
        <v>128</v>
      </c>
      <c r="Q107" s="15" t="s">
        <v>128</v>
      </c>
      <c r="R107" s="15" t="s">
        <v>128</v>
      </c>
      <c r="S107" s="15" t="s">
        <v>128</v>
      </c>
      <c r="T107" s="15" t="s">
        <v>128</v>
      </c>
      <c r="U107" s="15" t="s">
        <v>128</v>
      </c>
      <c r="V107" s="15" t="s">
        <v>128</v>
      </c>
      <c r="W107" s="15" t="s">
        <v>128</v>
      </c>
      <c r="X107" s="15" t="s">
        <v>128</v>
      </c>
      <c r="Y107" s="15" t="s">
        <v>128</v>
      </c>
      <c r="Z107" s="15" t="s">
        <v>128</v>
      </c>
      <c r="AA107" s="15" t="s">
        <v>128</v>
      </c>
      <c r="AB107" s="15" t="s">
        <v>128</v>
      </c>
      <c r="AC107" s="15" t="s">
        <v>128</v>
      </c>
      <c r="AD107" s="15" t="s">
        <v>128</v>
      </c>
      <c r="AE107" s="15" t="s">
        <v>128</v>
      </c>
      <c r="AF107" s="15" t="s">
        <v>128</v>
      </c>
      <c r="AG107" s="15" t="s">
        <v>128</v>
      </c>
      <c r="AH107" s="15" t="s">
        <v>128</v>
      </c>
      <c r="AI107" s="15" t="s">
        <v>128</v>
      </c>
      <c r="AJ107" s="15" t="s">
        <v>128</v>
      </c>
      <c r="AK107" s="15" t="s">
        <v>128</v>
      </c>
      <c r="AL107" s="15" t="s">
        <v>128</v>
      </c>
      <c r="AM107" s="15" t="s">
        <v>128</v>
      </c>
      <c r="AN107" s="15" t="s">
        <v>128</v>
      </c>
      <c r="AO107" s="15" t="s">
        <v>128</v>
      </c>
      <c r="AP107" s="15" t="s">
        <v>128</v>
      </c>
      <c r="AQ107" s="15" t="s">
        <v>128</v>
      </c>
      <c r="AR107" s="15" t="s">
        <v>128</v>
      </c>
      <c r="AS107" s="15" t="s">
        <v>128</v>
      </c>
      <c r="AT107" s="15" t="s">
        <v>128</v>
      </c>
      <c r="AU107" s="15" t="s">
        <v>128</v>
      </c>
      <c r="AV107" s="15" t="s">
        <v>128</v>
      </c>
      <c r="AW107" s="15" t="s">
        <v>128</v>
      </c>
      <c r="AX107" s="15" t="s">
        <v>128</v>
      </c>
      <c r="AY107" s="15" t="s">
        <v>128</v>
      </c>
      <c r="AZ107" s="15" t="s">
        <v>128</v>
      </c>
      <c r="BA107" s="15" t="s">
        <v>128</v>
      </c>
    </row>
    <row r="114" spans="1:1" ht="15.75" customHeight="1" x14ac:dyDescent="0.3">
      <c r="A114" s="36" t="s">
        <v>259</v>
      </c>
    </row>
    <row r="115" spans="1:1" ht="15" customHeight="1" x14ac:dyDescent="0.25">
      <c r="A115" s="37" t="s">
        <v>260</v>
      </c>
    </row>
    <row r="116" spans="1:1" ht="15" customHeight="1" x14ac:dyDescent="0.25">
      <c r="A116" s="37" t="s">
        <v>261</v>
      </c>
    </row>
    <row r="117" spans="1:1" ht="15" customHeight="1" x14ac:dyDescent="0.25">
      <c r="A117" s="37" t="s">
        <v>262</v>
      </c>
    </row>
    <row r="118" spans="1:1" ht="15" customHeight="1" x14ac:dyDescent="0.25">
      <c r="A118" s="37"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AC209"/>
  <sheetViews>
    <sheetView zoomScale="85" zoomScaleNormal="85" workbookViewId="0">
      <pane xSplit="3" ySplit="6" topLeftCell="D7" activePane="bottomRight" state="frozen"/>
      <selection pane="topRight" activeCell="D1" sqref="D1"/>
      <selection pane="bottomLeft" activeCell="A7" sqref="A7"/>
      <selection pane="bottomRight" activeCell="R20" sqref="R20"/>
    </sheetView>
  </sheetViews>
  <sheetFormatPr defaultColWidth="8.42578125" defaultRowHeight="15" x14ac:dyDescent="0.25"/>
  <cols>
    <col min="1" max="1" width="4.42578125" style="3" bestFit="1" customWidth="1" collapsed="1"/>
    <col min="2" max="2" width="45.42578125" style="3" customWidth="1" collapsed="1"/>
    <col min="3" max="5" width="7" style="3" bestFit="1" customWidth="1" collapsed="1"/>
    <col min="6" max="6" width="7.140625" style="3" bestFit="1" customWidth="1" collapsed="1"/>
    <col min="7" max="9" width="8" style="3" bestFit="1" customWidth="1" collapsed="1"/>
    <col min="10" max="12" width="8.140625" style="3" bestFit="1" customWidth="1" collapsed="1"/>
    <col min="13" max="13" width="8" style="3" bestFit="1" customWidth="1" collapsed="1"/>
    <col min="14" max="14" width="8.140625" style="3" bestFit="1" customWidth="1" collapsed="1"/>
    <col min="15" max="15" width="8" style="3" bestFit="1" customWidth="1" collapsed="1"/>
    <col min="16" max="29" width="8.140625" style="3" bestFit="1" customWidth="1" collapsed="1"/>
    <col min="30" max="16384" width="8.42578125" style="3"/>
  </cols>
  <sheetData>
    <row r="1" spans="1:29" ht="18.75" x14ac:dyDescent="0.3">
      <c r="A1" s="44" t="s">
        <v>671</v>
      </c>
    </row>
    <row r="2" spans="1:29" ht="17.25" x14ac:dyDescent="0.3">
      <c r="A2" s="45" t="s">
        <v>1</v>
      </c>
    </row>
    <row r="3" spans="1:29" x14ac:dyDescent="0.25">
      <c r="A3" s="3" t="s">
        <v>2</v>
      </c>
    </row>
    <row r="4" spans="1:29" x14ac:dyDescent="0.25">
      <c r="A4" s="3" t="s">
        <v>670</v>
      </c>
    </row>
    <row r="5" spans="1:29" x14ac:dyDescent="0.25">
      <c r="A5" s="5" t="s">
        <v>4</v>
      </c>
      <c r="B5" s="5" t="s">
        <v>5</v>
      </c>
      <c r="C5" s="5" t="s">
        <v>55</v>
      </c>
      <c r="D5" s="5" t="s">
        <v>669</v>
      </c>
      <c r="E5" s="5" t="s">
        <v>668</v>
      </c>
      <c r="F5" s="5" t="s">
        <v>667</v>
      </c>
      <c r="G5" s="5" t="s">
        <v>666</v>
      </c>
      <c r="H5" s="5" t="s">
        <v>665</v>
      </c>
      <c r="I5" s="5" t="s">
        <v>664</v>
      </c>
      <c r="J5" s="5" t="s">
        <v>663</v>
      </c>
      <c r="K5" s="5" t="s">
        <v>662</v>
      </c>
      <c r="L5" s="5" t="s">
        <v>661</v>
      </c>
      <c r="M5" s="5" t="s">
        <v>660</v>
      </c>
      <c r="N5" s="5" t="s">
        <v>659</v>
      </c>
      <c r="O5" s="5" t="s">
        <v>658</v>
      </c>
      <c r="P5" s="5" t="s">
        <v>657</v>
      </c>
      <c r="Q5" s="5" t="s">
        <v>656</v>
      </c>
      <c r="R5" s="5" t="s">
        <v>655</v>
      </c>
      <c r="S5" s="5" t="s">
        <v>654</v>
      </c>
      <c r="T5" s="5" t="s">
        <v>653</v>
      </c>
      <c r="U5" s="5" t="s">
        <v>652</v>
      </c>
      <c r="V5" s="5" t="s">
        <v>651</v>
      </c>
      <c r="W5" s="5" t="s">
        <v>650</v>
      </c>
      <c r="X5" s="5" t="s">
        <v>649</v>
      </c>
      <c r="Y5" s="5" t="s">
        <v>648</v>
      </c>
      <c r="Z5" s="5" t="s">
        <v>647</v>
      </c>
      <c r="AA5" s="5" t="s">
        <v>646</v>
      </c>
      <c r="AB5" s="5" t="s">
        <v>645</v>
      </c>
      <c r="AC5" s="5" t="s">
        <v>644</v>
      </c>
    </row>
    <row r="6" spans="1:29" x14ac:dyDescent="0.25">
      <c r="A6" s="3" t="s">
        <v>643</v>
      </c>
      <c r="B6" s="4" t="s">
        <v>642</v>
      </c>
      <c r="C6" s="46">
        <v>8577.6</v>
      </c>
      <c r="D6" s="47">
        <v>9062.7999999999993</v>
      </c>
      <c r="E6" s="47">
        <v>9631.2000000000007</v>
      </c>
      <c r="F6" s="47">
        <v>10251</v>
      </c>
      <c r="G6" s="47">
        <v>10581.9</v>
      </c>
      <c r="H6" s="47">
        <v>10929.1</v>
      </c>
      <c r="I6" s="47">
        <v>11456.5</v>
      </c>
      <c r="J6" s="47">
        <v>12217.2</v>
      </c>
      <c r="K6" s="47">
        <v>13039.2</v>
      </c>
      <c r="L6" s="47">
        <v>13815.6</v>
      </c>
      <c r="M6" s="47">
        <v>14474.2</v>
      </c>
      <c r="N6" s="47">
        <v>14769.9</v>
      </c>
      <c r="O6" s="47">
        <v>14478.1</v>
      </c>
      <c r="P6" s="47">
        <v>15049</v>
      </c>
      <c r="Q6" s="47">
        <v>15599.7</v>
      </c>
      <c r="R6" s="47">
        <v>16254</v>
      </c>
      <c r="S6" s="47">
        <v>16880.7</v>
      </c>
      <c r="T6" s="47">
        <v>17608.099999999999</v>
      </c>
      <c r="U6" s="47">
        <v>18295</v>
      </c>
      <c r="V6" s="47">
        <v>18804.900000000001</v>
      </c>
      <c r="W6" s="47">
        <v>19612.099999999999</v>
      </c>
      <c r="X6" s="47">
        <v>20656.5</v>
      </c>
      <c r="Y6" s="47">
        <v>21540</v>
      </c>
      <c r="Z6" s="47">
        <v>21354.1</v>
      </c>
      <c r="AA6" s="47">
        <v>23681.200000000001</v>
      </c>
      <c r="AB6" s="47">
        <v>26006.9</v>
      </c>
      <c r="AC6" s="47">
        <v>27720.7</v>
      </c>
    </row>
    <row r="7" spans="1:29" x14ac:dyDescent="0.25">
      <c r="A7" s="3" t="s">
        <v>641</v>
      </c>
      <c r="B7" s="4" t="s">
        <v>59</v>
      </c>
      <c r="C7" s="47">
        <v>7432</v>
      </c>
      <c r="D7" s="47">
        <v>7871.5</v>
      </c>
      <c r="E7" s="47">
        <v>8378.7999999999993</v>
      </c>
      <c r="F7" s="47">
        <v>8927.9</v>
      </c>
      <c r="G7" s="47">
        <v>9189</v>
      </c>
      <c r="H7" s="47">
        <v>9454.7000000000007</v>
      </c>
      <c r="I7" s="47">
        <v>9904.1</v>
      </c>
      <c r="J7" s="47">
        <v>10585.6</v>
      </c>
      <c r="K7" s="47">
        <v>11327.8</v>
      </c>
      <c r="L7" s="47">
        <v>12022.5</v>
      </c>
      <c r="M7" s="47">
        <v>12585.9</v>
      </c>
      <c r="N7" s="47">
        <v>12786.8</v>
      </c>
      <c r="O7" s="47">
        <v>12431.5</v>
      </c>
      <c r="P7" s="47">
        <v>12939.5</v>
      </c>
      <c r="Q7" s="47">
        <v>13461.1</v>
      </c>
      <c r="R7" s="47">
        <v>14092.7</v>
      </c>
      <c r="S7" s="47">
        <v>14665.5</v>
      </c>
      <c r="T7" s="47">
        <v>15332.5</v>
      </c>
      <c r="U7" s="47">
        <v>15951</v>
      </c>
      <c r="V7" s="47">
        <v>16413.099999999999</v>
      </c>
      <c r="W7" s="47">
        <v>17156.3</v>
      </c>
      <c r="X7" s="47">
        <v>18097.8</v>
      </c>
      <c r="Y7" s="47">
        <v>18909.8</v>
      </c>
      <c r="Z7" s="47">
        <v>18641.7</v>
      </c>
      <c r="AA7" s="47">
        <v>20871.2</v>
      </c>
      <c r="AB7" s="47">
        <v>23068.3</v>
      </c>
      <c r="AC7" s="47">
        <v>24615.599999999999</v>
      </c>
    </row>
    <row r="8" spans="1:29" x14ac:dyDescent="0.25">
      <c r="A8" s="3" t="s">
        <v>640</v>
      </c>
      <c r="B8" s="4" t="s">
        <v>639</v>
      </c>
      <c r="C8" s="47">
        <v>108.6</v>
      </c>
      <c r="D8" s="47">
        <v>100.7</v>
      </c>
      <c r="E8" s="47">
        <v>93.3</v>
      </c>
      <c r="F8" s="47">
        <v>98.9</v>
      </c>
      <c r="G8" s="47">
        <v>100.8</v>
      </c>
      <c r="H8" s="47">
        <v>96.7</v>
      </c>
      <c r="I8" s="47">
        <v>115.3</v>
      </c>
      <c r="J8" s="47">
        <v>144.5</v>
      </c>
      <c r="K8" s="47">
        <v>130.19999999999999</v>
      </c>
      <c r="L8" s="47">
        <v>127.1</v>
      </c>
      <c r="M8" s="47">
        <v>146.30000000000001</v>
      </c>
      <c r="N8" s="47">
        <v>146.5</v>
      </c>
      <c r="O8" s="47">
        <v>129.30000000000001</v>
      </c>
      <c r="P8" s="47">
        <v>145.69999999999999</v>
      </c>
      <c r="Q8" s="47">
        <v>179.9</v>
      </c>
      <c r="R8" s="47">
        <v>179.5</v>
      </c>
      <c r="S8" s="47">
        <v>215.8</v>
      </c>
      <c r="T8" s="47">
        <v>200.6</v>
      </c>
      <c r="U8" s="47">
        <v>182.1</v>
      </c>
      <c r="V8" s="47">
        <v>167.5</v>
      </c>
      <c r="W8" s="47">
        <v>176.8</v>
      </c>
      <c r="X8" s="47">
        <v>177.1</v>
      </c>
      <c r="Y8" s="47">
        <v>164.2</v>
      </c>
      <c r="Z8" s="47">
        <v>162.9</v>
      </c>
      <c r="AA8" s="47">
        <v>228.6</v>
      </c>
      <c r="AB8" s="47">
        <v>290</v>
      </c>
      <c r="AC8" s="47">
        <v>274.2</v>
      </c>
    </row>
    <row r="9" spans="1:29" x14ac:dyDescent="0.25">
      <c r="A9" s="3" t="s">
        <v>638</v>
      </c>
      <c r="B9" s="3" t="s">
        <v>637</v>
      </c>
      <c r="C9" s="48">
        <v>88.1</v>
      </c>
      <c r="D9" s="48">
        <v>80</v>
      </c>
      <c r="E9" s="48">
        <v>71.7</v>
      </c>
      <c r="F9" s="48">
        <v>76.7</v>
      </c>
      <c r="G9" s="48">
        <v>79</v>
      </c>
      <c r="H9" s="48">
        <v>75.099999999999994</v>
      </c>
      <c r="I9" s="48">
        <v>92.4</v>
      </c>
      <c r="J9" s="48">
        <v>120.9</v>
      </c>
      <c r="K9" s="48">
        <v>106.3</v>
      </c>
      <c r="L9" s="48">
        <v>98.3</v>
      </c>
      <c r="M9" s="48">
        <v>117.9</v>
      </c>
      <c r="N9" s="48">
        <v>118.8</v>
      </c>
      <c r="O9" s="48">
        <v>102.5</v>
      </c>
      <c r="P9" s="48">
        <v>117</v>
      </c>
      <c r="Q9" s="48">
        <v>151.1</v>
      </c>
      <c r="R9" s="48">
        <v>148.80000000000001</v>
      </c>
      <c r="S9" s="48">
        <v>184.5</v>
      </c>
      <c r="T9" s="48">
        <v>167.1</v>
      </c>
      <c r="U9" s="48">
        <v>146.30000000000001</v>
      </c>
      <c r="V9" s="48">
        <v>130.30000000000001</v>
      </c>
      <c r="W9" s="48">
        <v>138.69999999999999</v>
      </c>
      <c r="X9" s="48">
        <v>136.80000000000001</v>
      </c>
      <c r="Y9" s="48">
        <v>122.6</v>
      </c>
      <c r="Z9" s="48">
        <v>119</v>
      </c>
      <c r="AA9" s="48">
        <v>183.6</v>
      </c>
      <c r="AB9" s="48">
        <v>241.9</v>
      </c>
      <c r="AC9" s="48">
        <v>222.3</v>
      </c>
    </row>
    <row r="10" spans="1:29" x14ac:dyDescent="0.25">
      <c r="A10" s="3" t="s">
        <v>636</v>
      </c>
      <c r="B10" s="3" t="s">
        <v>635</v>
      </c>
      <c r="C10" s="48">
        <v>54.9</v>
      </c>
      <c r="D10" s="48">
        <v>46.4</v>
      </c>
      <c r="E10" s="48">
        <v>35.5</v>
      </c>
      <c r="F10" s="48">
        <v>36.5</v>
      </c>
      <c r="G10" s="48">
        <v>35.4</v>
      </c>
      <c r="H10" s="48">
        <v>39.200000000000003</v>
      </c>
      <c r="I10" s="48">
        <v>46.2</v>
      </c>
      <c r="J10" s="48">
        <v>61</v>
      </c>
      <c r="K10" s="48">
        <v>45.5</v>
      </c>
      <c r="L10" s="48">
        <v>47.3</v>
      </c>
      <c r="M10" s="48">
        <v>60.2</v>
      </c>
      <c r="N10" s="48">
        <v>65.900000000000006</v>
      </c>
      <c r="O10" s="48">
        <v>59.9</v>
      </c>
      <c r="P10" s="48">
        <v>67</v>
      </c>
      <c r="Q10" s="48">
        <v>89.5</v>
      </c>
      <c r="R10" s="48">
        <v>88.6</v>
      </c>
      <c r="S10" s="48">
        <v>111.4</v>
      </c>
      <c r="T10" s="48">
        <v>90.6</v>
      </c>
      <c r="U10" s="48">
        <v>76.900000000000006</v>
      </c>
      <c r="V10" s="48">
        <v>71.2</v>
      </c>
      <c r="W10" s="48">
        <v>73.2</v>
      </c>
      <c r="X10" s="48">
        <v>70.900000000000006</v>
      </c>
      <c r="Y10" s="48">
        <v>57.6</v>
      </c>
      <c r="Z10" s="48">
        <v>51.7</v>
      </c>
      <c r="AA10" s="48">
        <v>100.3</v>
      </c>
      <c r="AB10" s="48">
        <v>128.19999999999999</v>
      </c>
      <c r="AC10" s="48">
        <v>118.1</v>
      </c>
    </row>
    <row r="11" spans="1:29" x14ac:dyDescent="0.25">
      <c r="A11" s="3" t="s">
        <v>634</v>
      </c>
      <c r="B11" s="3" t="s">
        <v>633</v>
      </c>
      <c r="C11" s="48">
        <v>33.200000000000003</v>
      </c>
      <c r="D11" s="48">
        <v>33.700000000000003</v>
      </c>
      <c r="E11" s="48">
        <v>36.200000000000003</v>
      </c>
      <c r="F11" s="48">
        <v>40.1</v>
      </c>
      <c r="G11" s="48">
        <v>43.6</v>
      </c>
      <c r="H11" s="48">
        <v>35.9</v>
      </c>
      <c r="I11" s="48">
        <v>46.2</v>
      </c>
      <c r="J11" s="48">
        <v>59.9</v>
      </c>
      <c r="K11" s="48">
        <v>60.8</v>
      </c>
      <c r="L11" s="48">
        <v>51</v>
      </c>
      <c r="M11" s="48">
        <v>57.6</v>
      </c>
      <c r="N11" s="48">
        <v>52.8</v>
      </c>
      <c r="O11" s="48">
        <v>42.6</v>
      </c>
      <c r="P11" s="48">
        <v>50</v>
      </c>
      <c r="Q11" s="48">
        <v>61.7</v>
      </c>
      <c r="R11" s="48">
        <v>60.2</v>
      </c>
      <c r="S11" s="48">
        <v>73.099999999999994</v>
      </c>
      <c r="T11" s="48">
        <v>76.400000000000006</v>
      </c>
      <c r="U11" s="48">
        <v>69.400000000000006</v>
      </c>
      <c r="V11" s="48">
        <v>59.1</v>
      </c>
      <c r="W11" s="48">
        <v>65.599999999999994</v>
      </c>
      <c r="X11" s="48">
        <v>65.900000000000006</v>
      </c>
      <c r="Y11" s="48">
        <v>65</v>
      </c>
      <c r="Z11" s="48">
        <v>67.400000000000006</v>
      </c>
      <c r="AA11" s="48">
        <v>83.3</v>
      </c>
      <c r="AB11" s="48">
        <v>113.7</v>
      </c>
      <c r="AC11" s="48">
        <v>104.2</v>
      </c>
    </row>
    <row r="12" spans="1:29" x14ac:dyDescent="0.25">
      <c r="A12" s="3" t="s">
        <v>632</v>
      </c>
      <c r="B12" s="3" t="s">
        <v>631</v>
      </c>
      <c r="C12" s="48">
        <v>20.5</v>
      </c>
      <c r="D12" s="48">
        <v>20.7</v>
      </c>
      <c r="E12" s="48">
        <v>21.7</v>
      </c>
      <c r="F12" s="48">
        <v>22.3</v>
      </c>
      <c r="G12" s="48">
        <v>21.7</v>
      </c>
      <c r="H12" s="48">
        <v>21.6</v>
      </c>
      <c r="I12" s="48">
        <v>22.8</v>
      </c>
      <c r="J12" s="48">
        <v>23.6</v>
      </c>
      <c r="K12" s="48">
        <v>23.9</v>
      </c>
      <c r="L12" s="48">
        <v>28.9</v>
      </c>
      <c r="M12" s="48">
        <v>28.4</v>
      </c>
      <c r="N12" s="48">
        <v>27.8</v>
      </c>
      <c r="O12" s="48">
        <v>26.8</v>
      </c>
      <c r="P12" s="48">
        <v>28.7</v>
      </c>
      <c r="Q12" s="48">
        <v>28.8</v>
      </c>
      <c r="R12" s="48">
        <v>30.7</v>
      </c>
      <c r="S12" s="48">
        <v>31.4</v>
      </c>
      <c r="T12" s="48">
        <v>33.5</v>
      </c>
      <c r="U12" s="48">
        <v>35.9</v>
      </c>
      <c r="V12" s="48">
        <v>37.200000000000003</v>
      </c>
      <c r="W12" s="48">
        <v>38.1</v>
      </c>
      <c r="X12" s="48">
        <v>40.299999999999997</v>
      </c>
      <c r="Y12" s="48">
        <v>41.6</v>
      </c>
      <c r="Z12" s="48">
        <v>43.9</v>
      </c>
      <c r="AA12" s="48">
        <v>45</v>
      </c>
      <c r="AB12" s="48">
        <v>48.1</v>
      </c>
      <c r="AC12" s="48">
        <v>51.9</v>
      </c>
    </row>
    <row r="13" spans="1:29" x14ac:dyDescent="0.25">
      <c r="A13" s="3" t="s">
        <v>630</v>
      </c>
      <c r="B13" s="4" t="s">
        <v>629</v>
      </c>
      <c r="C13" s="47">
        <v>95.1</v>
      </c>
      <c r="D13" s="47">
        <v>81.7</v>
      </c>
      <c r="E13" s="47">
        <v>84.6</v>
      </c>
      <c r="F13" s="47">
        <v>110.5</v>
      </c>
      <c r="G13" s="47">
        <v>123.9</v>
      </c>
      <c r="H13" s="47">
        <v>112.4</v>
      </c>
      <c r="I13" s="47">
        <v>138.9</v>
      </c>
      <c r="J13" s="47">
        <v>166.4</v>
      </c>
      <c r="K13" s="47">
        <v>225.4</v>
      </c>
      <c r="L13" s="47">
        <v>273.10000000000002</v>
      </c>
      <c r="M13" s="47">
        <v>314.10000000000002</v>
      </c>
      <c r="N13" s="47">
        <v>392.5</v>
      </c>
      <c r="O13" s="47">
        <v>275.39999999999998</v>
      </c>
      <c r="P13" s="47">
        <v>306.39999999999998</v>
      </c>
      <c r="Q13" s="47">
        <v>357.8</v>
      </c>
      <c r="R13" s="47">
        <v>360.5</v>
      </c>
      <c r="S13" s="47">
        <v>388.2</v>
      </c>
      <c r="T13" s="47">
        <v>418.1</v>
      </c>
      <c r="U13" s="47">
        <v>262.3</v>
      </c>
      <c r="V13" s="47">
        <v>211.8</v>
      </c>
      <c r="W13" s="47">
        <v>267.3</v>
      </c>
      <c r="X13" s="47">
        <v>313.5</v>
      </c>
      <c r="Y13" s="47">
        <v>294</v>
      </c>
      <c r="Z13" s="47">
        <v>201.9</v>
      </c>
      <c r="AA13" s="47">
        <v>331.9</v>
      </c>
      <c r="AB13" s="47">
        <v>460.6</v>
      </c>
      <c r="AC13" s="47">
        <v>411.8</v>
      </c>
    </row>
    <row r="14" spans="1:29" x14ac:dyDescent="0.25">
      <c r="A14" s="3" t="s">
        <v>628</v>
      </c>
      <c r="B14" s="3" t="s">
        <v>627</v>
      </c>
      <c r="C14" s="48">
        <v>55.1</v>
      </c>
      <c r="D14" s="48">
        <v>39.1</v>
      </c>
      <c r="E14" s="48">
        <v>44.1</v>
      </c>
      <c r="F14" s="48">
        <v>68.2</v>
      </c>
      <c r="G14" s="48">
        <v>76.099999999999994</v>
      </c>
      <c r="H14" s="48">
        <v>69.900000000000006</v>
      </c>
      <c r="I14" s="48">
        <v>92.9</v>
      </c>
      <c r="J14" s="48">
        <v>112.9</v>
      </c>
      <c r="K14" s="48">
        <v>155.80000000000001</v>
      </c>
      <c r="L14" s="48">
        <v>178.7</v>
      </c>
      <c r="M14" s="48">
        <v>206</v>
      </c>
      <c r="N14" s="48">
        <v>271.8</v>
      </c>
      <c r="O14" s="48">
        <v>172.6</v>
      </c>
      <c r="P14" s="48">
        <v>189.1</v>
      </c>
      <c r="Q14" s="48">
        <v>219</v>
      </c>
      <c r="R14" s="48">
        <v>224.9</v>
      </c>
      <c r="S14" s="48">
        <v>251.8</v>
      </c>
      <c r="T14" s="48">
        <v>268.8</v>
      </c>
      <c r="U14" s="48">
        <v>151.6</v>
      </c>
      <c r="V14" s="48">
        <v>131.1</v>
      </c>
      <c r="W14" s="48">
        <v>161.1</v>
      </c>
      <c r="X14" s="48">
        <v>189.2</v>
      </c>
      <c r="Y14" s="48">
        <v>172.8</v>
      </c>
      <c r="Z14" s="48">
        <v>103.3</v>
      </c>
      <c r="AA14" s="48">
        <v>221.4</v>
      </c>
      <c r="AB14" s="48">
        <v>319.10000000000002</v>
      </c>
      <c r="AC14" s="48">
        <v>257</v>
      </c>
    </row>
    <row r="15" spans="1:29" x14ac:dyDescent="0.25">
      <c r="A15" s="3" t="s">
        <v>626</v>
      </c>
      <c r="B15" s="3" t="s">
        <v>625</v>
      </c>
      <c r="C15" s="48">
        <v>26.5</v>
      </c>
      <c r="D15" s="48">
        <v>29</v>
      </c>
      <c r="E15" s="48">
        <v>29.4</v>
      </c>
      <c r="F15" s="48">
        <v>28.5</v>
      </c>
      <c r="G15" s="48">
        <v>28.1</v>
      </c>
      <c r="H15" s="48">
        <v>27.3</v>
      </c>
      <c r="I15" s="48">
        <v>29.2</v>
      </c>
      <c r="J15" s="48">
        <v>33.6</v>
      </c>
      <c r="K15" s="48">
        <v>42.8</v>
      </c>
      <c r="L15" s="48">
        <v>51.8</v>
      </c>
      <c r="M15" s="48">
        <v>58</v>
      </c>
      <c r="N15" s="48">
        <v>61.3</v>
      </c>
      <c r="O15" s="48">
        <v>61.5</v>
      </c>
      <c r="P15" s="48">
        <v>69.7</v>
      </c>
      <c r="Q15" s="48">
        <v>76.7</v>
      </c>
      <c r="R15" s="48">
        <v>67</v>
      </c>
      <c r="S15" s="48">
        <v>61.4</v>
      </c>
      <c r="T15" s="48">
        <v>57</v>
      </c>
      <c r="U15" s="48">
        <v>47.9</v>
      </c>
      <c r="V15" s="48">
        <v>44.5</v>
      </c>
      <c r="W15" s="48">
        <v>52.3</v>
      </c>
      <c r="X15" s="48">
        <v>52.5</v>
      </c>
      <c r="Y15" s="48">
        <v>53.1</v>
      </c>
      <c r="Z15" s="48">
        <v>57.2</v>
      </c>
      <c r="AA15" s="48">
        <v>67.7</v>
      </c>
      <c r="AB15" s="48">
        <v>78.400000000000006</v>
      </c>
      <c r="AC15" s="48">
        <v>83.2</v>
      </c>
    </row>
    <row r="16" spans="1:29" x14ac:dyDescent="0.25">
      <c r="A16" s="3" t="s">
        <v>624</v>
      </c>
      <c r="B16" s="3" t="s">
        <v>623</v>
      </c>
      <c r="C16" s="48">
        <v>13.5</v>
      </c>
      <c r="D16" s="48">
        <v>13.6</v>
      </c>
      <c r="E16" s="48">
        <v>11.1</v>
      </c>
      <c r="F16" s="48">
        <v>13.8</v>
      </c>
      <c r="G16" s="48">
        <v>19.7</v>
      </c>
      <c r="H16" s="48">
        <v>15.2</v>
      </c>
      <c r="I16" s="48">
        <v>16.899999999999999</v>
      </c>
      <c r="J16" s="48">
        <v>19.899999999999999</v>
      </c>
      <c r="K16" s="48">
        <v>26.8</v>
      </c>
      <c r="L16" s="48">
        <v>42.6</v>
      </c>
      <c r="M16" s="48">
        <v>50.1</v>
      </c>
      <c r="N16" s="48">
        <v>59.4</v>
      </c>
      <c r="O16" s="48">
        <v>41.3</v>
      </c>
      <c r="P16" s="48">
        <v>47.6</v>
      </c>
      <c r="Q16" s="48">
        <v>62</v>
      </c>
      <c r="R16" s="48">
        <v>68.599999999999994</v>
      </c>
      <c r="S16" s="48">
        <v>75</v>
      </c>
      <c r="T16" s="48">
        <v>92.2</v>
      </c>
      <c r="U16" s="48">
        <v>62.8</v>
      </c>
      <c r="V16" s="48">
        <v>36.200000000000003</v>
      </c>
      <c r="W16" s="48">
        <v>53.9</v>
      </c>
      <c r="X16" s="48">
        <v>71.8</v>
      </c>
      <c r="Y16" s="48">
        <v>68.099999999999994</v>
      </c>
      <c r="Z16" s="48">
        <v>41.4</v>
      </c>
      <c r="AA16" s="48">
        <v>42.8</v>
      </c>
      <c r="AB16" s="48">
        <v>63.1</v>
      </c>
      <c r="AC16" s="48">
        <v>71.599999999999994</v>
      </c>
    </row>
    <row r="17" spans="1:29" x14ac:dyDescent="0.25">
      <c r="A17" s="3" t="s">
        <v>622</v>
      </c>
      <c r="B17" s="4" t="s">
        <v>621</v>
      </c>
      <c r="C17" s="47">
        <v>171.5</v>
      </c>
      <c r="D17" s="47">
        <v>163.69999999999999</v>
      </c>
      <c r="E17" s="47">
        <v>180</v>
      </c>
      <c r="F17" s="47">
        <v>180.1</v>
      </c>
      <c r="G17" s="47">
        <v>181.3</v>
      </c>
      <c r="H17" s="47">
        <v>177.6</v>
      </c>
      <c r="I17" s="47">
        <v>183.9</v>
      </c>
      <c r="J17" s="47">
        <v>199.1</v>
      </c>
      <c r="K17" s="47">
        <v>197.9</v>
      </c>
      <c r="L17" s="47">
        <v>226.7</v>
      </c>
      <c r="M17" s="47">
        <v>231.9</v>
      </c>
      <c r="N17" s="47">
        <v>241.7</v>
      </c>
      <c r="O17" s="47">
        <v>257.8</v>
      </c>
      <c r="P17" s="47">
        <v>279.10000000000002</v>
      </c>
      <c r="Q17" s="47">
        <v>288.3</v>
      </c>
      <c r="R17" s="47">
        <v>280.7</v>
      </c>
      <c r="S17" s="47">
        <v>287.60000000000002</v>
      </c>
      <c r="T17" s="47">
        <v>299.3</v>
      </c>
      <c r="U17" s="47">
        <v>300.5</v>
      </c>
      <c r="V17" s="47">
        <v>303.39999999999998</v>
      </c>
      <c r="W17" s="47">
        <v>313.7</v>
      </c>
      <c r="X17" s="47">
        <v>320.39999999999998</v>
      </c>
      <c r="Y17" s="47">
        <v>331.6</v>
      </c>
      <c r="Z17" s="47">
        <v>345.7</v>
      </c>
      <c r="AA17" s="47">
        <v>390.8</v>
      </c>
      <c r="AB17" s="47">
        <v>443.6</v>
      </c>
      <c r="AC17" s="47">
        <v>446.5</v>
      </c>
    </row>
    <row r="18" spans="1:29" x14ac:dyDescent="0.25">
      <c r="A18" s="3" t="s">
        <v>620</v>
      </c>
      <c r="B18" s="3" t="s">
        <v>619</v>
      </c>
      <c r="C18" s="48">
        <v>142</v>
      </c>
      <c r="D18" s="48">
        <v>136.80000000000001</v>
      </c>
      <c r="E18" s="48">
        <v>152.30000000000001</v>
      </c>
      <c r="F18" s="48">
        <v>149.69999999999999</v>
      </c>
      <c r="G18" s="48">
        <v>150.9</v>
      </c>
      <c r="H18" s="48">
        <v>146.5</v>
      </c>
      <c r="I18" s="48">
        <v>146.4</v>
      </c>
      <c r="J18" s="48">
        <v>154.30000000000001</v>
      </c>
      <c r="K18" s="48">
        <v>151.19999999999999</v>
      </c>
      <c r="L18" s="48">
        <v>172.5</v>
      </c>
      <c r="M18" s="48">
        <v>176</v>
      </c>
      <c r="N18" s="48">
        <v>180.9</v>
      </c>
      <c r="O18" s="48">
        <v>196</v>
      </c>
      <c r="P18" s="48">
        <v>213.3</v>
      </c>
      <c r="Q18" s="48">
        <v>218.6</v>
      </c>
      <c r="R18" s="48">
        <v>223.5</v>
      </c>
      <c r="S18" s="48">
        <v>227.1</v>
      </c>
      <c r="T18" s="48">
        <v>237</v>
      </c>
      <c r="U18" s="48">
        <v>243.3</v>
      </c>
      <c r="V18" s="48">
        <v>247.5</v>
      </c>
      <c r="W18" s="48">
        <v>258.5</v>
      </c>
      <c r="X18" s="48">
        <v>263.3</v>
      </c>
      <c r="Y18" s="48">
        <v>271.60000000000002</v>
      </c>
      <c r="Z18" s="48">
        <v>282</v>
      </c>
      <c r="AA18" s="48">
        <v>319.60000000000002</v>
      </c>
      <c r="AB18" s="48">
        <v>359.8</v>
      </c>
      <c r="AC18" s="48">
        <v>359.5</v>
      </c>
    </row>
    <row r="19" spans="1:29" x14ac:dyDescent="0.25">
      <c r="A19" s="3" t="s">
        <v>618</v>
      </c>
      <c r="B19" s="3" t="s">
        <v>617</v>
      </c>
      <c r="C19" s="48">
        <v>29.5</v>
      </c>
      <c r="D19" s="48">
        <v>26.9</v>
      </c>
      <c r="E19" s="48">
        <v>27.7</v>
      </c>
      <c r="F19" s="48">
        <v>30.4</v>
      </c>
      <c r="G19" s="48">
        <v>30.4</v>
      </c>
      <c r="H19" s="48">
        <v>31.1</v>
      </c>
      <c r="I19" s="48">
        <v>37.6</v>
      </c>
      <c r="J19" s="48">
        <v>44.8</v>
      </c>
      <c r="K19" s="48">
        <v>46.7</v>
      </c>
      <c r="L19" s="48">
        <v>54.2</v>
      </c>
      <c r="M19" s="48">
        <v>55.9</v>
      </c>
      <c r="N19" s="48">
        <v>60.8</v>
      </c>
      <c r="O19" s="48">
        <v>61.8</v>
      </c>
      <c r="P19" s="48">
        <v>65.8</v>
      </c>
      <c r="Q19" s="48">
        <v>69.7</v>
      </c>
      <c r="R19" s="48">
        <v>57.2</v>
      </c>
      <c r="S19" s="48">
        <v>60.5</v>
      </c>
      <c r="T19" s="48">
        <v>62.3</v>
      </c>
      <c r="U19" s="48">
        <v>57.2</v>
      </c>
      <c r="V19" s="48">
        <v>55.9</v>
      </c>
      <c r="W19" s="48">
        <v>55.3</v>
      </c>
      <c r="X19" s="48">
        <v>57</v>
      </c>
      <c r="Y19" s="48">
        <v>60</v>
      </c>
      <c r="Z19" s="48">
        <v>63.7</v>
      </c>
      <c r="AA19" s="48">
        <v>71.099999999999994</v>
      </c>
      <c r="AB19" s="48">
        <v>83.8</v>
      </c>
      <c r="AC19" s="48">
        <v>87</v>
      </c>
    </row>
    <row r="20" spans="1:29" x14ac:dyDescent="0.25">
      <c r="A20" s="3" t="s">
        <v>616</v>
      </c>
      <c r="B20" s="4" t="s">
        <v>615</v>
      </c>
      <c r="C20" s="47">
        <v>339.6</v>
      </c>
      <c r="D20" s="47">
        <v>379.8</v>
      </c>
      <c r="E20" s="47">
        <v>417.7</v>
      </c>
      <c r="F20" s="47">
        <v>461.2</v>
      </c>
      <c r="G20" s="47">
        <v>486.4</v>
      </c>
      <c r="H20" s="47">
        <v>493.5</v>
      </c>
      <c r="I20" s="47">
        <v>525.20000000000005</v>
      </c>
      <c r="J20" s="47">
        <v>584.6</v>
      </c>
      <c r="K20" s="47">
        <v>651.6</v>
      </c>
      <c r="L20" s="47">
        <v>697.1</v>
      </c>
      <c r="M20" s="47">
        <v>715.7</v>
      </c>
      <c r="N20" s="47">
        <v>649.29999999999995</v>
      </c>
      <c r="O20" s="47">
        <v>565.4</v>
      </c>
      <c r="P20" s="47">
        <v>525.70000000000005</v>
      </c>
      <c r="Q20" s="47">
        <v>525.6</v>
      </c>
      <c r="R20" s="47">
        <v>554.9</v>
      </c>
      <c r="S20" s="47">
        <v>594.70000000000005</v>
      </c>
      <c r="T20" s="47">
        <v>649.9</v>
      </c>
      <c r="U20" s="47">
        <v>715.3</v>
      </c>
      <c r="V20" s="47">
        <v>776.8</v>
      </c>
      <c r="W20" s="47">
        <v>840.2</v>
      </c>
      <c r="X20" s="47">
        <v>889.1</v>
      </c>
      <c r="Y20" s="47">
        <v>953</v>
      </c>
      <c r="Z20" s="47">
        <v>957.8</v>
      </c>
      <c r="AA20" s="47">
        <v>1011.7</v>
      </c>
      <c r="AB20" s="47">
        <v>1114.3</v>
      </c>
      <c r="AC20" s="47">
        <v>1220.5999999999999</v>
      </c>
    </row>
    <row r="21" spans="1:29" x14ac:dyDescent="0.25">
      <c r="A21" s="3" t="s">
        <v>614</v>
      </c>
      <c r="B21" s="3" t="s">
        <v>613</v>
      </c>
      <c r="C21" s="48">
        <v>39.700000000000003</v>
      </c>
      <c r="D21" s="48">
        <v>43.3</v>
      </c>
      <c r="E21" s="48">
        <v>46.7</v>
      </c>
      <c r="F21" s="48">
        <v>51.7</v>
      </c>
      <c r="G21" s="48">
        <v>53.3</v>
      </c>
      <c r="H21" s="48">
        <v>52.8</v>
      </c>
      <c r="I21" s="48">
        <v>53.5</v>
      </c>
      <c r="J21" s="48">
        <v>59.7</v>
      </c>
      <c r="K21" s="48">
        <v>63</v>
      </c>
      <c r="L21" s="48">
        <v>66.599999999999994</v>
      </c>
      <c r="M21" s="48">
        <v>69.5</v>
      </c>
      <c r="N21" s="48">
        <v>68.7</v>
      </c>
      <c r="O21" s="48">
        <v>65</v>
      </c>
      <c r="P21" s="48">
        <v>61.7</v>
      </c>
      <c r="Q21" s="48">
        <v>63.6</v>
      </c>
      <c r="R21" s="48">
        <v>66</v>
      </c>
      <c r="S21" s="48">
        <v>67.099999999999994</v>
      </c>
      <c r="T21" s="48">
        <v>69</v>
      </c>
      <c r="U21" s="48">
        <v>73.400000000000006</v>
      </c>
      <c r="V21" s="48">
        <v>79.099999999999994</v>
      </c>
      <c r="W21" s="48">
        <v>82.9</v>
      </c>
      <c r="X21" s="48">
        <v>88.1</v>
      </c>
      <c r="Y21" s="48">
        <v>94.8</v>
      </c>
      <c r="Z21" s="48">
        <v>92.6</v>
      </c>
      <c r="AA21" s="48">
        <v>87.8</v>
      </c>
      <c r="AB21" s="48">
        <v>97.5</v>
      </c>
      <c r="AC21" s="48">
        <v>114.3</v>
      </c>
    </row>
    <row r="22" spans="1:29" x14ac:dyDescent="0.25">
      <c r="A22" s="3" t="s">
        <v>612</v>
      </c>
      <c r="B22" s="3" t="s">
        <v>611</v>
      </c>
      <c r="C22" s="48">
        <v>48.3</v>
      </c>
      <c r="D22" s="48">
        <v>56.1</v>
      </c>
      <c r="E22" s="48">
        <v>63</v>
      </c>
      <c r="F22" s="48">
        <v>72.400000000000006</v>
      </c>
      <c r="G22" s="48">
        <v>79.2</v>
      </c>
      <c r="H22" s="48">
        <v>83.5</v>
      </c>
      <c r="I22" s="48">
        <v>86.6</v>
      </c>
      <c r="J22" s="48">
        <v>95</v>
      </c>
      <c r="K22" s="48">
        <v>105</v>
      </c>
      <c r="L22" s="48">
        <v>113.4</v>
      </c>
      <c r="M22" s="48">
        <v>119.1</v>
      </c>
      <c r="N22" s="48">
        <v>111.2</v>
      </c>
      <c r="O22" s="48">
        <v>100.4</v>
      </c>
      <c r="P22" s="48">
        <v>96.6</v>
      </c>
      <c r="Q22" s="48">
        <v>97.3</v>
      </c>
      <c r="R22" s="48">
        <v>104.1</v>
      </c>
      <c r="S22" s="48">
        <v>112</v>
      </c>
      <c r="T22" s="48">
        <v>119.6</v>
      </c>
      <c r="U22" s="48">
        <v>127.7</v>
      </c>
      <c r="V22" s="48">
        <v>137.19999999999999</v>
      </c>
      <c r="W22" s="48">
        <v>146.6</v>
      </c>
      <c r="X22" s="48">
        <v>148.69999999999999</v>
      </c>
      <c r="Y22" s="48">
        <v>156.6</v>
      </c>
      <c r="Z22" s="48">
        <v>154.5</v>
      </c>
      <c r="AA22" s="48">
        <v>164</v>
      </c>
      <c r="AB22" s="48">
        <v>175.6</v>
      </c>
      <c r="AC22" s="48">
        <v>184.2</v>
      </c>
    </row>
    <row r="23" spans="1:29" x14ac:dyDescent="0.25">
      <c r="A23" s="3" t="s">
        <v>610</v>
      </c>
      <c r="B23" s="3" t="s">
        <v>609</v>
      </c>
      <c r="C23" s="48">
        <v>37.6</v>
      </c>
      <c r="D23" s="48">
        <v>42.5</v>
      </c>
      <c r="E23" s="48">
        <v>47.1</v>
      </c>
      <c r="F23" s="48">
        <v>53.2</v>
      </c>
      <c r="G23" s="48">
        <v>56</v>
      </c>
      <c r="H23" s="48">
        <v>54.2</v>
      </c>
      <c r="I23" s="48">
        <v>56.7</v>
      </c>
      <c r="J23" s="48">
        <v>63.9</v>
      </c>
      <c r="K23" s="48">
        <v>70.8</v>
      </c>
      <c r="L23" s="48">
        <v>79</v>
      </c>
      <c r="M23" s="48">
        <v>87</v>
      </c>
      <c r="N23" s="48">
        <v>78.400000000000006</v>
      </c>
      <c r="O23" s="48">
        <v>59.5</v>
      </c>
      <c r="P23" s="48">
        <v>48.6</v>
      </c>
      <c r="Q23" s="48">
        <v>43.8</v>
      </c>
      <c r="R23" s="48">
        <v>40.6</v>
      </c>
      <c r="S23" s="48">
        <v>45.6</v>
      </c>
      <c r="T23" s="48">
        <v>53</v>
      </c>
      <c r="U23" s="48">
        <v>62.2</v>
      </c>
      <c r="V23" s="48">
        <v>72.8</v>
      </c>
      <c r="W23" s="48">
        <v>81.2</v>
      </c>
      <c r="X23" s="48">
        <v>86.9</v>
      </c>
      <c r="Y23" s="48">
        <v>94.4</v>
      </c>
      <c r="Z23" s="48">
        <v>95.9</v>
      </c>
      <c r="AA23" s="48">
        <v>94.6</v>
      </c>
      <c r="AB23" s="48">
        <v>113.4</v>
      </c>
      <c r="AC23" s="48">
        <v>123.8</v>
      </c>
    </row>
    <row r="24" spans="1:29" x14ac:dyDescent="0.25">
      <c r="A24" s="3" t="s">
        <v>608</v>
      </c>
      <c r="B24" s="3" t="s">
        <v>607</v>
      </c>
      <c r="C24" s="48">
        <v>54.4</v>
      </c>
      <c r="D24" s="48">
        <v>59.6</v>
      </c>
      <c r="E24" s="48">
        <v>63.5</v>
      </c>
      <c r="F24" s="48">
        <v>67.5</v>
      </c>
      <c r="G24" s="48">
        <v>70.5</v>
      </c>
      <c r="H24" s="48">
        <v>73.3</v>
      </c>
      <c r="I24" s="48">
        <v>78.8</v>
      </c>
      <c r="J24" s="48">
        <v>89.1</v>
      </c>
      <c r="K24" s="48">
        <v>98.1</v>
      </c>
      <c r="L24" s="48">
        <v>99.5</v>
      </c>
      <c r="M24" s="48">
        <v>94.1</v>
      </c>
      <c r="N24" s="48">
        <v>84.2</v>
      </c>
      <c r="O24" s="48">
        <v>81.400000000000006</v>
      </c>
      <c r="P24" s="48">
        <v>80.900000000000006</v>
      </c>
      <c r="Q24" s="48">
        <v>88.4</v>
      </c>
      <c r="R24" s="48">
        <v>97.3</v>
      </c>
      <c r="S24" s="48">
        <v>104.6</v>
      </c>
      <c r="T24" s="48">
        <v>113.6</v>
      </c>
      <c r="U24" s="48">
        <v>126.3</v>
      </c>
      <c r="V24" s="48">
        <v>138.5</v>
      </c>
      <c r="W24" s="48">
        <v>150.19999999999999</v>
      </c>
      <c r="X24" s="48">
        <v>158.6</v>
      </c>
      <c r="Y24" s="48">
        <v>172.2</v>
      </c>
      <c r="Z24" s="48">
        <v>183</v>
      </c>
      <c r="AA24" s="48">
        <v>199.1</v>
      </c>
      <c r="AB24" s="48">
        <v>213.1</v>
      </c>
      <c r="AC24" s="48">
        <v>234.5</v>
      </c>
    </row>
    <row r="25" spans="1:29" x14ac:dyDescent="0.25">
      <c r="A25" s="3" t="s">
        <v>606</v>
      </c>
      <c r="B25" s="3" t="s">
        <v>605</v>
      </c>
      <c r="C25" s="48">
        <v>36.4</v>
      </c>
      <c r="D25" s="48">
        <v>40.6</v>
      </c>
      <c r="E25" s="48">
        <v>43.6</v>
      </c>
      <c r="F25" s="48">
        <v>48.7</v>
      </c>
      <c r="G25" s="48">
        <v>50.7</v>
      </c>
      <c r="H25" s="48">
        <v>50</v>
      </c>
      <c r="I25" s="48">
        <v>57.1</v>
      </c>
      <c r="J25" s="48">
        <v>58.3</v>
      </c>
      <c r="K25" s="48">
        <v>68.599999999999994</v>
      </c>
      <c r="L25" s="48">
        <v>81.900000000000006</v>
      </c>
      <c r="M25" s="48">
        <v>95.2</v>
      </c>
      <c r="N25" s="48">
        <v>91.4</v>
      </c>
      <c r="O25" s="48">
        <v>75.900000000000006</v>
      </c>
      <c r="P25" s="48">
        <v>65.2</v>
      </c>
      <c r="Q25" s="48">
        <v>60.3</v>
      </c>
      <c r="R25" s="48">
        <v>58</v>
      </c>
      <c r="S25" s="48">
        <v>64.599999999999994</v>
      </c>
      <c r="T25" s="48">
        <v>73.599999999999994</v>
      </c>
      <c r="U25" s="48">
        <v>87.1</v>
      </c>
      <c r="V25" s="48">
        <v>94.8</v>
      </c>
      <c r="W25" s="48">
        <v>102.2</v>
      </c>
      <c r="X25" s="48">
        <v>107.7</v>
      </c>
      <c r="Y25" s="48">
        <v>119.8</v>
      </c>
      <c r="Z25" s="48">
        <v>110.5</v>
      </c>
      <c r="AA25" s="48">
        <v>101</v>
      </c>
      <c r="AB25" s="48">
        <v>130.6</v>
      </c>
      <c r="AC25" s="48">
        <v>180.5</v>
      </c>
    </row>
    <row r="26" spans="1:29" x14ac:dyDescent="0.25">
      <c r="A26" s="3" t="s">
        <v>604</v>
      </c>
      <c r="B26" s="3" t="s">
        <v>603</v>
      </c>
      <c r="C26" s="48">
        <v>22.3</v>
      </c>
      <c r="D26" s="48">
        <v>24.4</v>
      </c>
      <c r="E26" s="48">
        <v>25.8</v>
      </c>
      <c r="F26" s="48">
        <v>27.8</v>
      </c>
      <c r="G26" s="48">
        <v>27.6</v>
      </c>
      <c r="H26" s="48">
        <v>26</v>
      </c>
      <c r="I26" s="48">
        <v>27.4</v>
      </c>
      <c r="J26" s="48">
        <v>29.2</v>
      </c>
      <c r="K26" s="48">
        <v>34</v>
      </c>
      <c r="L26" s="48">
        <v>39.299999999999997</v>
      </c>
      <c r="M26" s="48">
        <v>51.9</v>
      </c>
      <c r="N26" s="48">
        <v>53.6</v>
      </c>
      <c r="O26" s="48">
        <v>52</v>
      </c>
      <c r="P26" s="48">
        <v>48.3</v>
      </c>
      <c r="Q26" s="48">
        <v>49.9</v>
      </c>
      <c r="R26" s="48">
        <v>59.1</v>
      </c>
      <c r="S26" s="48">
        <v>59.2</v>
      </c>
      <c r="T26" s="48">
        <v>64.400000000000006</v>
      </c>
      <c r="U26" s="48">
        <v>66</v>
      </c>
      <c r="V26" s="48">
        <v>65.8</v>
      </c>
      <c r="W26" s="48">
        <v>69.400000000000006</v>
      </c>
      <c r="X26" s="48">
        <v>72.599999999999994</v>
      </c>
      <c r="Y26" s="48">
        <v>83.1</v>
      </c>
      <c r="Z26" s="48">
        <v>82.4</v>
      </c>
      <c r="AA26" s="48">
        <v>77.3</v>
      </c>
      <c r="AB26" s="48">
        <v>79.2</v>
      </c>
      <c r="AC26" s="48">
        <v>87.1</v>
      </c>
    </row>
    <row r="27" spans="1:29" x14ac:dyDescent="0.25">
      <c r="A27" s="3" t="s">
        <v>602</v>
      </c>
      <c r="B27" s="3" t="s">
        <v>601</v>
      </c>
      <c r="C27" s="48">
        <v>71.7</v>
      </c>
      <c r="D27" s="48">
        <v>82.1</v>
      </c>
      <c r="E27" s="48">
        <v>94.1</v>
      </c>
      <c r="F27" s="48">
        <v>102</v>
      </c>
      <c r="G27" s="48">
        <v>109.6</v>
      </c>
      <c r="H27" s="48">
        <v>114.7</v>
      </c>
      <c r="I27" s="48">
        <v>123.2</v>
      </c>
      <c r="J27" s="48">
        <v>147.30000000000001</v>
      </c>
      <c r="K27" s="48">
        <v>165.3</v>
      </c>
      <c r="L27" s="48">
        <v>166.1</v>
      </c>
      <c r="M27" s="48">
        <v>143.4</v>
      </c>
      <c r="N27" s="48">
        <v>107.9</v>
      </c>
      <c r="O27" s="48">
        <v>78.900000000000006</v>
      </c>
      <c r="P27" s="48">
        <v>71.900000000000006</v>
      </c>
      <c r="Q27" s="48">
        <v>67.8</v>
      </c>
      <c r="R27" s="48">
        <v>70</v>
      </c>
      <c r="S27" s="48">
        <v>81.599999999999994</v>
      </c>
      <c r="T27" s="48">
        <v>94.8</v>
      </c>
      <c r="U27" s="48">
        <v>106.9</v>
      </c>
      <c r="V27" s="48">
        <v>120.4</v>
      </c>
      <c r="W27" s="48">
        <v>135.9</v>
      </c>
      <c r="X27" s="48">
        <v>148.4</v>
      </c>
      <c r="Y27" s="48">
        <v>147.4</v>
      </c>
      <c r="Z27" s="48">
        <v>155.5</v>
      </c>
      <c r="AA27" s="48">
        <v>210</v>
      </c>
      <c r="AB27" s="48">
        <v>222</v>
      </c>
      <c r="AC27" s="48">
        <v>198.4</v>
      </c>
    </row>
    <row r="28" spans="1:29" x14ac:dyDescent="0.25">
      <c r="A28" s="3" t="s">
        <v>600</v>
      </c>
      <c r="B28" s="3" t="s">
        <v>599</v>
      </c>
      <c r="C28" s="48">
        <v>29.1</v>
      </c>
      <c r="D28" s="48">
        <v>31.2</v>
      </c>
      <c r="E28" s="48">
        <v>34</v>
      </c>
      <c r="F28" s="48">
        <v>38</v>
      </c>
      <c r="G28" s="48">
        <v>39.5</v>
      </c>
      <c r="H28" s="48">
        <v>39</v>
      </c>
      <c r="I28" s="48">
        <v>41.9</v>
      </c>
      <c r="J28" s="48">
        <v>42.1</v>
      </c>
      <c r="K28" s="48">
        <v>46.8</v>
      </c>
      <c r="L28" s="48">
        <v>51.3</v>
      </c>
      <c r="M28" s="48">
        <v>55.6</v>
      </c>
      <c r="N28" s="48">
        <v>53.9</v>
      </c>
      <c r="O28" s="48">
        <v>52.3</v>
      </c>
      <c r="P28" s="48">
        <v>52.6</v>
      </c>
      <c r="Q28" s="48">
        <v>54.6</v>
      </c>
      <c r="R28" s="48">
        <v>59.8</v>
      </c>
      <c r="S28" s="48">
        <v>60.2</v>
      </c>
      <c r="T28" s="48">
        <v>62</v>
      </c>
      <c r="U28" s="48">
        <v>65.7</v>
      </c>
      <c r="V28" s="48">
        <v>68.099999999999994</v>
      </c>
      <c r="W28" s="48">
        <v>71.8</v>
      </c>
      <c r="X28" s="48">
        <v>78.3</v>
      </c>
      <c r="Y28" s="48">
        <v>84.7</v>
      </c>
      <c r="Z28" s="48">
        <v>83.3</v>
      </c>
      <c r="AA28" s="48">
        <v>77.900000000000006</v>
      </c>
      <c r="AB28" s="48">
        <v>83</v>
      </c>
      <c r="AC28" s="48">
        <v>97.8</v>
      </c>
    </row>
    <row r="29" spans="1:29" x14ac:dyDescent="0.25">
      <c r="A29" s="3" t="s">
        <v>598</v>
      </c>
      <c r="B29" s="4" t="s">
        <v>597</v>
      </c>
      <c r="C29" s="47">
        <v>1382.9</v>
      </c>
      <c r="D29" s="47">
        <v>1430.6</v>
      </c>
      <c r="E29" s="47">
        <v>1489.6</v>
      </c>
      <c r="F29" s="47">
        <v>1549.8</v>
      </c>
      <c r="G29" s="47">
        <v>1473.5</v>
      </c>
      <c r="H29" s="47">
        <v>1468.3</v>
      </c>
      <c r="I29" s="47">
        <v>1524</v>
      </c>
      <c r="J29" s="47">
        <v>1607.8</v>
      </c>
      <c r="K29" s="47">
        <v>1692.5</v>
      </c>
      <c r="L29" s="47">
        <v>1793.5</v>
      </c>
      <c r="M29" s="47">
        <v>1845.8</v>
      </c>
      <c r="N29" s="47">
        <v>1799.6</v>
      </c>
      <c r="O29" s="47">
        <v>1695.8</v>
      </c>
      <c r="P29" s="47">
        <v>1788.3</v>
      </c>
      <c r="Q29" s="47">
        <v>1863.1</v>
      </c>
      <c r="R29" s="47">
        <v>1921.3</v>
      </c>
      <c r="S29" s="47">
        <v>1970.5</v>
      </c>
      <c r="T29" s="47">
        <v>2009.7</v>
      </c>
      <c r="U29" s="47">
        <v>2071.1</v>
      </c>
      <c r="V29" s="47">
        <v>2035.2</v>
      </c>
      <c r="W29" s="47">
        <v>2109.6999999999998</v>
      </c>
      <c r="X29" s="47">
        <v>2261.8000000000002</v>
      </c>
      <c r="Y29" s="47">
        <v>2268.8000000000002</v>
      </c>
      <c r="Z29" s="47">
        <v>2149.5</v>
      </c>
      <c r="AA29" s="47">
        <v>2408.8000000000002</v>
      </c>
      <c r="AB29" s="47">
        <v>2684.5</v>
      </c>
      <c r="AC29" s="47">
        <v>2840.4</v>
      </c>
    </row>
    <row r="30" spans="1:29" x14ac:dyDescent="0.25">
      <c r="A30" s="3" t="s">
        <v>596</v>
      </c>
      <c r="B30" s="3" t="s">
        <v>595</v>
      </c>
      <c r="C30" s="48">
        <v>823.8</v>
      </c>
      <c r="D30" s="48">
        <v>850.7</v>
      </c>
      <c r="E30" s="48">
        <v>875.2</v>
      </c>
      <c r="F30" s="48">
        <v>924.6</v>
      </c>
      <c r="G30" s="48">
        <v>833.3</v>
      </c>
      <c r="H30" s="48">
        <v>832.8</v>
      </c>
      <c r="I30" s="48">
        <v>863.1</v>
      </c>
      <c r="J30" s="48">
        <v>905</v>
      </c>
      <c r="K30" s="48">
        <v>956.3</v>
      </c>
      <c r="L30" s="48">
        <v>1004.2</v>
      </c>
      <c r="M30" s="48">
        <v>1031</v>
      </c>
      <c r="N30" s="48">
        <v>997.7</v>
      </c>
      <c r="O30" s="48">
        <v>875.3</v>
      </c>
      <c r="P30" s="48">
        <v>954.1</v>
      </c>
      <c r="Q30" s="48">
        <v>1007.4</v>
      </c>
      <c r="R30" s="48">
        <v>1051.9000000000001</v>
      </c>
      <c r="S30" s="48">
        <v>1083.7</v>
      </c>
      <c r="T30" s="48">
        <v>1106.0999999999999</v>
      </c>
      <c r="U30" s="48">
        <v>1144.5</v>
      </c>
      <c r="V30" s="48">
        <v>1139.9000000000001</v>
      </c>
      <c r="W30" s="48">
        <v>1178.3</v>
      </c>
      <c r="X30" s="48">
        <v>1232.5</v>
      </c>
      <c r="Y30" s="48">
        <v>1262.5</v>
      </c>
      <c r="Z30" s="48">
        <v>1200.2</v>
      </c>
      <c r="AA30" s="48">
        <v>1283.5</v>
      </c>
      <c r="AB30" s="48">
        <v>1399.7</v>
      </c>
      <c r="AC30" s="48">
        <v>1511.9</v>
      </c>
    </row>
    <row r="31" spans="1:29" x14ac:dyDescent="0.25">
      <c r="A31" s="3" t="s">
        <v>594</v>
      </c>
      <c r="B31" s="3" t="s">
        <v>593</v>
      </c>
      <c r="C31" s="48">
        <v>26.8</v>
      </c>
      <c r="D31" s="48">
        <v>27.5</v>
      </c>
      <c r="E31" s="48">
        <v>29.4</v>
      </c>
      <c r="F31" s="48">
        <v>28.3</v>
      </c>
      <c r="G31" s="48">
        <v>27.2</v>
      </c>
      <c r="H31" s="48">
        <v>27.3</v>
      </c>
      <c r="I31" s="48">
        <v>28.7</v>
      </c>
      <c r="J31" s="48">
        <v>32.6</v>
      </c>
      <c r="K31" s="48">
        <v>34.700000000000003</v>
      </c>
      <c r="L31" s="48">
        <v>31.7</v>
      </c>
      <c r="M31" s="48">
        <v>29.1</v>
      </c>
      <c r="N31" s="48">
        <v>25.6</v>
      </c>
      <c r="O31" s="48">
        <v>21.2</v>
      </c>
      <c r="P31" s="48">
        <v>23.3</v>
      </c>
      <c r="Q31" s="48">
        <v>23.7</v>
      </c>
      <c r="R31" s="48">
        <v>25.8</v>
      </c>
      <c r="S31" s="48">
        <v>30.2</v>
      </c>
      <c r="T31" s="48">
        <v>30.3</v>
      </c>
      <c r="U31" s="48">
        <v>31.5</v>
      </c>
      <c r="V31" s="48">
        <v>33.700000000000003</v>
      </c>
      <c r="W31" s="48">
        <v>35.700000000000003</v>
      </c>
      <c r="X31" s="48">
        <v>36.9</v>
      </c>
      <c r="Y31" s="48">
        <v>36.799999999999997</v>
      </c>
      <c r="Z31" s="48">
        <v>42.9</v>
      </c>
      <c r="AA31" s="48">
        <v>59.2</v>
      </c>
      <c r="AB31" s="48">
        <v>64.099999999999994</v>
      </c>
      <c r="AC31" s="48">
        <v>62.1</v>
      </c>
    </row>
    <row r="32" spans="1:29" x14ac:dyDescent="0.25">
      <c r="A32" s="3" t="s">
        <v>592</v>
      </c>
      <c r="B32" s="3" t="s">
        <v>591</v>
      </c>
      <c r="C32" s="48">
        <v>39.799999999999997</v>
      </c>
      <c r="D32" s="48">
        <v>40.799999999999997</v>
      </c>
      <c r="E32" s="48">
        <v>43.2</v>
      </c>
      <c r="F32" s="48">
        <v>42.6</v>
      </c>
      <c r="G32" s="48">
        <v>41.3</v>
      </c>
      <c r="H32" s="48">
        <v>41.8</v>
      </c>
      <c r="I32" s="48">
        <v>42</v>
      </c>
      <c r="J32" s="48">
        <v>45.3</v>
      </c>
      <c r="K32" s="48">
        <v>48.8</v>
      </c>
      <c r="L32" s="48">
        <v>50.5</v>
      </c>
      <c r="M32" s="48">
        <v>50.3</v>
      </c>
      <c r="N32" s="48">
        <v>44.8</v>
      </c>
      <c r="O32" s="48">
        <v>38.799999999999997</v>
      </c>
      <c r="P32" s="48">
        <v>38.4</v>
      </c>
      <c r="Q32" s="48">
        <v>38.9</v>
      </c>
      <c r="R32" s="48">
        <v>42.7</v>
      </c>
      <c r="S32" s="48">
        <v>46.8</v>
      </c>
      <c r="T32" s="48">
        <v>48.6</v>
      </c>
      <c r="U32" s="48">
        <v>53</v>
      </c>
      <c r="V32" s="48">
        <v>55.1</v>
      </c>
      <c r="W32" s="48">
        <v>58.5</v>
      </c>
      <c r="X32" s="48">
        <v>59.4</v>
      </c>
      <c r="Y32" s="48">
        <v>63</v>
      </c>
      <c r="Z32" s="48">
        <v>63.8</v>
      </c>
      <c r="AA32" s="48">
        <v>67.8</v>
      </c>
      <c r="AB32" s="48">
        <v>72</v>
      </c>
      <c r="AC32" s="48">
        <v>76.7</v>
      </c>
    </row>
    <row r="33" spans="1:29" x14ac:dyDescent="0.25">
      <c r="A33" s="3" t="s">
        <v>590</v>
      </c>
      <c r="B33" s="3" t="s">
        <v>589</v>
      </c>
      <c r="C33" s="48">
        <v>48.1</v>
      </c>
      <c r="D33" s="48">
        <v>49</v>
      </c>
      <c r="E33" s="48">
        <v>46.2</v>
      </c>
      <c r="F33" s="48">
        <v>47</v>
      </c>
      <c r="G33" s="48">
        <v>40.299999999999997</v>
      </c>
      <c r="H33" s="48">
        <v>41.7</v>
      </c>
      <c r="I33" s="48">
        <v>39.299999999999997</v>
      </c>
      <c r="J33" s="48">
        <v>55</v>
      </c>
      <c r="K33" s="48">
        <v>56.2</v>
      </c>
      <c r="L33" s="48">
        <v>62.7</v>
      </c>
      <c r="M33" s="48">
        <v>64.599999999999994</v>
      </c>
      <c r="N33" s="48">
        <v>68.900000000000006</v>
      </c>
      <c r="O33" s="48">
        <v>41.1</v>
      </c>
      <c r="P33" s="48">
        <v>50.9</v>
      </c>
      <c r="Q33" s="48">
        <v>62.6</v>
      </c>
      <c r="R33" s="48">
        <v>65.8</v>
      </c>
      <c r="S33" s="48">
        <v>62.7</v>
      </c>
      <c r="T33" s="48">
        <v>64.5</v>
      </c>
      <c r="U33" s="48">
        <v>60.5</v>
      </c>
      <c r="V33" s="48">
        <v>57.3</v>
      </c>
      <c r="W33" s="48">
        <v>59.8</v>
      </c>
      <c r="X33" s="48">
        <v>67.8</v>
      </c>
      <c r="Y33" s="48">
        <v>67.400000000000006</v>
      </c>
      <c r="Z33" s="48">
        <v>56.2</v>
      </c>
      <c r="AA33" s="48">
        <v>73.2</v>
      </c>
      <c r="AB33" s="48">
        <v>84.8</v>
      </c>
      <c r="AC33" s="48">
        <v>84</v>
      </c>
    </row>
    <row r="34" spans="1:29" x14ac:dyDescent="0.25">
      <c r="A34" s="3" t="s">
        <v>588</v>
      </c>
      <c r="B34" s="3" t="s">
        <v>587</v>
      </c>
      <c r="C34" s="48">
        <v>20.399999999999999</v>
      </c>
      <c r="D34" s="48">
        <v>20.6</v>
      </c>
      <c r="E34" s="48">
        <v>18.8</v>
      </c>
      <c r="F34" s="48">
        <v>19.100000000000001</v>
      </c>
      <c r="G34" s="48">
        <v>15.9</v>
      </c>
      <c r="H34" s="48">
        <v>17</v>
      </c>
      <c r="I34" s="48">
        <v>16.2</v>
      </c>
      <c r="J34" s="48">
        <v>25.2</v>
      </c>
      <c r="K34" s="48">
        <v>25.5</v>
      </c>
      <c r="L34" s="48">
        <v>28</v>
      </c>
      <c r="M34" s="48">
        <v>29.4</v>
      </c>
      <c r="N34" s="48">
        <v>36.6</v>
      </c>
      <c r="O34" s="48">
        <v>12.7</v>
      </c>
      <c r="P34" s="48">
        <v>20.100000000000001</v>
      </c>
      <c r="Q34" s="48">
        <v>28.2</v>
      </c>
      <c r="R34" s="48">
        <v>29.8</v>
      </c>
      <c r="S34" s="48">
        <v>28.7</v>
      </c>
      <c r="T34" s="48">
        <v>29.7</v>
      </c>
      <c r="U34" s="48">
        <v>25.1</v>
      </c>
      <c r="V34" s="48">
        <v>24</v>
      </c>
      <c r="W34" s="48">
        <v>28</v>
      </c>
      <c r="X34" s="48">
        <v>33.200000000000003</v>
      </c>
      <c r="Y34" s="48">
        <v>29.6</v>
      </c>
      <c r="Z34" s="48">
        <v>24.2</v>
      </c>
      <c r="AA34" s="48">
        <v>40.4</v>
      </c>
      <c r="AB34" s="48">
        <v>47.4</v>
      </c>
      <c r="AC34" s="48">
        <v>45.4</v>
      </c>
    </row>
    <row r="35" spans="1:29" x14ac:dyDescent="0.25">
      <c r="A35" s="3" t="s">
        <v>586</v>
      </c>
      <c r="B35" s="3" t="s">
        <v>585</v>
      </c>
      <c r="C35" s="48">
        <v>27.6</v>
      </c>
      <c r="D35" s="48">
        <v>28.4</v>
      </c>
      <c r="E35" s="48">
        <v>27.4</v>
      </c>
      <c r="F35" s="48">
        <v>27.9</v>
      </c>
      <c r="G35" s="48">
        <v>24.4</v>
      </c>
      <c r="H35" s="48">
        <v>24.7</v>
      </c>
      <c r="I35" s="48">
        <v>23</v>
      </c>
      <c r="J35" s="48">
        <v>29.8</v>
      </c>
      <c r="K35" s="48">
        <v>30.8</v>
      </c>
      <c r="L35" s="48">
        <v>34.700000000000003</v>
      </c>
      <c r="M35" s="48">
        <v>35.200000000000003</v>
      </c>
      <c r="N35" s="48">
        <v>32.299999999999997</v>
      </c>
      <c r="O35" s="48">
        <v>28.4</v>
      </c>
      <c r="P35" s="48">
        <v>30.9</v>
      </c>
      <c r="Q35" s="48">
        <v>34.4</v>
      </c>
      <c r="R35" s="48">
        <v>36</v>
      </c>
      <c r="S35" s="48">
        <v>33.9</v>
      </c>
      <c r="T35" s="48">
        <v>34.799999999999997</v>
      </c>
      <c r="U35" s="48">
        <v>35.4</v>
      </c>
      <c r="V35" s="48">
        <v>33.299999999999997</v>
      </c>
      <c r="W35" s="48">
        <v>31.8</v>
      </c>
      <c r="X35" s="48">
        <v>34.5</v>
      </c>
      <c r="Y35" s="48">
        <v>37.9</v>
      </c>
      <c r="Z35" s="48">
        <v>32</v>
      </c>
      <c r="AA35" s="48">
        <v>32.700000000000003</v>
      </c>
      <c r="AB35" s="48">
        <v>37.5</v>
      </c>
      <c r="AC35" s="48">
        <v>38.6</v>
      </c>
    </row>
    <row r="36" spans="1:29" x14ac:dyDescent="0.25">
      <c r="A36" s="3" t="s">
        <v>584</v>
      </c>
      <c r="B36" s="3" t="s">
        <v>583</v>
      </c>
      <c r="C36" s="48">
        <v>110</v>
      </c>
      <c r="D36" s="48">
        <v>111.7</v>
      </c>
      <c r="E36" s="48">
        <v>116.1</v>
      </c>
      <c r="F36" s="48">
        <v>121.3</v>
      </c>
      <c r="G36" s="48">
        <v>110.9</v>
      </c>
      <c r="H36" s="48">
        <v>106.1</v>
      </c>
      <c r="I36" s="48">
        <v>108.5</v>
      </c>
      <c r="J36" s="48">
        <v>114.7</v>
      </c>
      <c r="K36" s="48">
        <v>122.3</v>
      </c>
      <c r="L36" s="48">
        <v>126.8</v>
      </c>
      <c r="M36" s="48">
        <v>134.80000000000001</v>
      </c>
      <c r="N36" s="48">
        <v>133.19999999999999</v>
      </c>
      <c r="O36" s="48">
        <v>117.3</v>
      </c>
      <c r="P36" s="48">
        <v>120</v>
      </c>
      <c r="Q36" s="48">
        <v>127.4</v>
      </c>
      <c r="R36" s="48">
        <v>138</v>
      </c>
      <c r="S36" s="48">
        <v>141</v>
      </c>
      <c r="T36" s="48">
        <v>142.1</v>
      </c>
      <c r="U36" s="48">
        <v>144.30000000000001</v>
      </c>
      <c r="V36" s="48">
        <v>141.80000000000001</v>
      </c>
      <c r="W36" s="48">
        <v>144.80000000000001</v>
      </c>
      <c r="X36" s="48">
        <v>151.9</v>
      </c>
      <c r="Y36" s="48">
        <v>158.80000000000001</v>
      </c>
      <c r="Z36" s="48">
        <v>148.19999999999999</v>
      </c>
      <c r="AA36" s="48">
        <v>147.9</v>
      </c>
      <c r="AB36" s="48">
        <v>175.5</v>
      </c>
      <c r="AC36" s="48">
        <v>188.6</v>
      </c>
    </row>
    <row r="37" spans="1:29" x14ac:dyDescent="0.25">
      <c r="A37" s="3" t="s">
        <v>582</v>
      </c>
      <c r="B37" s="3" t="s">
        <v>581</v>
      </c>
      <c r="C37" s="48">
        <v>102.2</v>
      </c>
      <c r="D37" s="48">
        <v>113.8</v>
      </c>
      <c r="E37" s="48">
        <v>111.1</v>
      </c>
      <c r="F37" s="48">
        <v>113.1</v>
      </c>
      <c r="G37" s="48">
        <v>105.3</v>
      </c>
      <c r="H37" s="48">
        <v>98.9</v>
      </c>
      <c r="I37" s="48">
        <v>97.4</v>
      </c>
      <c r="J37" s="48">
        <v>104.1</v>
      </c>
      <c r="K37" s="48">
        <v>114.4</v>
      </c>
      <c r="L37" s="48">
        <v>121.9</v>
      </c>
      <c r="M37" s="48">
        <v>129.6</v>
      </c>
      <c r="N37" s="48">
        <v>131.69999999999999</v>
      </c>
      <c r="O37" s="48">
        <v>118.5</v>
      </c>
      <c r="P37" s="48">
        <v>127.3</v>
      </c>
      <c r="Q37" s="48">
        <v>144.9</v>
      </c>
      <c r="R37" s="48">
        <v>153</v>
      </c>
      <c r="S37" s="48">
        <v>157.19999999999999</v>
      </c>
      <c r="T37" s="48">
        <v>158.30000000000001</v>
      </c>
      <c r="U37" s="48">
        <v>149</v>
      </c>
      <c r="V37" s="48">
        <v>139.4</v>
      </c>
      <c r="W37" s="48">
        <v>147.6</v>
      </c>
      <c r="X37" s="48">
        <v>154.9</v>
      </c>
      <c r="Y37" s="48">
        <v>161</v>
      </c>
      <c r="Z37" s="48">
        <v>150</v>
      </c>
      <c r="AA37" s="48">
        <v>157.4</v>
      </c>
      <c r="AB37" s="48">
        <v>175.6</v>
      </c>
      <c r="AC37" s="48">
        <v>200.4</v>
      </c>
    </row>
    <row r="38" spans="1:29" x14ac:dyDescent="0.25">
      <c r="A38" s="3" t="s">
        <v>580</v>
      </c>
      <c r="B38" s="3" t="s">
        <v>579</v>
      </c>
      <c r="C38" s="48">
        <v>7.5</v>
      </c>
      <c r="D38" s="48">
        <v>8.6</v>
      </c>
      <c r="E38" s="48">
        <v>7.3</v>
      </c>
      <c r="F38" s="48">
        <v>7.1</v>
      </c>
      <c r="G38" s="48">
        <v>7.1</v>
      </c>
      <c r="H38" s="48">
        <v>7.1</v>
      </c>
      <c r="I38" s="48">
        <v>7.3</v>
      </c>
      <c r="J38" s="48">
        <v>8.1999999999999993</v>
      </c>
      <c r="K38" s="48">
        <v>9.3000000000000007</v>
      </c>
      <c r="L38" s="48">
        <v>9.4</v>
      </c>
      <c r="M38" s="48">
        <v>10.4</v>
      </c>
      <c r="N38" s="48">
        <v>11</v>
      </c>
      <c r="O38" s="48">
        <v>10.3</v>
      </c>
      <c r="P38" s="48">
        <v>11.2</v>
      </c>
      <c r="Q38" s="48">
        <v>11.7</v>
      </c>
      <c r="R38" s="48">
        <v>11.7</v>
      </c>
      <c r="S38" s="48">
        <v>14.2</v>
      </c>
      <c r="T38" s="48">
        <v>18.2</v>
      </c>
      <c r="U38" s="48">
        <v>14.6</v>
      </c>
      <c r="V38" s="48">
        <v>11.6</v>
      </c>
      <c r="W38" s="48">
        <v>12.5</v>
      </c>
      <c r="X38" s="48">
        <v>13.2</v>
      </c>
      <c r="Y38" s="48">
        <v>14.6</v>
      </c>
      <c r="Z38" s="48">
        <v>15.3</v>
      </c>
      <c r="AA38" s="48">
        <v>17.3</v>
      </c>
      <c r="AB38" s="48">
        <v>18.899999999999999</v>
      </c>
      <c r="AC38" s="48">
        <v>18.7</v>
      </c>
    </row>
    <row r="39" spans="1:29" x14ac:dyDescent="0.25">
      <c r="A39" s="3" t="s">
        <v>578</v>
      </c>
      <c r="B39" s="3" t="s">
        <v>577</v>
      </c>
      <c r="C39" s="48">
        <v>6.7</v>
      </c>
      <c r="D39" s="48">
        <v>7.8</v>
      </c>
      <c r="E39" s="48">
        <v>7.6</v>
      </c>
      <c r="F39" s="48">
        <v>7.5</v>
      </c>
      <c r="G39" s="48">
        <v>6.8</v>
      </c>
      <c r="H39" s="48">
        <v>6.5</v>
      </c>
      <c r="I39" s="48">
        <v>6.5</v>
      </c>
      <c r="J39" s="48">
        <v>7.8</v>
      </c>
      <c r="K39" s="48">
        <v>9.6999999999999993</v>
      </c>
      <c r="L39" s="48">
        <v>10.9</v>
      </c>
      <c r="M39" s="48">
        <v>10.9</v>
      </c>
      <c r="N39" s="48">
        <v>11.1</v>
      </c>
      <c r="O39" s="48">
        <v>8.9</v>
      </c>
      <c r="P39" s="48">
        <v>12.3</v>
      </c>
      <c r="Q39" s="48">
        <v>15.3</v>
      </c>
      <c r="R39" s="48">
        <v>15.2</v>
      </c>
      <c r="S39" s="48">
        <v>13</v>
      </c>
      <c r="T39" s="48">
        <v>13.1</v>
      </c>
      <c r="U39" s="48">
        <v>10.8</v>
      </c>
      <c r="V39" s="48">
        <v>10.1</v>
      </c>
      <c r="W39" s="48">
        <v>12.4</v>
      </c>
      <c r="X39" s="48">
        <v>13.2</v>
      </c>
      <c r="Y39" s="48">
        <v>14.1</v>
      </c>
      <c r="Z39" s="48">
        <v>12.5</v>
      </c>
      <c r="AA39" s="48">
        <v>12.6</v>
      </c>
      <c r="AB39" s="48">
        <v>15.2</v>
      </c>
      <c r="AC39" s="48">
        <v>19.899999999999999</v>
      </c>
    </row>
    <row r="40" spans="1:29" x14ac:dyDescent="0.25">
      <c r="A40" s="3" t="s">
        <v>576</v>
      </c>
      <c r="B40" s="3" t="s">
        <v>575</v>
      </c>
      <c r="C40" s="48">
        <v>3.7</v>
      </c>
      <c r="D40" s="48">
        <v>4.2</v>
      </c>
      <c r="E40" s="48">
        <v>3.7</v>
      </c>
      <c r="F40" s="48">
        <v>3.9</v>
      </c>
      <c r="G40" s="48">
        <v>4.5</v>
      </c>
      <c r="H40" s="48">
        <v>4.5</v>
      </c>
      <c r="I40" s="48">
        <v>4.4000000000000004</v>
      </c>
      <c r="J40" s="48">
        <v>4.5999999999999996</v>
      </c>
      <c r="K40" s="48">
        <v>5.3</v>
      </c>
      <c r="L40" s="48">
        <v>6.3</v>
      </c>
      <c r="M40" s="48">
        <v>7.5</v>
      </c>
      <c r="N40" s="48">
        <v>8.3000000000000007</v>
      </c>
      <c r="O40" s="48">
        <v>8.1999999999999993</v>
      </c>
      <c r="P40" s="48">
        <v>8.1999999999999993</v>
      </c>
      <c r="Q40" s="48">
        <v>10.5</v>
      </c>
      <c r="R40" s="48">
        <v>13</v>
      </c>
      <c r="S40" s="48">
        <v>12.3</v>
      </c>
      <c r="T40" s="48">
        <v>12.1</v>
      </c>
      <c r="U40" s="48">
        <v>9.1</v>
      </c>
      <c r="V40" s="48">
        <v>6.6</v>
      </c>
      <c r="W40" s="48">
        <v>6.2</v>
      </c>
      <c r="X40" s="48">
        <v>7.4</v>
      </c>
      <c r="Y40" s="48">
        <v>6.9</v>
      </c>
      <c r="Z40" s="48">
        <v>4.5</v>
      </c>
      <c r="AA40" s="48">
        <v>4.5</v>
      </c>
      <c r="AB40" s="48">
        <v>5.6</v>
      </c>
      <c r="AC40" s="48">
        <v>6.8</v>
      </c>
    </row>
    <row r="41" spans="1:29" x14ac:dyDescent="0.25">
      <c r="A41" s="3" t="s">
        <v>574</v>
      </c>
      <c r="B41" s="3" t="s">
        <v>573</v>
      </c>
      <c r="C41" s="48">
        <v>84.4</v>
      </c>
      <c r="D41" s="48">
        <v>93.2</v>
      </c>
      <c r="E41" s="48">
        <v>92.5</v>
      </c>
      <c r="F41" s="48">
        <v>94.6</v>
      </c>
      <c r="G41" s="48">
        <v>86.9</v>
      </c>
      <c r="H41" s="48">
        <v>80.8</v>
      </c>
      <c r="I41" s="48">
        <v>79.2</v>
      </c>
      <c r="J41" s="48">
        <v>83.5</v>
      </c>
      <c r="K41" s="48">
        <v>90.2</v>
      </c>
      <c r="L41" s="48">
        <v>95.3</v>
      </c>
      <c r="M41" s="48">
        <v>100.7</v>
      </c>
      <c r="N41" s="48">
        <v>101.3</v>
      </c>
      <c r="O41" s="48">
        <v>91.2</v>
      </c>
      <c r="P41" s="48">
        <v>95.6</v>
      </c>
      <c r="Q41" s="48">
        <v>107.3</v>
      </c>
      <c r="R41" s="48">
        <v>113.1</v>
      </c>
      <c r="S41" s="48">
        <v>117.7</v>
      </c>
      <c r="T41" s="48">
        <v>114.9</v>
      </c>
      <c r="U41" s="48">
        <v>114.4</v>
      </c>
      <c r="V41" s="48">
        <v>111.1</v>
      </c>
      <c r="W41" s="48">
        <v>116.6</v>
      </c>
      <c r="X41" s="48">
        <v>121.1</v>
      </c>
      <c r="Y41" s="48">
        <v>125.4</v>
      </c>
      <c r="Z41" s="48">
        <v>117.6</v>
      </c>
      <c r="AA41" s="48">
        <v>123</v>
      </c>
      <c r="AB41" s="48">
        <v>135.9</v>
      </c>
      <c r="AC41" s="48">
        <v>155</v>
      </c>
    </row>
    <row r="42" spans="1:29" x14ac:dyDescent="0.25">
      <c r="A42" s="3" t="s">
        <v>572</v>
      </c>
      <c r="B42" s="3" t="s">
        <v>571</v>
      </c>
      <c r="C42" s="48">
        <v>195.3</v>
      </c>
      <c r="D42" s="48">
        <v>191.7</v>
      </c>
      <c r="E42" s="48">
        <v>186.7</v>
      </c>
      <c r="F42" s="48">
        <v>225.3</v>
      </c>
      <c r="G42" s="48">
        <v>173.5</v>
      </c>
      <c r="H42" s="48">
        <v>172.9</v>
      </c>
      <c r="I42" s="48">
        <v>193.5</v>
      </c>
      <c r="J42" s="48">
        <v>201.5</v>
      </c>
      <c r="K42" s="48">
        <v>211.1</v>
      </c>
      <c r="L42" s="48">
        <v>224</v>
      </c>
      <c r="M42" s="48">
        <v>228.4</v>
      </c>
      <c r="N42" s="48">
        <v>229.7</v>
      </c>
      <c r="O42" s="48">
        <v>218.5</v>
      </c>
      <c r="P42" s="48">
        <v>228.7</v>
      </c>
      <c r="Q42" s="48">
        <v>227.3</v>
      </c>
      <c r="R42" s="48">
        <v>227.9</v>
      </c>
      <c r="S42" s="48">
        <v>228</v>
      </c>
      <c r="T42" s="48">
        <v>231.5</v>
      </c>
      <c r="U42" s="48">
        <v>242.4</v>
      </c>
      <c r="V42" s="48">
        <v>240.7</v>
      </c>
      <c r="W42" s="48">
        <v>248.7</v>
      </c>
      <c r="X42" s="48">
        <v>259.89999999999998</v>
      </c>
      <c r="Y42" s="48">
        <v>266.3</v>
      </c>
      <c r="Z42" s="48">
        <v>273.60000000000002</v>
      </c>
      <c r="AA42" s="48">
        <v>292.5</v>
      </c>
      <c r="AB42" s="48">
        <v>298.89999999999998</v>
      </c>
      <c r="AC42" s="48">
        <v>308.10000000000002</v>
      </c>
    </row>
    <row r="43" spans="1:29" x14ac:dyDescent="0.25">
      <c r="A43" s="3" t="s">
        <v>570</v>
      </c>
      <c r="B43" s="3" t="s">
        <v>569</v>
      </c>
      <c r="C43" s="48">
        <v>34.5</v>
      </c>
      <c r="D43" s="48">
        <v>36.299999999999997</v>
      </c>
      <c r="E43" s="48">
        <v>37.6</v>
      </c>
      <c r="F43" s="48">
        <v>44.7</v>
      </c>
      <c r="G43" s="48">
        <v>33.299999999999997</v>
      </c>
      <c r="H43" s="48">
        <v>31.1</v>
      </c>
      <c r="I43" s="48">
        <v>32.700000000000003</v>
      </c>
      <c r="J43" s="48">
        <v>32.299999999999997</v>
      </c>
      <c r="K43" s="48">
        <v>34.299999999999997</v>
      </c>
      <c r="L43" s="48">
        <v>36.6</v>
      </c>
      <c r="M43" s="48">
        <v>37</v>
      </c>
      <c r="N43" s="48">
        <v>34.799999999999997</v>
      </c>
      <c r="O43" s="48">
        <v>29.6</v>
      </c>
      <c r="P43" s="48">
        <v>24.9</v>
      </c>
      <c r="Q43" s="48">
        <v>20.5</v>
      </c>
      <c r="R43" s="48">
        <v>22</v>
      </c>
      <c r="S43" s="48">
        <v>22.5</v>
      </c>
      <c r="T43" s="48">
        <v>24.7</v>
      </c>
      <c r="U43" s="48">
        <v>26.1</v>
      </c>
      <c r="V43" s="48">
        <v>25.2</v>
      </c>
      <c r="W43" s="48">
        <v>22.4</v>
      </c>
      <c r="X43" s="48">
        <v>24.3</v>
      </c>
      <c r="Y43" s="48">
        <v>25.9</v>
      </c>
      <c r="Z43" s="48">
        <v>26.8</v>
      </c>
      <c r="AA43" s="48">
        <v>29.6</v>
      </c>
      <c r="AB43" s="48">
        <v>30.9</v>
      </c>
      <c r="AC43" s="48">
        <v>32</v>
      </c>
    </row>
    <row r="44" spans="1:29" x14ac:dyDescent="0.25">
      <c r="A44" s="3" t="s">
        <v>568</v>
      </c>
      <c r="B44" s="3" t="s">
        <v>567</v>
      </c>
      <c r="C44" s="48">
        <v>31.9</v>
      </c>
      <c r="D44" s="48">
        <v>31.8</v>
      </c>
      <c r="E44" s="48">
        <v>30.7</v>
      </c>
      <c r="F44" s="48">
        <v>40.200000000000003</v>
      </c>
      <c r="G44" s="48">
        <v>29.4</v>
      </c>
      <c r="H44" s="48">
        <v>26.8</v>
      </c>
      <c r="I44" s="48">
        <v>30.1</v>
      </c>
      <c r="J44" s="48">
        <v>31.3</v>
      </c>
      <c r="K44" s="48">
        <v>32.700000000000003</v>
      </c>
      <c r="L44" s="48">
        <v>37.1</v>
      </c>
      <c r="M44" s="48">
        <v>35.9</v>
      </c>
      <c r="N44" s="48">
        <v>35</v>
      </c>
      <c r="O44" s="48">
        <v>35.799999999999997</v>
      </c>
      <c r="P44" s="48">
        <v>31.1</v>
      </c>
      <c r="Q44" s="48">
        <v>27.1</v>
      </c>
      <c r="R44" s="48">
        <v>32.799999999999997</v>
      </c>
      <c r="S44" s="48">
        <v>35.799999999999997</v>
      </c>
      <c r="T44" s="48">
        <v>32.700000000000003</v>
      </c>
      <c r="U44" s="48">
        <v>30.6</v>
      </c>
      <c r="V44" s="48">
        <v>28.9</v>
      </c>
      <c r="W44" s="48">
        <v>29.7</v>
      </c>
      <c r="X44" s="48">
        <v>28.4</v>
      </c>
      <c r="Y44" s="48">
        <v>24.9</v>
      </c>
      <c r="Z44" s="48">
        <v>22.3</v>
      </c>
      <c r="AA44" s="48">
        <v>24.9</v>
      </c>
      <c r="AB44" s="48">
        <v>25.6</v>
      </c>
      <c r="AC44" s="48">
        <v>25.9</v>
      </c>
    </row>
    <row r="45" spans="1:29" x14ac:dyDescent="0.25">
      <c r="A45" s="3" t="s">
        <v>566</v>
      </c>
      <c r="B45" s="3" t="s">
        <v>565</v>
      </c>
      <c r="C45" s="48">
        <v>68.8</v>
      </c>
      <c r="D45" s="48">
        <v>64.5</v>
      </c>
      <c r="E45" s="48">
        <v>62.3</v>
      </c>
      <c r="F45" s="48">
        <v>78.8</v>
      </c>
      <c r="G45" s="48">
        <v>56.7</v>
      </c>
      <c r="H45" s="48">
        <v>55.2</v>
      </c>
      <c r="I45" s="48">
        <v>63.3</v>
      </c>
      <c r="J45" s="48">
        <v>66</v>
      </c>
      <c r="K45" s="48">
        <v>70.400000000000006</v>
      </c>
      <c r="L45" s="48">
        <v>73.8</v>
      </c>
      <c r="M45" s="48">
        <v>74.900000000000006</v>
      </c>
      <c r="N45" s="48">
        <v>75.900000000000006</v>
      </c>
      <c r="O45" s="48">
        <v>66.8</v>
      </c>
      <c r="P45" s="48">
        <v>82.9</v>
      </c>
      <c r="Q45" s="48">
        <v>90</v>
      </c>
      <c r="R45" s="48">
        <v>65.099999999999994</v>
      </c>
      <c r="S45" s="48">
        <v>62.3</v>
      </c>
      <c r="T45" s="48">
        <v>67.8</v>
      </c>
      <c r="U45" s="48">
        <v>75</v>
      </c>
      <c r="V45" s="48">
        <v>73.900000000000006</v>
      </c>
      <c r="W45" s="48">
        <v>83.6</v>
      </c>
      <c r="X45" s="48">
        <v>87.3</v>
      </c>
      <c r="Y45" s="48">
        <v>87.9</v>
      </c>
      <c r="Z45" s="48">
        <v>92.3</v>
      </c>
      <c r="AA45" s="48">
        <v>99.9</v>
      </c>
      <c r="AB45" s="48">
        <v>103.9</v>
      </c>
      <c r="AC45" s="48">
        <v>107.8</v>
      </c>
    </row>
    <row r="46" spans="1:29" x14ac:dyDescent="0.25">
      <c r="A46" s="3" t="s">
        <v>564</v>
      </c>
      <c r="B46" s="3" t="s">
        <v>563</v>
      </c>
      <c r="C46" s="48">
        <v>53</v>
      </c>
      <c r="D46" s="48">
        <v>52.2</v>
      </c>
      <c r="E46" s="48">
        <v>50</v>
      </c>
      <c r="F46" s="48">
        <v>54.8</v>
      </c>
      <c r="G46" s="48">
        <v>48.5</v>
      </c>
      <c r="H46" s="48">
        <v>53.9</v>
      </c>
      <c r="I46" s="48">
        <v>60.7</v>
      </c>
      <c r="J46" s="48">
        <v>64.5</v>
      </c>
      <c r="K46" s="48">
        <v>66.3</v>
      </c>
      <c r="L46" s="48">
        <v>69.3</v>
      </c>
      <c r="M46" s="48">
        <v>73.599999999999994</v>
      </c>
      <c r="N46" s="48">
        <v>78.3</v>
      </c>
      <c r="O46" s="48">
        <v>82.2</v>
      </c>
      <c r="P46" s="48">
        <v>85.5</v>
      </c>
      <c r="Q46" s="48">
        <v>85.9</v>
      </c>
      <c r="R46" s="48">
        <v>104.3</v>
      </c>
      <c r="S46" s="48">
        <v>103.9</v>
      </c>
      <c r="T46" s="48">
        <v>102.5</v>
      </c>
      <c r="U46" s="48">
        <v>106.8</v>
      </c>
      <c r="V46" s="48">
        <v>109.2</v>
      </c>
      <c r="W46" s="48">
        <v>109.7</v>
      </c>
      <c r="X46" s="48">
        <v>116.2</v>
      </c>
      <c r="Y46" s="48">
        <v>123.8</v>
      </c>
      <c r="Z46" s="48">
        <v>128.30000000000001</v>
      </c>
      <c r="AA46" s="48">
        <v>133.1</v>
      </c>
      <c r="AB46" s="48">
        <v>134.19999999999999</v>
      </c>
      <c r="AC46" s="48">
        <v>137.5</v>
      </c>
    </row>
    <row r="47" spans="1:29" x14ac:dyDescent="0.25">
      <c r="A47" s="3" t="s">
        <v>562</v>
      </c>
      <c r="B47" s="3" t="s">
        <v>561</v>
      </c>
      <c r="C47" s="48">
        <v>7.1</v>
      </c>
      <c r="D47" s="48">
        <v>7</v>
      </c>
      <c r="E47" s="48">
        <v>6.1</v>
      </c>
      <c r="F47" s="48">
        <v>6.8</v>
      </c>
      <c r="G47" s="48">
        <v>5.6</v>
      </c>
      <c r="H47" s="48">
        <v>5.9</v>
      </c>
      <c r="I47" s="48">
        <v>6.7</v>
      </c>
      <c r="J47" s="48">
        <v>7.4</v>
      </c>
      <c r="K47" s="48">
        <v>7.5</v>
      </c>
      <c r="L47" s="48">
        <v>7.3</v>
      </c>
      <c r="M47" s="48">
        <v>7</v>
      </c>
      <c r="N47" s="48">
        <v>5.7</v>
      </c>
      <c r="O47" s="48">
        <v>4.0999999999999996</v>
      </c>
      <c r="P47" s="48">
        <v>4.3</v>
      </c>
      <c r="Q47" s="48">
        <v>3.7</v>
      </c>
      <c r="R47" s="48">
        <v>3.7</v>
      </c>
      <c r="S47" s="48">
        <v>3.6</v>
      </c>
      <c r="T47" s="48">
        <v>3.8</v>
      </c>
      <c r="U47" s="48">
        <v>3.9</v>
      </c>
      <c r="V47" s="48">
        <v>3.5</v>
      </c>
      <c r="W47" s="48">
        <v>3.4</v>
      </c>
      <c r="X47" s="48">
        <v>3.8</v>
      </c>
      <c r="Y47" s="48">
        <v>3.7</v>
      </c>
      <c r="Z47" s="48">
        <v>3.8</v>
      </c>
      <c r="AA47" s="48">
        <v>5</v>
      </c>
      <c r="AB47" s="48">
        <v>4.3</v>
      </c>
      <c r="AC47" s="48">
        <v>4.8</v>
      </c>
    </row>
    <row r="48" spans="1:29" x14ac:dyDescent="0.25">
      <c r="A48" s="3" t="s">
        <v>560</v>
      </c>
      <c r="B48" s="3" t="s">
        <v>559</v>
      </c>
      <c r="C48" s="48">
        <v>46.9</v>
      </c>
      <c r="D48" s="48">
        <v>40.6</v>
      </c>
      <c r="E48" s="48">
        <v>44.6</v>
      </c>
      <c r="F48" s="48">
        <v>45.7</v>
      </c>
      <c r="G48" s="48">
        <v>44.3</v>
      </c>
      <c r="H48" s="48">
        <v>43.7</v>
      </c>
      <c r="I48" s="48">
        <v>45.5</v>
      </c>
      <c r="J48" s="48">
        <v>42.1</v>
      </c>
      <c r="K48" s="48">
        <v>43.2</v>
      </c>
      <c r="L48" s="48">
        <v>51.4</v>
      </c>
      <c r="M48" s="48">
        <v>50.3</v>
      </c>
      <c r="N48" s="48">
        <v>55.5</v>
      </c>
      <c r="O48" s="48">
        <v>50.6</v>
      </c>
      <c r="P48" s="48">
        <v>50.8</v>
      </c>
      <c r="Q48" s="48">
        <v>48.3</v>
      </c>
      <c r="R48" s="48">
        <v>52.2</v>
      </c>
      <c r="S48" s="48">
        <v>57.5</v>
      </c>
      <c r="T48" s="48">
        <v>53.4</v>
      </c>
      <c r="U48" s="48">
        <v>61.4</v>
      </c>
      <c r="V48" s="48">
        <v>56</v>
      </c>
      <c r="W48" s="48">
        <v>57.6</v>
      </c>
      <c r="X48" s="48">
        <v>59.8</v>
      </c>
      <c r="Y48" s="48">
        <v>60.1</v>
      </c>
      <c r="Z48" s="48">
        <v>57.7</v>
      </c>
      <c r="AA48" s="48">
        <v>61.2</v>
      </c>
      <c r="AB48" s="48">
        <v>69.900000000000006</v>
      </c>
      <c r="AC48" s="48">
        <v>76.099999999999994</v>
      </c>
    </row>
    <row r="49" spans="1:29" x14ac:dyDescent="0.25">
      <c r="A49" s="3" t="s">
        <v>558</v>
      </c>
      <c r="B49" s="3" t="s">
        <v>557</v>
      </c>
      <c r="C49" s="48">
        <v>112</v>
      </c>
      <c r="D49" s="48">
        <v>123.9</v>
      </c>
      <c r="E49" s="48">
        <v>134.80000000000001</v>
      </c>
      <c r="F49" s="48">
        <v>137.5</v>
      </c>
      <c r="G49" s="48">
        <v>124.9</v>
      </c>
      <c r="H49" s="48">
        <v>135.19999999999999</v>
      </c>
      <c r="I49" s="48">
        <v>143.1</v>
      </c>
      <c r="J49" s="48">
        <v>139.1</v>
      </c>
      <c r="K49" s="48">
        <v>135.9</v>
      </c>
      <c r="L49" s="48">
        <v>134</v>
      </c>
      <c r="M49" s="48">
        <v>125</v>
      </c>
      <c r="N49" s="48">
        <v>90.3</v>
      </c>
      <c r="O49" s="48">
        <v>47.8</v>
      </c>
      <c r="P49" s="48">
        <v>88.8</v>
      </c>
      <c r="Q49" s="48">
        <v>104.5</v>
      </c>
      <c r="R49" s="48">
        <v>115.8</v>
      </c>
      <c r="S49" s="48">
        <v>123.3</v>
      </c>
      <c r="T49" s="48">
        <v>133</v>
      </c>
      <c r="U49" s="48">
        <v>146.69999999999999</v>
      </c>
      <c r="V49" s="48">
        <v>155.9</v>
      </c>
      <c r="W49" s="48">
        <v>159.1</v>
      </c>
      <c r="X49" s="48">
        <v>161.1</v>
      </c>
      <c r="Y49" s="48">
        <v>161.80000000000001</v>
      </c>
      <c r="Z49" s="48">
        <v>142.6</v>
      </c>
      <c r="AA49" s="48">
        <v>143.1</v>
      </c>
      <c r="AB49" s="48">
        <v>160.19999999999999</v>
      </c>
      <c r="AC49" s="48">
        <v>176.4</v>
      </c>
    </row>
    <row r="50" spans="1:29" x14ac:dyDescent="0.25">
      <c r="A50" s="3" t="s">
        <v>556</v>
      </c>
      <c r="B50" s="3" t="s">
        <v>555</v>
      </c>
      <c r="C50" s="48">
        <v>22.5</v>
      </c>
      <c r="D50" s="48">
        <v>24.9</v>
      </c>
      <c r="E50" s="48">
        <v>25.2</v>
      </c>
      <c r="F50" s="48">
        <v>26.4</v>
      </c>
      <c r="G50" s="48">
        <v>24.2</v>
      </c>
      <c r="H50" s="48">
        <v>23.9</v>
      </c>
      <c r="I50" s="48">
        <v>24.6</v>
      </c>
      <c r="J50" s="48">
        <v>24</v>
      </c>
      <c r="K50" s="48">
        <v>22.9</v>
      </c>
      <c r="L50" s="48">
        <v>24.4</v>
      </c>
      <c r="M50" s="48">
        <v>21.6</v>
      </c>
      <c r="N50" s="48">
        <v>16.8</v>
      </c>
      <c r="O50" s="48">
        <v>5.9</v>
      </c>
      <c r="P50" s="48">
        <v>12.7</v>
      </c>
      <c r="Q50" s="48">
        <v>17.5</v>
      </c>
      <c r="R50" s="48">
        <v>16.8</v>
      </c>
      <c r="S50" s="48">
        <v>16.100000000000001</v>
      </c>
      <c r="T50" s="48">
        <v>16.399999999999999</v>
      </c>
      <c r="U50" s="48">
        <v>14.6</v>
      </c>
      <c r="V50" s="48">
        <v>15.2</v>
      </c>
      <c r="W50" s="48">
        <v>12</v>
      </c>
      <c r="X50" s="48">
        <v>11.8</v>
      </c>
      <c r="Y50" s="48">
        <v>11.6</v>
      </c>
      <c r="Z50" s="48">
        <v>9</v>
      </c>
      <c r="AA50" s="48">
        <v>10.1</v>
      </c>
      <c r="AB50" s="48">
        <v>13.5</v>
      </c>
      <c r="AC50" s="48">
        <v>14.8</v>
      </c>
    </row>
    <row r="51" spans="1:29" x14ac:dyDescent="0.25">
      <c r="A51" s="3" t="s">
        <v>554</v>
      </c>
      <c r="B51" s="3" t="s">
        <v>553</v>
      </c>
      <c r="C51" s="48">
        <v>25.7</v>
      </c>
      <c r="D51" s="48">
        <v>27</v>
      </c>
      <c r="E51" s="48">
        <v>31.5</v>
      </c>
      <c r="F51" s="48">
        <v>29.7</v>
      </c>
      <c r="G51" s="48">
        <v>28.8</v>
      </c>
      <c r="H51" s="48">
        <v>34.1</v>
      </c>
      <c r="I51" s="48">
        <v>39.6</v>
      </c>
      <c r="J51" s="48">
        <v>36.6</v>
      </c>
      <c r="K51" s="48">
        <v>34.9</v>
      </c>
      <c r="L51" s="48">
        <v>32.5</v>
      </c>
      <c r="M51" s="48">
        <v>31.2</v>
      </c>
      <c r="N51" s="48">
        <v>14.6</v>
      </c>
      <c r="O51" s="48">
        <v>5.5</v>
      </c>
      <c r="P51" s="48">
        <v>26.7</v>
      </c>
      <c r="Q51" s="48">
        <v>26.5</v>
      </c>
      <c r="R51" s="48">
        <v>34</v>
      </c>
      <c r="S51" s="48">
        <v>35</v>
      </c>
      <c r="T51" s="48">
        <v>38.799999999999997</v>
      </c>
      <c r="U51" s="48">
        <v>47.4</v>
      </c>
      <c r="V51" s="48">
        <v>53.9</v>
      </c>
      <c r="W51" s="48">
        <v>55.7</v>
      </c>
      <c r="X51" s="48">
        <v>54.6</v>
      </c>
      <c r="Y51" s="48">
        <v>55.4</v>
      </c>
      <c r="Z51" s="48">
        <v>50.6</v>
      </c>
      <c r="AA51" s="48">
        <v>50.4</v>
      </c>
      <c r="AB51" s="48">
        <v>57.2</v>
      </c>
      <c r="AC51" s="48">
        <v>64.3</v>
      </c>
    </row>
    <row r="52" spans="1:29" x14ac:dyDescent="0.25">
      <c r="A52" s="3" t="s">
        <v>552</v>
      </c>
      <c r="B52" s="3" t="s">
        <v>551</v>
      </c>
      <c r="C52" s="48">
        <v>3.2</v>
      </c>
      <c r="D52" s="48">
        <v>4</v>
      </c>
      <c r="E52" s="48">
        <v>4.8</v>
      </c>
      <c r="F52" s="48">
        <v>4.8</v>
      </c>
      <c r="G52" s="48">
        <v>3.8</v>
      </c>
      <c r="H52" s="48">
        <v>3.5</v>
      </c>
      <c r="I52" s="48">
        <v>3.5</v>
      </c>
      <c r="J52" s="48">
        <v>4.2</v>
      </c>
      <c r="K52" s="48">
        <v>4.7</v>
      </c>
      <c r="L52" s="48">
        <v>5</v>
      </c>
      <c r="M52" s="48">
        <v>3.8</v>
      </c>
      <c r="N52" s="48">
        <v>3.3</v>
      </c>
      <c r="O52" s="48">
        <v>2.4</v>
      </c>
      <c r="P52" s="48">
        <v>4.0999999999999996</v>
      </c>
      <c r="Q52" s="48">
        <v>5.4</v>
      </c>
      <c r="R52" s="48">
        <v>6.2</v>
      </c>
      <c r="S52" s="48">
        <v>7.4</v>
      </c>
      <c r="T52" s="48">
        <v>7.4</v>
      </c>
      <c r="U52" s="48">
        <v>8</v>
      </c>
      <c r="V52" s="48">
        <v>5.5</v>
      </c>
      <c r="W52" s="48">
        <v>5.6</v>
      </c>
      <c r="X52" s="48">
        <v>6.8</v>
      </c>
      <c r="Y52" s="48">
        <v>7.1</v>
      </c>
      <c r="Z52" s="48">
        <v>4.9000000000000004</v>
      </c>
      <c r="AA52" s="48">
        <v>4.8</v>
      </c>
      <c r="AB52" s="48">
        <v>5.5</v>
      </c>
      <c r="AC52" s="48">
        <v>6.1</v>
      </c>
    </row>
    <row r="53" spans="1:29" x14ac:dyDescent="0.25">
      <c r="A53" s="3" t="s">
        <v>550</v>
      </c>
      <c r="B53" s="3" t="s">
        <v>549</v>
      </c>
      <c r="C53" s="48">
        <v>60.7</v>
      </c>
      <c r="D53" s="48">
        <v>67.900000000000006</v>
      </c>
      <c r="E53" s="48">
        <v>73.3</v>
      </c>
      <c r="F53" s="48">
        <v>76.599999999999994</v>
      </c>
      <c r="G53" s="48">
        <v>68.099999999999994</v>
      </c>
      <c r="H53" s="48">
        <v>73.7</v>
      </c>
      <c r="I53" s="48">
        <v>75.5</v>
      </c>
      <c r="J53" s="48">
        <v>74.400000000000006</v>
      </c>
      <c r="K53" s="48">
        <v>73.400000000000006</v>
      </c>
      <c r="L53" s="48">
        <v>72.2</v>
      </c>
      <c r="M53" s="48">
        <v>68.400000000000006</v>
      </c>
      <c r="N53" s="48">
        <v>55.6</v>
      </c>
      <c r="O53" s="48">
        <v>34</v>
      </c>
      <c r="P53" s="48">
        <v>45.3</v>
      </c>
      <c r="Q53" s="48">
        <v>55</v>
      </c>
      <c r="R53" s="48">
        <v>58.8</v>
      </c>
      <c r="S53" s="48">
        <v>64.900000000000006</v>
      </c>
      <c r="T53" s="48">
        <v>70.400000000000006</v>
      </c>
      <c r="U53" s="48">
        <v>76.599999999999994</v>
      </c>
      <c r="V53" s="48">
        <v>81.3</v>
      </c>
      <c r="W53" s="48">
        <v>85.8</v>
      </c>
      <c r="X53" s="48">
        <v>87.9</v>
      </c>
      <c r="Y53" s="48">
        <v>87.7</v>
      </c>
      <c r="Z53" s="48">
        <v>78.099999999999994</v>
      </c>
      <c r="AA53" s="48">
        <v>77.900000000000006</v>
      </c>
      <c r="AB53" s="48">
        <v>84</v>
      </c>
      <c r="AC53" s="48">
        <v>91.2</v>
      </c>
    </row>
    <row r="54" spans="1:29" x14ac:dyDescent="0.25">
      <c r="A54" s="3" t="s">
        <v>548</v>
      </c>
      <c r="B54" s="3" t="s">
        <v>547</v>
      </c>
      <c r="C54" s="48">
        <v>62.5</v>
      </c>
      <c r="D54" s="48">
        <v>66.8</v>
      </c>
      <c r="E54" s="48">
        <v>73.8</v>
      </c>
      <c r="F54" s="48">
        <v>71.099999999999994</v>
      </c>
      <c r="G54" s="48">
        <v>76.900000000000006</v>
      </c>
      <c r="H54" s="48">
        <v>73</v>
      </c>
      <c r="I54" s="48">
        <v>72.599999999999994</v>
      </c>
      <c r="J54" s="48">
        <v>75.8</v>
      </c>
      <c r="K54" s="48">
        <v>89.7</v>
      </c>
      <c r="L54" s="48">
        <v>96.3</v>
      </c>
      <c r="M54" s="48">
        <v>114.3</v>
      </c>
      <c r="N54" s="48">
        <v>114.6</v>
      </c>
      <c r="O54" s="48">
        <v>117.4</v>
      </c>
      <c r="P54" s="48">
        <v>120.8</v>
      </c>
      <c r="Q54" s="48">
        <v>127.2</v>
      </c>
      <c r="R54" s="48">
        <v>126.9</v>
      </c>
      <c r="S54" s="48">
        <v>133.19999999999999</v>
      </c>
      <c r="T54" s="48">
        <v>138.69999999999999</v>
      </c>
      <c r="U54" s="48">
        <v>148</v>
      </c>
      <c r="V54" s="48">
        <v>146.80000000000001</v>
      </c>
      <c r="W54" s="48">
        <v>150.9</v>
      </c>
      <c r="X54" s="48">
        <v>159.4</v>
      </c>
      <c r="Y54" s="48">
        <v>165.6</v>
      </c>
      <c r="Z54" s="48">
        <v>143.69999999999999</v>
      </c>
      <c r="AA54" s="48">
        <v>153</v>
      </c>
      <c r="AB54" s="48">
        <v>160.4</v>
      </c>
      <c r="AC54" s="48">
        <v>190.3</v>
      </c>
    </row>
    <row r="55" spans="1:29" x14ac:dyDescent="0.25">
      <c r="A55" s="3" t="s">
        <v>546</v>
      </c>
      <c r="B55" s="3" t="s">
        <v>545</v>
      </c>
      <c r="C55" s="48">
        <v>49.2</v>
      </c>
      <c r="D55" s="48">
        <v>52.8</v>
      </c>
      <c r="E55" s="48">
        <v>58.3</v>
      </c>
      <c r="F55" s="48">
        <v>55.2</v>
      </c>
      <c r="G55" s="48">
        <v>60.8</v>
      </c>
      <c r="H55" s="48">
        <v>57.7</v>
      </c>
      <c r="I55" s="48">
        <v>56.7</v>
      </c>
      <c r="J55" s="48">
        <v>58.9</v>
      </c>
      <c r="K55" s="48">
        <v>71.2</v>
      </c>
      <c r="L55" s="48">
        <v>77.2</v>
      </c>
      <c r="M55" s="48">
        <v>92.4</v>
      </c>
      <c r="N55" s="48">
        <v>90.5</v>
      </c>
      <c r="O55" s="48">
        <v>95.4</v>
      </c>
      <c r="P55" s="48">
        <v>99.5</v>
      </c>
      <c r="Q55" s="48">
        <v>103.6</v>
      </c>
      <c r="R55" s="48">
        <v>102.8</v>
      </c>
      <c r="S55" s="48">
        <v>106.9</v>
      </c>
      <c r="T55" s="48">
        <v>112.7</v>
      </c>
      <c r="U55" s="48">
        <v>121</v>
      </c>
      <c r="V55" s="48">
        <v>116.7</v>
      </c>
      <c r="W55" s="48">
        <v>122.9</v>
      </c>
      <c r="X55" s="48">
        <v>131.1</v>
      </c>
      <c r="Y55" s="48">
        <v>134.5</v>
      </c>
      <c r="Z55" s="48">
        <v>107.3</v>
      </c>
      <c r="AA55" s="48">
        <v>112</v>
      </c>
      <c r="AB55" s="48">
        <v>118.9</v>
      </c>
      <c r="AC55" s="48">
        <v>145.9</v>
      </c>
    </row>
    <row r="56" spans="1:29" x14ac:dyDescent="0.25">
      <c r="A56" s="3" t="s">
        <v>544</v>
      </c>
      <c r="B56" s="3" t="s">
        <v>543</v>
      </c>
      <c r="C56" s="48">
        <v>13.4</v>
      </c>
      <c r="D56" s="48">
        <v>14</v>
      </c>
      <c r="E56" s="48">
        <v>15.5</v>
      </c>
      <c r="F56" s="48">
        <v>15.9</v>
      </c>
      <c r="G56" s="48">
        <v>16</v>
      </c>
      <c r="H56" s="48">
        <v>15.2</v>
      </c>
      <c r="I56" s="48">
        <v>15.8</v>
      </c>
      <c r="J56" s="48">
        <v>16.899999999999999</v>
      </c>
      <c r="K56" s="48">
        <v>18.5</v>
      </c>
      <c r="L56" s="48">
        <v>19</v>
      </c>
      <c r="M56" s="48">
        <v>21.9</v>
      </c>
      <c r="N56" s="48">
        <v>24.1</v>
      </c>
      <c r="O56" s="48">
        <v>22</v>
      </c>
      <c r="P56" s="48">
        <v>21.2</v>
      </c>
      <c r="Q56" s="48">
        <v>23.6</v>
      </c>
      <c r="R56" s="48">
        <v>24.2</v>
      </c>
      <c r="S56" s="48">
        <v>26.3</v>
      </c>
      <c r="T56" s="48">
        <v>26</v>
      </c>
      <c r="U56" s="48">
        <v>27.1</v>
      </c>
      <c r="V56" s="48">
        <v>30.1</v>
      </c>
      <c r="W56" s="48">
        <v>28</v>
      </c>
      <c r="X56" s="48">
        <v>28.3</v>
      </c>
      <c r="Y56" s="48">
        <v>31.1</v>
      </c>
      <c r="Z56" s="48">
        <v>36.4</v>
      </c>
      <c r="AA56" s="48">
        <v>41</v>
      </c>
      <c r="AB56" s="48">
        <v>41.6</v>
      </c>
      <c r="AC56" s="48">
        <v>44.4</v>
      </c>
    </row>
    <row r="57" spans="1:29" x14ac:dyDescent="0.25">
      <c r="A57" s="3" t="s">
        <v>542</v>
      </c>
      <c r="B57" s="3" t="s">
        <v>541</v>
      </c>
      <c r="C57" s="48">
        <v>27.9</v>
      </c>
      <c r="D57" s="48">
        <v>29.7</v>
      </c>
      <c r="E57" s="48">
        <v>31.7</v>
      </c>
      <c r="F57" s="48">
        <v>33.5</v>
      </c>
      <c r="G57" s="48">
        <v>31.2</v>
      </c>
      <c r="H57" s="48">
        <v>31.2</v>
      </c>
      <c r="I57" s="48">
        <v>30.4</v>
      </c>
      <c r="J57" s="48">
        <v>31</v>
      </c>
      <c r="K57" s="48">
        <v>33.700000000000003</v>
      </c>
      <c r="L57" s="48">
        <v>34.5</v>
      </c>
      <c r="M57" s="48">
        <v>32.5</v>
      </c>
      <c r="N57" s="48">
        <v>27.9</v>
      </c>
      <c r="O57" s="48">
        <v>22.8</v>
      </c>
      <c r="P57" s="48">
        <v>21.8</v>
      </c>
      <c r="Q57" s="48">
        <v>22</v>
      </c>
      <c r="R57" s="48">
        <v>22.4</v>
      </c>
      <c r="S57" s="48">
        <v>23.9</v>
      </c>
      <c r="T57" s="48">
        <v>25.4</v>
      </c>
      <c r="U57" s="48">
        <v>28.4</v>
      </c>
      <c r="V57" s="48">
        <v>29.3</v>
      </c>
      <c r="W57" s="48">
        <v>28.9</v>
      </c>
      <c r="X57" s="48">
        <v>29.9</v>
      </c>
      <c r="Y57" s="48">
        <v>30.4</v>
      </c>
      <c r="Z57" s="48">
        <v>29.5</v>
      </c>
      <c r="AA57" s="48">
        <v>30</v>
      </c>
      <c r="AB57" s="48">
        <v>32.299999999999997</v>
      </c>
      <c r="AC57" s="48">
        <v>32.299999999999997</v>
      </c>
    </row>
    <row r="58" spans="1:29" x14ac:dyDescent="0.25">
      <c r="A58" s="3" t="s">
        <v>540</v>
      </c>
      <c r="B58" s="3" t="s">
        <v>539</v>
      </c>
      <c r="C58" s="48">
        <v>52.3</v>
      </c>
      <c r="D58" s="48">
        <v>55.3</v>
      </c>
      <c r="E58" s="48">
        <v>57.7</v>
      </c>
      <c r="F58" s="48">
        <v>59.2</v>
      </c>
      <c r="G58" s="48">
        <v>57.5</v>
      </c>
      <c r="H58" s="48">
        <v>61</v>
      </c>
      <c r="I58" s="48">
        <v>62.2</v>
      </c>
      <c r="J58" s="48">
        <v>63.9</v>
      </c>
      <c r="K58" s="48">
        <v>66.2</v>
      </c>
      <c r="L58" s="48">
        <v>70.400000000000006</v>
      </c>
      <c r="M58" s="48">
        <v>72.2</v>
      </c>
      <c r="N58" s="48">
        <v>75.599999999999994</v>
      </c>
      <c r="O58" s="48">
        <v>81.3</v>
      </c>
      <c r="P58" s="48">
        <v>83.2</v>
      </c>
      <c r="Q58" s="48">
        <v>80.5</v>
      </c>
      <c r="R58" s="48">
        <v>81.400000000000006</v>
      </c>
      <c r="S58" s="48">
        <v>79.900000000000006</v>
      </c>
      <c r="T58" s="48">
        <v>80.3</v>
      </c>
      <c r="U58" s="48">
        <v>79.3</v>
      </c>
      <c r="V58" s="48">
        <v>84</v>
      </c>
      <c r="W58" s="48">
        <v>86.6</v>
      </c>
      <c r="X58" s="48">
        <v>91.6</v>
      </c>
      <c r="Y58" s="48">
        <v>91.4</v>
      </c>
      <c r="Z58" s="48">
        <v>92</v>
      </c>
      <c r="AA58" s="48">
        <v>98.2</v>
      </c>
      <c r="AB58" s="48">
        <v>106.1</v>
      </c>
      <c r="AC58" s="48">
        <v>116.9</v>
      </c>
    </row>
    <row r="59" spans="1:29" x14ac:dyDescent="0.25">
      <c r="A59" s="3" t="s">
        <v>538</v>
      </c>
      <c r="B59" s="3" t="s">
        <v>537</v>
      </c>
      <c r="C59" s="48">
        <v>26.4</v>
      </c>
      <c r="D59" s="48">
        <v>28.8</v>
      </c>
      <c r="E59" s="48">
        <v>30.3</v>
      </c>
      <c r="F59" s="48">
        <v>31.3</v>
      </c>
      <c r="G59" s="48">
        <v>31.6</v>
      </c>
      <c r="H59" s="48">
        <v>34.9</v>
      </c>
      <c r="I59" s="48">
        <v>36.200000000000003</v>
      </c>
      <c r="J59" s="48">
        <v>37.6</v>
      </c>
      <c r="K59" s="48">
        <v>39.5</v>
      </c>
      <c r="L59" s="48">
        <v>42.7</v>
      </c>
      <c r="M59" s="48">
        <v>44.7</v>
      </c>
      <c r="N59" s="48">
        <v>48.1</v>
      </c>
      <c r="O59" s="48">
        <v>56.1</v>
      </c>
      <c r="P59" s="48">
        <v>57</v>
      </c>
      <c r="Q59" s="48">
        <v>53.5</v>
      </c>
      <c r="R59" s="48">
        <v>55.7</v>
      </c>
      <c r="S59" s="48">
        <v>54.2</v>
      </c>
      <c r="T59" s="48">
        <v>53.5</v>
      </c>
      <c r="U59" s="48">
        <v>53.1</v>
      </c>
      <c r="V59" s="48">
        <v>55.7</v>
      </c>
      <c r="W59" s="48">
        <v>57.7</v>
      </c>
      <c r="X59" s="48">
        <v>61.2</v>
      </c>
      <c r="Y59" s="48">
        <v>61</v>
      </c>
      <c r="Z59" s="48">
        <v>63.8</v>
      </c>
      <c r="AA59" s="48">
        <v>66.3</v>
      </c>
      <c r="AB59" s="48">
        <v>70.2</v>
      </c>
      <c r="AC59" s="48">
        <v>77.7</v>
      </c>
    </row>
    <row r="60" spans="1:29" x14ac:dyDescent="0.25">
      <c r="A60" s="3" t="s">
        <v>536</v>
      </c>
      <c r="B60" s="3" t="s">
        <v>535</v>
      </c>
      <c r="C60" s="48">
        <v>25.9</v>
      </c>
      <c r="D60" s="48">
        <v>26.5</v>
      </c>
      <c r="E60" s="48">
        <v>27.4</v>
      </c>
      <c r="F60" s="48">
        <v>27.9</v>
      </c>
      <c r="G60" s="48">
        <v>25.9</v>
      </c>
      <c r="H60" s="48">
        <v>26.1</v>
      </c>
      <c r="I60" s="48">
        <v>26</v>
      </c>
      <c r="J60" s="48">
        <v>26.3</v>
      </c>
      <c r="K60" s="48">
        <v>26.7</v>
      </c>
      <c r="L60" s="48">
        <v>27.7</v>
      </c>
      <c r="M60" s="48">
        <v>27.6</v>
      </c>
      <c r="N60" s="48">
        <v>27.4</v>
      </c>
      <c r="O60" s="48">
        <v>25.2</v>
      </c>
      <c r="P60" s="48">
        <v>26.2</v>
      </c>
      <c r="Q60" s="48">
        <v>27</v>
      </c>
      <c r="R60" s="48">
        <v>25.7</v>
      </c>
      <c r="S60" s="48">
        <v>25.7</v>
      </c>
      <c r="T60" s="48">
        <v>26.8</v>
      </c>
      <c r="U60" s="48">
        <v>26.2</v>
      </c>
      <c r="V60" s="48">
        <v>28.3</v>
      </c>
      <c r="W60" s="48">
        <v>28.9</v>
      </c>
      <c r="X60" s="48">
        <v>30.4</v>
      </c>
      <c r="Y60" s="48">
        <v>30.4</v>
      </c>
      <c r="Z60" s="48">
        <v>28.2</v>
      </c>
      <c r="AA60" s="48">
        <v>31.9</v>
      </c>
      <c r="AB60" s="48">
        <v>35.9</v>
      </c>
      <c r="AC60" s="48">
        <v>39.200000000000003</v>
      </c>
    </row>
    <row r="61" spans="1:29" x14ac:dyDescent="0.25">
      <c r="A61" s="3" t="s">
        <v>534</v>
      </c>
      <c r="B61" s="3" t="s">
        <v>533</v>
      </c>
      <c r="C61" s="48">
        <v>559.1</v>
      </c>
      <c r="D61" s="48">
        <v>579.9</v>
      </c>
      <c r="E61" s="48">
        <v>614.4</v>
      </c>
      <c r="F61" s="48">
        <v>625.20000000000005</v>
      </c>
      <c r="G61" s="48">
        <v>640.29999999999995</v>
      </c>
      <c r="H61" s="48">
        <v>635.6</v>
      </c>
      <c r="I61" s="48">
        <v>660.9</v>
      </c>
      <c r="J61" s="48">
        <v>702.8</v>
      </c>
      <c r="K61" s="48">
        <v>736.2</v>
      </c>
      <c r="L61" s="48">
        <v>789.3</v>
      </c>
      <c r="M61" s="48">
        <v>814.7</v>
      </c>
      <c r="N61" s="48">
        <v>801.8</v>
      </c>
      <c r="O61" s="48">
        <v>820.5</v>
      </c>
      <c r="P61" s="48">
        <v>834.3</v>
      </c>
      <c r="Q61" s="48">
        <v>855.7</v>
      </c>
      <c r="R61" s="48">
        <v>869.4</v>
      </c>
      <c r="S61" s="48">
        <v>886.8</v>
      </c>
      <c r="T61" s="48">
        <v>903.6</v>
      </c>
      <c r="U61" s="48">
        <v>926.7</v>
      </c>
      <c r="V61" s="48">
        <v>895.4</v>
      </c>
      <c r="W61" s="48">
        <v>931.4</v>
      </c>
      <c r="X61" s="48">
        <v>1029.3</v>
      </c>
      <c r="Y61" s="48">
        <v>1006.2</v>
      </c>
      <c r="Z61" s="48">
        <v>949.3</v>
      </c>
      <c r="AA61" s="48">
        <v>1125.3</v>
      </c>
      <c r="AB61" s="48">
        <v>1284.8</v>
      </c>
      <c r="AC61" s="48">
        <v>1328.5</v>
      </c>
    </row>
    <row r="62" spans="1:29" x14ac:dyDescent="0.25">
      <c r="A62" s="3" t="s">
        <v>532</v>
      </c>
      <c r="B62" s="3" t="s">
        <v>531</v>
      </c>
      <c r="C62" s="48">
        <v>135.19999999999999</v>
      </c>
      <c r="D62" s="48">
        <v>140</v>
      </c>
      <c r="E62" s="48">
        <v>161.80000000000001</v>
      </c>
      <c r="F62" s="48">
        <v>163.19999999999999</v>
      </c>
      <c r="G62" s="48">
        <v>174.1</v>
      </c>
      <c r="H62" s="48">
        <v>175.6</v>
      </c>
      <c r="I62" s="48">
        <v>178.9</v>
      </c>
      <c r="J62" s="48">
        <v>175.8</v>
      </c>
      <c r="K62" s="48">
        <v>178.6</v>
      </c>
      <c r="L62" s="48">
        <v>193.8</v>
      </c>
      <c r="M62" s="48">
        <v>194.2</v>
      </c>
      <c r="N62" s="48">
        <v>199.3</v>
      </c>
      <c r="O62" s="48">
        <v>237.7</v>
      </c>
      <c r="P62" s="48">
        <v>223.5</v>
      </c>
      <c r="Q62" s="48">
        <v>209.8</v>
      </c>
      <c r="R62" s="48">
        <v>220.1</v>
      </c>
      <c r="S62" s="48">
        <v>230</v>
      </c>
      <c r="T62" s="48">
        <v>241.7</v>
      </c>
      <c r="U62" s="48">
        <v>266.7</v>
      </c>
      <c r="V62" s="48">
        <v>270.8</v>
      </c>
      <c r="W62" s="48">
        <v>275.3</v>
      </c>
      <c r="X62" s="48">
        <v>270.39999999999998</v>
      </c>
      <c r="Y62" s="48">
        <v>272.8</v>
      </c>
      <c r="Z62" s="48">
        <v>289.2</v>
      </c>
      <c r="AA62" s="48">
        <v>306.7</v>
      </c>
      <c r="AB62" s="48">
        <v>296.8</v>
      </c>
      <c r="AC62" s="48">
        <v>335.2</v>
      </c>
    </row>
    <row r="63" spans="1:29" x14ac:dyDescent="0.25">
      <c r="A63" s="3" t="s">
        <v>530</v>
      </c>
      <c r="B63" s="3" t="s">
        <v>529</v>
      </c>
      <c r="C63" s="48">
        <v>89.5</v>
      </c>
      <c r="D63" s="48">
        <v>92.5</v>
      </c>
      <c r="E63" s="48">
        <v>103.8</v>
      </c>
      <c r="F63" s="48">
        <v>103.8</v>
      </c>
      <c r="G63" s="48">
        <v>108.4</v>
      </c>
      <c r="H63" s="48">
        <v>114.1</v>
      </c>
      <c r="I63" s="48">
        <v>116.7</v>
      </c>
      <c r="J63" s="48">
        <v>114.8</v>
      </c>
      <c r="K63" s="48">
        <v>114.1</v>
      </c>
      <c r="L63" s="48">
        <v>124.6</v>
      </c>
      <c r="M63" s="48">
        <v>124.7</v>
      </c>
      <c r="N63" s="48">
        <v>130.30000000000001</v>
      </c>
      <c r="O63" s="48">
        <v>151.80000000000001</v>
      </c>
      <c r="P63" s="48">
        <v>143</v>
      </c>
      <c r="Q63" s="48">
        <v>135.5</v>
      </c>
      <c r="R63" s="48">
        <v>142.1</v>
      </c>
      <c r="S63" s="48">
        <v>150.9</v>
      </c>
      <c r="T63" s="48">
        <v>162.5</v>
      </c>
      <c r="U63" s="48">
        <v>177.2</v>
      </c>
      <c r="V63" s="48">
        <v>180.1</v>
      </c>
      <c r="W63" s="48">
        <v>183.7</v>
      </c>
      <c r="X63" s="48">
        <v>184.3</v>
      </c>
      <c r="Y63" s="48">
        <v>188</v>
      </c>
      <c r="Z63" s="48">
        <v>202.3</v>
      </c>
      <c r="AA63" s="48">
        <v>214.3</v>
      </c>
      <c r="AB63" s="48">
        <v>204.9</v>
      </c>
      <c r="AC63" s="48">
        <v>226.4</v>
      </c>
    </row>
    <row r="64" spans="1:29" x14ac:dyDescent="0.25">
      <c r="A64" s="3" t="s">
        <v>528</v>
      </c>
      <c r="B64" s="3" t="s">
        <v>527</v>
      </c>
      <c r="C64" s="48">
        <v>19.8</v>
      </c>
      <c r="D64" s="48">
        <v>20.3</v>
      </c>
      <c r="E64" s="48">
        <v>22.3</v>
      </c>
      <c r="F64" s="48">
        <v>22.3</v>
      </c>
      <c r="G64" s="48">
        <v>23.4</v>
      </c>
      <c r="H64" s="48">
        <v>24.5</v>
      </c>
      <c r="I64" s="48">
        <v>25.4</v>
      </c>
      <c r="J64" s="48">
        <v>25.8</v>
      </c>
      <c r="K64" s="48">
        <v>26.8</v>
      </c>
      <c r="L64" s="48">
        <v>30</v>
      </c>
      <c r="M64" s="48">
        <v>31.1</v>
      </c>
      <c r="N64" s="48">
        <v>33</v>
      </c>
      <c r="O64" s="48">
        <v>36.4</v>
      </c>
      <c r="P64" s="48">
        <v>34.4</v>
      </c>
      <c r="Q64" s="48">
        <v>33.799999999999997</v>
      </c>
      <c r="R64" s="48">
        <v>37</v>
      </c>
      <c r="S64" s="48">
        <v>38.299999999999997</v>
      </c>
      <c r="T64" s="48">
        <v>40.200000000000003</v>
      </c>
      <c r="U64" s="48">
        <v>44.5</v>
      </c>
      <c r="V64" s="48">
        <v>45.8</v>
      </c>
      <c r="W64" s="48">
        <v>46.6</v>
      </c>
      <c r="X64" s="48">
        <v>44.5</v>
      </c>
      <c r="Y64" s="48">
        <v>44.8</v>
      </c>
      <c r="Z64" s="48">
        <v>42</v>
      </c>
      <c r="AA64" s="48">
        <v>48</v>
      </c>
      <c r="AB64" s="48">
        <v>47.3</v>
      </c>
      <c r="AC64" s="48">
        <v>51.6</v>
      </c>
    </row>
    <row r="65" spans="1:29" x14ac:dyDescent="0.25">
      <c r="A65" s="3" t="s">
        <v>526</v>
      </c>
      <c r="B65" s="3" t="s">
        <v>525</v>
      </c>
      <c r="C65" s="48">
        <v>26</v>
      </c>
      <c r="D65" s="48">
        <v>27.1</v>
      </c>
      <c r="E65" s="48">
        <v>35.799999999999997</v>
      </c>
      <c r="F65" s="48">
        <v>37.1</v>
      </c>
      <c r="G65" s="48">
        <v>42.3</v>
      </c>
      <c r="H65" s="48">
        <v>37</v>
      </c>
      <c r="I65" s="48">
        <v>36.799999999999997</v>
      </c>
      <c r="J65" s="48">
        <v>35.200000000000003</v>
      </c>
      <c r="K65" s="48">
        <v>37.700000000000003</v>
      </c>
      <c r="L65" s="48">
        <v>39.200000000000003</v>
      </c>
      <c r="M65" s="48">
        <v>38.4</v>
      </c>
      <c r="N65" s="48">
        <v>36</v>
      </c>
      <c r="O65" s="48">
        <v>49.5</v>
      </c>
      <c r="P65" s="48">
        <v>46.1</v>
      </c>
      <c r="Q65" s="48">
        <v>40.5</v>
      </c>
      <c r="R65" s="48">
        <v>41</v>
      </c>
      <c r="S65" s="48">
        <v>40.799999999999997</v>
      </c>
      <c r="T65" s="48">
        <v>39</v>
      </c>
      <c r="U65" s="48">
        <v>45</v>
      </c>
      <c r="V65" s="48">
        <v>44.9</v>
      </c>
      <c r="W65" s="48">
        <v>45</v>
      </c>
      <c r="X65" s="48">
        <v>41.6</v>
      </c>
      <c r="Y65" s="48">
        <v>40</v>
      </c>
      <c r="Z65" s="48">
        <v>44.9</v>
      </c>
      <c r="AA65" s="48">
        <v>44.4</v>
      </c>
      <c r="AB65" s="48">
        <v>44.6</v>
      </c>
      <c r="AC65" s="48">
        <v>57.3</v>
      </c>
    </row>
    <row r="66" spans="1:29" x14ac:dyDescent="0.25">
      <c r="A66" s="3" t="s">
        <v>524</v>
      </c>
      <c r="B66" s="3" t="s">
        <v>523</v>
      </c>
      <c r="C66" s="48">
        <v>27.4</v>
      </c>
      <c r="D66" s="48">
        <v>28.1</v>
      </c>
      <c r="E66" s="48">
        <v>28.5</v>
      </c>
      <c r="F66" s="48">
        <v>28</v>
      </c>
      <c r="G66" s="48">
        <v>24.9</v>
      </c>
      <c r="H66" s="48">
        <v>24</v>
      </c>
      <c r="I66" s="48">
        <v>18.7</v>
      </c>
      <c r="J66" s="48">
        <v>22.2</v>
      </c>
      <c r="K66" s="48">
        <v>20.7</v>
      </c>
      <c r="L66" s="48">
        <v>20.100000000000001</v>
      </c>
      <c r="M66" s="48">
        <v>19.3</v>
      </c>
      <c r="N66" s="48">
        <v>17.8</v>
      </c>
      <c r="O66" s="48">
        <v>15.1</v>
      </c>
      <c r="P66" s="48">
        <v>15.6</v>
      </c>
      <c r="Q66" s="48">
        <v>15.1</v>
      </c>
      <c r="R66" s="48">
        <v>16</v>
      </c>
      <c r="S66" s="48">
        <v>16.7</v>
      </c>
      <c r="T66" s="48">
        <v>17.7</v>
      </c>
      <c r="U66" s="48">
        <v>17.7</v>
      </c>
      <c r="V66" s="48">
        <v>18.2</v>
      </c>
      <c r="W66" s="48">
        <v>17.3</v>
      </c>
      <c r="X66" s="48">
        <v>16.600000000000001</v>
      </c>
      <c r="Y66" s="48">
        <v>16.7</v>
      </c>
      <c r="Z66" s="48">
        <v>15.9</v>
      </c>
      <c r="AA66" s="48">
        <v>17</v>
      </c>
      <c r="AB66" s="48">
        <v>17.399999999999999</v>
      </c>
      <c r="AC66" s="48">
        <v>17</v>
      </c>
    </row>
    <row r="67" spans="1:29" x14ac:dyDescent="0.25">
      <c r="A67" s="3" t="s">
        <v>522</v>
      </c>
      <c r="B67" s="3" t="s">
        <v>521</v>
      </c>
      <c r="C67" s="48">
        <v>25.2</v>
      </c>
      <c r="D67" s="48">
        <v>23.4</v>
      </c>
      <c r="E67" s="48">
        <v>22.4</v>
      </c>
      <c r="F67" s="48">
        <v>22.2</v>
      </c>
      <c r="G67" s="48">
        <v>19.5</v>
      </c>
      <c r="H67" s="48">
        <v>18.100000000000001</v>
      </c>
      <c r="I67" s="48">
        <v>15.5</v>
      </c>
      <c r="J67" s="48">
        <v>14.6</v>
      </c>
      <c r="K67" s="48">
        <v>13.8</v>
      </c>
      <c r="L67" s="48">
        <v>12.9</v>
      </c>
      <c r="M67" s="48">
        <v>11.8</v>
      </c>
      <c r="N67" s="48">
        <v>11.6</v>
      </c>
      <c r="O67" s="48">
        <v>9.9</v>
      </c>
      <c r="P67" s="48">
        <v>10.4</v>
      </c>
      <c r="Q67" s="48">
        <v>10.1</v>
      </c>
      <c r="R67" s="48">
        <v>10</v>
      </c>
      <c r="S67" s="48">
        <v>10.199999999999999</v>
      </c>
      <c r="T67" s="48">
        <v>9.9</v>
      </c>
      <c r="U67" s="48">
        <v>9.6999999999999993</v>
      </c>
      <c r="V67" s="48">
        <v>9.6</v>
      </c>
      <c r="W67" s="48">
        <v>9.4</v>
      </c>
      <c r="X67" s="48">
        <v>9.3000000000000007</v>
      </c>
      <c r="Y67" s="48">
        <v>9.6</v>
      </c>
      <c r="Z67" s="48">
        <v>9.5</v>
      </c>
      <c r="AA67" s="48">
        <v>10.8</v>
      </c>
      <c r="AB67" s="48">
        <v>12.3</v>
      </c>
      <c r="AC67" s="48">
        <v>12.4</v>
      </c>
    </row>
    <row r="68" spans="1:29" x14ac:dyDescent="0.25">
      <c r="A68" s="3" t="s">
        <v>520</v>
      </c>
      <c r="B68" s="3" t="s">
        <v>519</v>
      </c>
      <c r="C68" s="48">
        <v>55.4</v>
      </c>
      <c r="D68" s="48">
        <v>55.9</v>
      </c>
      <c r="E68" s="48">
        <v>59.4</v>
      </c>
      <c r="F68" s="48">
        <v>62.2</v>
      </c>
      <c r="G68" s="48">
        <v>53.5</v>
      </c>
      <c r="H68" s="48">
        <v>54.1</v>
      </c>
      <c r="I68" s="48">
        <v>51</v>
      </c>
      <c r="J68" s="48">
        <v>52.7</v>
      </c>
      <c r="K68" s="48">
        <v>51.7</v>
      </c>
      <c r="L68" s="48">
        <v>58</v>
      </c>
      <c r="M68" s="48">
        <v>55.7</v>
      </c>
      <c r="N68" s="48">
        <v>51.4</v>
      </c>
      <c r="O68" s="48">
        <v>59.2</v>
      </c>
      <c r="P68" s="48">
        <v>56.4</v>
      </c>
      <c r="Q68" s="48">
        <v>53.8</v>
      </c>
      <c r="R68" s="48">
        <v>53.2</v>
      </c>
      <c r="S68" s="48">
        <v>56.6</v>
      </c>
      <c r="T68" s="48">
        <v>57</v>
      </c>
      <c r="U68" s="48">
        <v>60</v>
      </c>
      <c r="V68" s="48">
        <v>58.7</v>
      </c>
      <c r="W68" s="48">
        <v>55.9</v>
      </c>
      <c r="X68" s="48">
        <v>60.2</v>
      </c>
      <c r="Y68" s="48">
        <v>62.7</v>
      </c>
      <c r="Z68" s="48">
        <v>65</v>
      </c>
      <c r="AA68" s="48">
        <v>64.599999999999994</v>
      </c>
      <c r="AB68" s="48">
        <v>70.3</v>
      </c>
      <c r="AC68" s="48">
        <v>74.7</v>
      </c>
    </row>
    <row r="69" spans="1:29" x14ac:dyDescent="0.25">
      <c r="A69" s="3" t="s">
        <v>518</v>
      </c>
      <c r="B69" s="3" t="s">
        <v>517</v>
      </c>
      <c r="C69" s="48">
        <v>37.4</v>
      </c>
      <c r="D69" s="48">
        <v>39.700000000000003</v>
      </c>
      <c r="E69" s="48">
        <v>42.2</v>
      </c>
      <c r="F69" s="48">
        <v>43.7</v>
      </c>
      <c r="G69" s="48">
        <v>42.7</v>
      </c>
      <c r="H69" s="48">
        <v>42.1</v>
      </c>
      <c r="I69" s="48">
        <v>42.2</v>
      </c>
      <c r="J69" s="48">
        <v>42.7</v>
      </c>
      <c r="K69" s="48">
        <v>44.5</v>
      </c>
      <c r="L69" s="48">
        <v>46.8</v>
      </c>
      <c r="M69" s="48">
        <v>47.7</v>
      </c>
      <c r="N69" s="48">
        <v>45.2</v>
      </c>
      <c r="O69" s="48">
        <v>39.6</v>
      </c>
      <c r="P69" s="48">
        <v>39.5</v>
      </c>
      <c r="Q69" s="48">
        <v>38.799999999999997</v>
      </c>
      <c r="R69" s="48">
        <v>38.4</v>
      </c>
      <c r="S69" s="48">
        <v>39.1</v>
      </c>
      <c r="T69" s="48">
        <v>39.200000000000003</v>
      </c>
      <c r="U69" s="48">
        <v>40.4</v>
      </c>
      <c r="V69" s="48">
        <v>41.4</v>
      </c>
      <c r="W69" s="48">
        <v>40.6</v>
      </c>
      <c r="X69" s="48">
        <v>41.5</v>
      </c>
      <c r="Y69" s="48">
        <v>41.5</v>
      </c>
      <c r="Z69" s="48">
        <v>36.5</v>
      </c>
      <c r="AA69" s="48">
        <v>38.9</v>
      </c>
      <c r="AB69" s="48">
        <v>41.6</v>
      </c>
      <c r="AC69" s="48">
        <v>42.9</v>
      </c>
    </row>
    <row r="70" spans="1:29" x14ac:dyDescent="0.25">
      <c r="A70" s="3" t="s">
        <v>516</v>
      </c>
      <c r="B70" s="3" t="s">
        <v>515</v>
      </c>
      <c r="C70" s="48">
        <v>47.5</v>
      </c>
      <c r="D70" s="48">
        <v>50.1</v>
      </c>
      <c r="E70" s="48">
        <v>45.2</v>
      </c>
      <c r="F70" s="48">
        <v>52.7</v>
      </c>
      <c r="G70" s="48">
        <v>68.3</v>
      </c>
      <c r="H70" s="48">
        <v>50.7</v>
      </c>
      <c r="I70" s="48">
        <v>81.2</v>
      </c>
      <c r="J70" s="48">
        <v>104.2</v>
      </c>
      <c r="K70" s="48">
        <v>141</v>
      </c>
      <c r="L70" s="48">
        <v>140</v>
      </c>
      <c r="M70" s="48">
        <v>154.69999999999999</v>
      </c>
      <c r="N70" s="48">
        <v>154.80000000000001</v>
      </c>
      <c r="O70" s="48">
        <v>110.6</v>
      </c>
      <c r="P70" s="48">
        <v>123.8</v>
      </c>
      <c r="Q70" s="48">
        <v>159.1</v>
      </c>
      <c r="R70" s="48">
        <v>159.1</v>
      </c>
      <c r="S70" s="48">
        <v>146.6</v>
      </c>
      <c r="T70" s="48">
        <v>147.80000000000001</v>
      </c>
      <c r="U70" s="48">
        <v>131.4</v>
      </c>
      <c r="V70" s="48">
        <v>76</v>
      </c>
      <c r="W70" s="48">
        <v>110.7</v>
      </c>
      <c r="X70" s="48">
        <v>154.19999999999999</v>
      </c>
      <c r="Y70" s="48">
        <v>143.4</v>
      </c>
      <c r="Z70" s="48">
        <v>60.5</v>
      </c>
      <c r="AA70" s="48">
        <v>143.19999999999999</v>
      </c>
      <c r="AB70" s="48">
        <v>230.3</v>
      </c>
      <c r="AC70" s="48">
        <v>216.8</v>
      </c>
    </row>
    <row r="71" spans="1:29" x14ac:dyDescent="0.25">
      <c r="A71" s="3" t="s">
        <v>514</v>
      </c>
      <c r="B71" s="3" t="s">
        <v>513</v>
      </c>
      <c r="C71" s="48">
        <v>173.4</v>
      </c>
      <c r="D71" s="48">
        <v>181</v>
      </c>
      <c r="E71" s="48">
        <v>188.8</v>
      </c>
      <c r="F71" s="48">
        <v>187.8</v>
      </c>
      <c r="G71" s="48">
        <v>193.8</v>
      </c>
      <c r="H71" s="48">
        <v>207.8</v>
      </c>
      <c r="I71" s="48">
        <v>210.6</v>
      </c>
      <c r="J71" s="48">
        <v>226.8</v>
      </c>
      <c r="K71" s="48">
        <v>223</v>
      </c>
      <c r="L71" s="48">
        <v>253.8</v>
      </c>
      <c r="M71" s="48">
        <v>267.89999999999998</v>
      </c>
      <c r="N71" s="48">
        <v>265.7</v>
      </c>
      <c r="O71" s="48">
        <v>288</v>
      </c>
      <c r="P71" s="48">
        <v>303.3</v>
      </c>
      <c r="Q71" s="48">
        <v>306</v>
      </c>
      <c r="R71" s="48">
        <v>305</v>
      </c>
      <c r="S71" s="48">
        <v>318.7</v>
      </c>
      <c r="T71" s="48">
        <v>323.5</v>
      </c>
      <c r="U71" s="48">
        <v>323.3</v>
      </c>
      <c r="V71" s="48">
        <v>341.8</v>
      </c>
      <c r="W71" s="48">
        <v>345.1</v>
      </c>
      <c r="X71" s="48">
        <v>396.2</v>
      </c>
      <c r="Y71" s="48">
        <v>374.8</v>
      </c>
      <c r="Z71" s="48">
        <v>392.5</v>
      </c>
      <c r="AA71" s="48">
        <v>461.3</v>
      </c>
      <c r="AB71" s="48">
        <v>521.5</v>
      </c>
      <c r="AC71" s="48">
        <v>531.79999999999995</v>
      </c>
    </row>
    <row r="72" spans="1:29" x14ac:dyDescent="0.25">
      <c r="A72" s="3" t="s">
        <v>512</v>
      </c>
      <c r="B72" s="3" t="s">
        <v>511</v>
      </c>
      <c r="C72" s="48">
        <v>33.200000000000003</v>
      </c>
      <c r="D72" s="48">
        <v>32.9</v>
      </c>
      <c r="E72" s="48">
        <v>32.700000000000003</v>
      </c>
      <c r="F72" s="48">
        <v>31.4</v>
      </c>
      <c r="G72" s="48">
        <v>31.6</v>
      </c>
      <c r="H72" s="48">
        <v>34.200000000000003</v>
      </c>
      <c r="I72" s="48">
        <v>34.5</v>
      </c>
      <c r="J72" s="48">
        <v>38.9</v>
      </c>
      <c r="K72" s="48">
        <v>38.200000000000003</v>
      </c>
      <c r="L72" s="48">
        <v>44.7</v>
      </c>
      <c r="M72" s="48">
        <v>48.4</v>
      </c>
      <c r="N72" s="48">
        <v>50.6</v>
      </c>
      <c r="O72" s="48">
        <v>49.2</v>
      </c>
      <c r="P72" s="48">
        <v>69.3</v>
      </c>
      <c r="Q72" s="48">
        <v>75.099999999999994</v>
      </c>
      <c r="R72" s="48">
        <v>78.8</v>
      </c>
      <c r="S72" s="48">
        <v>78.7</v>
      </c>
      <c r="T72" s="48">
        <v>75.7</v>
      </c>
      <c r="U72" s="48">
        <v>70.900000000000006</v>
      </c>
      <c r="V72" s="48">
        <v>74.7</v>
      </c>
      <c r="W72" s="48">
        <v>74.099999999999994</v>
      </c>
      <c r="X72" s="48">
        <v>87.9</v>
      </c>
      <c r="Y72" s="48">
        <v>76.8</v>
      </c>
      <c r="Z72" s="48">
        <v>71.2</v>
      </c>
      <c r="AA72" s="48">
        <v>107.9</v>
      </c>
      <c r="AB72" s="48">
        <v>121.5</v>
      </c>
      <c r="AC72" s="48">
        <v>120.4</v>
      </c>
    </row>
    <row r="73" spans="1:29" x14ac:dyDescent="0.25">
      <c r="A73" s="3" t="s">
        <v>510</v>
      </c>
      <c r="B73" s="3" t="s">
        <v>509</v>
      </c>
      <c r="C73" s="48">
        <v>16.100000000000001</v>
      </c>
      <c r="D73" s="48">
        <v>16</v>
      </c>
      <c r="E73" s="48">
        <v>16.2</v>
      </c>
      <c r="F73" s="48">
        <v>16</v>
      </c>
      <c r="G73" s="48">
        <v>15.8</v>
      </c>
      <c r="H73" s="48">
        <v>15.7</v>
      </c>
      <c r="I73" s="48">
        <v>15.9</v>
      </c>
      <c r="J73" s="48">
        <v>17</v>
      </c>
      <c r="K73" s="48">
        <v>17</v>
      </c>
      <c r="L73" s="48">
        <v>18.100000000000001</v>
      </c>
      <c r="M73" s="48">
        <v>18.899999999999999</v>
      </c>
      <c r="N73" s="48">
        <v>15.6</v>
      </c>
      <c r="O73" s="48">
        <v>19</v>
      </c>
      <c r="P73" s="48">
        <v>22</v>
      </c>
      <c r="Q73" s="48">
        <v>19.8</v>
      </c>
      <c r="R73" s="48">
        <v>22.5</v>
      </c>
      <c r="S73" s="48">
        <v>23.6</v>
      </c>
      <c r="T73" s="48">
        <v>24.8</v>
      </c>
      <c r="U73" s="48">
        <v>23.1</v>
      </c>
      <c r="V73" s="48">
        <v>26.6</v>
      </c>
      <c r="W73" s="48">
        <v>27.7</v>
      </c>
      <c r="X73" s="48">
        <v>33.5</v>
      </c>
      <c r="Y73" s="48">
        <v>27.1</v>
      </c>
      <c r="Z73" s="48">
        <v>26.8</v>
      </c>
      <c r="AA73" s="48">
        <v>35.4</v>
      </c>
      <c r="AB73" s="48">
        <v>40</v>
      </c>
      <c r="AC73" s="48">
        <v>39.5</v>
      </c>
    </row>
    <row r="74" spans="1:29" x14ac:dyDescent="0.25">
      <c r="A74" s="3" t="s">
        <v>508</v>
      </c>
      <c r="B74" s="3" t="s">
        <v>507</v>
      </c>
      <c r="C74" s="48">
        <v>63.2</v>
      </c>
      <c r="D74" s="48">
        <v>71</v>
      </c>
      <c r="E74" s="48">
        <v>78.900000000000006</v>
      </c>
      <c r="F74" s="48">
        <v>81.7</v>
      </c>
      <c r="G74" s="48">
        <v>88</v>
      </c>
      <c r="H74" s="48">
        <v>97.4</v>
      </c>
      <c r="I74" s="48">
        <v>100.6</v>
      </c>
      <c r="J74" s="48">
        <v>105.7</v>
      </c>
      <c r="K74" s="48">
        <v>103.8</v>
      </c>
      <c r="L74" s="48">
        <v>117.9</v>
      </c>
      <c r="M74" s="48">
        <v>123.1</v>
      </c>
      <c r="N74" s="48">
        <v>124.1</v>
      </c>
      <c r="O74" s="48">
        <v>143.80000000000001</v>
      </c>
      <c r="P74" s="48">
        <v>131.19999999999999</v>
      </c>
      <c r="Q74" s="48">
        <v>130.5</v>
      </c>
      <c r="R74" s="48">
        <v>124</v>
      </c>
      <c r="S74" s="48">
        <v>131.5</v>
      </c>
      <c r="T74" s="48">
        <v>136.6</v>
      </c>
      <c r="U74" s="48">
        <v>142.1</v>
      </c>
      <c r="V74" s="48">
        <v>151</v>
      </c>
      <c r="W74" s="48">
        <v>153.4</v>
      </c>
      <c r="X74" s="48">
        <v>175.1</v>
      </c>
      <c r="Y74" s="48">
        <v>174.9</v>
      </c>
      <c r="Z74" s="48">
        <v>194.9</v>
      </c>
      <c r="AA74" s="48">
        <v>208.8</v>
      </c>
      <c r="AB74" s="48">
        <v>237.5</v>
      </c>
      <c r="AC74" s="48">
        <v>251.1</v>
      </c>
    </row>
    <row r="75" spans="1:29" x14ac:dyDescent="0.25">
      <c r="A75" s="3" t="s">
        <v>506</v>
      </c>
      <c r="B75" s="3" t="s">
        <v>505</v>
      </c>
      <c r="C75" s="48">
        <v>60.9</v>
      </c>
      <c r="D75" s="48">
        <v>61.1</v>
      </c>
      <c r="E75" s="48">
        <v>61.1</v>
      </c>
      <c r="F75" s="48">
        <v>58.7</v>
      </c>
      <c r="G75" s="48">
        <v>58.5</v>
      </c>
      <c r="H75" s="48">
        <v>60.5</v>
      </c>
      <c r="I75" s="48">
        <v>59.6</v>
      </c>
      <c r="J75" s="48">
        <v>65.099999999999994</v>
      </c>
      <c r="K75" s="48">
        <v>64.099999999999994</v>
      </c>
      <c r="L75" s="48">
        <v>73.099999999999994</v>
      </c>
      <c r="M75" s="48">
        <v>77.599999999999994</v>
      </c>
      <c r="N75" s="48">
        <v>75.400000000000006</v>
      </c>
      <c r="O75" s="48">
        <v>76.099999999999994</v>
      </c>
      <c r="P75" s="48">
        <v>80.900000000000006</v>
      </c>
      <c r="Q75" s="48">
        <v>80.5</v>
      </c>
      <c r="R75" s="48">
        <v>79.7</v>
      </c>
      <c r="S75" s="48">
        <v>84.9</v>
      </c>
      <c r="T75" s="48">
        <v>86.4</v>
      </c>
      <c r="U75" s="48">
        <v>87.2</v>
      </c>
      <c r="V75" s="48">
        <v>89.5</v>
      </c>
      <c r="W75" s="48">
        <v>89.8</v>
      </c>
      <c r="X75" s="48">
        <v>99.8</v>
      </c>
      <c r="Y75" s="48">
        <v>95.9</v>
      </c>
      <c r="Z75" s="48">
        <v>99.5</v>
      </c>
      <c r="AA75" s="48">
        <v>109.2</v>
      </c>
      <c r="AB75" s="48">
        <v>122.6</v>
      </c>
      <c r="AC75" s="48">
        <v>120.9</v>
      </c>
    </row>
    <row r="76" spans="1:29" x14ac:dyDescent="0.25">
      <c r="A76" s="3" t="s">
        <v>504</v>
      </c>
      <c r="B76" s="3" t="s">
        <v>503</v>
      </c>
      <c r="C76" s="48">
        <v>57.6</v>
      </c>
      <c r="D76" s="48">
        <v>61.8</v>
      </c>
      <c r="E76" s="48">
        <v>66</v>
      </c>
      <c r="F76" s="48">
        <v>65.5</v>
      </c>
      <c r="G76" s="48">
        <v>63.5</v>
      </c>
      <c r="H76" s="48">
        <v>63</v>
      </c>
      <c r="I76" s="48">
        <v>62.7</v>
      </c>
      <c r="J76" s="48">
        <v>63.8</v>
      </c>
      <c r="K76" s="48">
        <v>62.9</v>
      </c>
      <c r="L76" s="48">
        <v>64</v>
      </c>
      <c r="M76" s="48">
        <v>63.3</v>
      </c>
      <c r="N76" s="48">
        <v>56.1</v>
      </c>
      <c r="O76" s="48">
        <v>60.4</v>
      </c>
      <c r="P76" s="48">
        <v>61.8</v>
      </c>
      <c r="Q76" s="48">
        <v>63.1</v>
      </c>
      <c r="R76" s="48">
        <v>67.7</v>
      </c>
      <c r="S76" s="48">
        <v>69</v>
      </c>
      <c r="T76" s="48">
        <v>66.900000000000006</v>
      </c>
      <c r="U76" s="48">
        <v>77.5</v>
      </c>
      <c r="V76" s="48">
        <v>78.8</v>
      </c>
      <c r="W76" s="48">
        <v>77.2</v>
      </c>
      <c r="X76" s="48">
        <v>80.8</v>
      </c>
      <c r="Y76" s="48">
        <v>84.8</v>
      </c>
      <c r="Z76" s="48">
        <v>80.3</v>
      </c>
      <c r="AA76" s="48">
        <v>82.9</v>
      </c>
      <c r="AB76" s="48">
        <v>94.7</v>
      </c>
      <c r="AC76" s="48">
        <v>97.7</v>
      </c>
    </row>
    <row r="77" spans="1:29" x14ac:dyDescent="0.25">
      <c r="A77" s="3" t="s">
        <v>502</v>
      </c>
      <c r="B77" s="4" t="s">
        <v>501</v>
      </c>
      <c r="C77" s="47">
        <v>527.5</v>
      </c>
      <c r="D77" s="47">
        <v>562.70000000000005</v>
      </c>
      <c r="E77" s="47">
        <v>583.5</v>
      </c>
      <c r="F77" s="47">
        <v>621.9</v>
      </c>
      <c r="G77" s="47">
        <v>612.70000000000005</v>
      </c>
      <c r="H77" s="47">
        <v>612.4</v>
      </c>
      <c r="I77" s="47">
        <v>640.79999999999995</v>
      </c>
      <c r="J77" s="47">
        <v>696.1</v>
      </c>
      <c r="K77" s="47">
        <v>752.9</v>
      </c>
      <c r="L77" s="47">
        <v>809.5</v>
      </c>
      <c r="M77" s="47">
        <v>856.2</v>
      </c>
      <c r="N77" s="47">
        <v>882.8</v>
      </c>
      <c r="O77" s="47">
        <v>832.1</v>
      </c>
      <c r="P77" s="47">
        <v>887.6</v>
      </c>
      <c r="Q77" s="47">
        <v>934.8</v>
      </c>
      <c r="R77" s="47">
        <v>997.8</v>
      </c>
      <c r="S77" s="47">
        <v>1042.7</v>
      </c>
      <c r="T77" s="47">
        <v>1092.0999999999999</v>
      </c>
      <c r="U77" s="47">
        <v>1148.5999999999999</v>
      </c>
      <c r="V77" s="47">
        <v>1142.9000000000001</v>
      </c>
      <c r="W77" s="47">
        <v>1176.0999999999999</v>
      </c>
      <c r="X77" s="47">
        <v>1222.0999999999999</v>
      </c>
      <c r="Y77" s="47">
        <v>1296.8</v>
      </c>
      <c r="Z77" s="47">
        <v>1301.8</v>
      </c>
      <c r="AA77" s="47">
        <v>1415.1</v>
      </c>
      <c r="AB77" s="47">
        <v>1595.5</v>
      </c>
      <c r="AC77" s="47">
        <v>1653</v>
      </c>
    </row>
    <row r="78" spans="1:29" x14ac:dyDescent="0.25">
      <c r="A78" s="3" t="s">
        <v>500</v>
      </c>
      <c r="B78" s="3" t="s">
        <v>499</v>
      </c>
      <c r="C78" s="48">
        <v>28.7</v>
      </c>
      <c r="D78" s="48">
        <v>30.8</v>
      </c>
      <c r="E78" s="48">
        <v>32.5</v>
      </c>
      <c r="F78" s="48">
        <v>33.4</v>
      </c>
      <c r="G78" s="48">
        <v>31.8</v>
      </c>
      <c r="H78" s="48">
        <v>32.5</v>
      </c>
      <c r="I78" s="48">
        <v>34.299999999999997</v>
      </c>
      <c r="J78" s="48">
        <v>38.1</v>
      </c>
      <c r="K78" s="48">
        <v>40.9</v>
      </c>
      <c r="L78" s="48">
        <v>45.3</v>
      </c>
      <c r="M78" s="48">
        <v>45.9</v>
      </c>
      <c r="N78" s="48">
        <v>46.1</v>
      </c>
      <c r="O78" s="48">
        <v>40.299999999999997</v>
      </c>
      <c r="P78" s="48">
        <v>44.9</v>
      </c>
      <c r="Q78" s="48">
        <v>49.1</v>
      </c>
      <c r="R78" s="48">
        <v>54</v>
      </c>
      <c r="S78" s="48">
        <v>59.1</v>
      </c>
      <c r="T78" s="48">
        <v>63.4</v>
      </c>
      <c r="U78" s="48">
        <v>67.099999999999994</v>
      </c>
      <c r="V78" s="48">
        <v>66.7</v>
      </c>
      <c r="W78" s="48">
        <v>68.099999999999994</v>
      </c>
      <c r="X78" s="48">
        <v>72.5</v>
      </c>
      <c r="Y78" s="48">
        <v>79.099999999999994</v>
      </c>
      <c r="Z78" s="48">
        <v>74.2</v>
      </c>
      <c r="AA78" s="48">
        <v>78.900000000000006</v>
      </c>
      <c r="AB78" s="48">
        <v>93.8</v>
      </c>
      <c r="AC78" s="48">
        <v>105.2</v>
      </c>
    </row>
    <row r="79" spans="1:29" x14ac:dyDescent="0.25">
      <c r="A79" s="3" t="s">
        <v>498</v>
      </c>
      <c r="B79" s="3" t="s">
        <v>497</v>
      </c>
      <c r="C79" s="48">
        <v>58.9</v>
      </c>
      <c r="D79" s="48">
        <v>67.5</v>
      </c>
      <c r="E79" s="48">
        <v>74.5</v>
      </c>
      <c r="F79" s="48">
        <v>78.900000000000006</v>
      </c>
      <c r="G79" s="48">
        <v>75.8</v>
      </c>
      <c r="H79" s="48">
        <v>72.400000000000006</v>
      </c>
      <c r="I79" s="48">
        <v>75.599999999999994</v>
      </c>
      <c r="J79" s="48">
        <v>80.400000000000006</v>
      </c>
      <c r="K79" s="48">
        <v>85.7</v>
      </c>
      <c r="L79" s="48">
        <v>92.9</v>
      </c>
      <c r="M79" s="48">
        <v>102.6</v>
      </c>
      <c r="N79" s="48">
        <v>106</v>
      </c>
      <c r="O79" s="48">
        <v>105.8</v>
      </c>
      <c r="P79" s="48">
        <v>113.3</v>
      </c>
      <c r="Q79" s="48">
        <v>120</v>
      </c>
      <c r="R79" s="48">
        <v>124.3</v>
      </c>
      <c r="S79" s="48">
        <v>122.7</v>
      </c>
      <c r="T79" s="48">
        <v>121.7</v>
      </c>
      <c r="U79" s="48">
        <v>127</v>
      </c>
      <c r="V79" s="48">
        <v>124.4</v>
      </c>
      <c r="W79" s="48">
        <v>123.6</v>
      </c>
      <c r="X79" s="48">
        <v>126.2</v>
      </c>
      <c r="Y79" s="48">
        <v>133.1</v>
      </c>
      <c r="Z79" s="48">
        <v>139</v>
      </c>
      <c r="AA79" s="48">
        <v>146.30000000000001</v>
      </c>
      <c r="AB79" s="48">
        <v>161.5</v>
      </c>
      <c r="AC79" s="48">
        <v>167.8</v>
      </c>
    </row>
    <row r="80" spans="1:29" x14ac:dyDescent="0.25">
      <c r="A80" s="3" t="s">
        <v>496</v>
      </c>
      <c r="B80" s="3" t="s">
        <v>495</v>
      </c>
      <c r="C80" s="48">
        <v>45.2</v>
      </c>
      <c r="D80" s="48">
        <v>48.6</v>
      </c>
      <c r="E80" s="48">
        <v>51.9</v>
      </c>
      <c r="F80" s="48">
        <v>58.9</v>
      </c>
      <c r="G80" s="48">
        <v>53.9</v>
      </c>
      <c r="H80" s="48">
        <v>50.8</v>
      </c>
      <c r="I80" s="48">
        <v>50.8</v>
      </c>
      <c r="J80" s="48">
        <v>56.1</v>
      </c>
      <c r="K80" s="48">
        <v>58.5</v>
      </c>
      <c r="L80" s="48">
        <v>65.2</v>
      </c>
      <c r="M80" s="48">
        <v>69</v>
      </c>
      <c r="N80" s="48">
        <v>70.900000000000006</v>
      </c>
      <c r="O80" s="48">
        <v>67.2</v>
      </c>
      <c r="P80" s="48">
        <v>73</v>
      </c>
      <c r="Q80" s="48">
        <v>75</v>
      </c>
      <c r="R80" s="48">
        <v>78.7</v>
      </c>
      <c r="S80" s="48">
        <v>87.6</v>
      </c>
      <c r="T80" s="48">
        <v>96.7</v>
      </c>
      <c r="U80" s="48">
        <v>109.9</v>
      </c>
      <c r="V80" s="48">
        <v>112.7</v>
      </c>
      <c r="W80" s="48">
        <v>117</v>
      </c>
      <c r="X80" s="48">
        <v>119.7</v>
      </c>
      <c r="Y80" s="48">
        <v>123.5</v>
      </c>
      <c r="Z80" s="48">
        <v>130.1</v>
      </c>
      <c r="AA80" s="48">
        <v>138.80000000000001</v>
      </c>
      <c r="AB80" s="48">
        <v>157.6</v>
      </c>
      <c r="AC80" s="48">
        <v>171</v>
      </c>
    </row>
    <row r="81" spans="1:29" x14ac:dyDescent="0.25">
      <c r="A81" s="3" t="s">
        <v>494</v>
      </c>
      <c r="B81" s="3" t="s">
        <v>493</v>
      </c>
      <c r="C81" s="48">
        <v>49.3</v>
      </c>
      <c r="D81" s="48">
        <v>53.8</v>
      </c>
      <c r="E81" s="48">
        <v>54</v>
      </c>
      <c r="F81" s="48">
        <v>56.7</v>
      </c>
      <c r="G81" s="48">
        <v>55.1</v>
      </c>
      <c r="H81" s="48">
        <v>53.3</v>
      </c>
      <c r="I81" s="48">
        <v>55.2</v>
      </c>
      <c r="J81" s="48">
        <v>61.4</v>
      </c>
      <c r="K81" s="48">
        <v>67.8</v>
      </c>
      <c r="L81" s="48">
        <v>74.3</v>
      </c>
      <c r="M81" s="48">
        <v>79.7</v>
      </c>
      <c r="N81" s="48">
        <v>84.6</v>
      </c>
      <c r="O81" s="48">
        <v>76.599999999999994</v>
      </c>
      <c r="P81" s="48">
        <v>82.4</v>
      </c>
      <c r="Q81" s="48">
        <v>91.9</v>
      </c>
      <c r="R81" s="48">
        <v>104.2</v>
      </c>
      <c r="S81" s="48">
        <v>105.2</v>
      </c>
      <c r="T81" s="48">
        <v>109.7</v>
      </c>
      <c r="U81" s="48">
        <v>109.3</v>
      </c>
      <c r="V81" s="48">
        <v>103.3</v>
      </c>
      <c r="W81" s="48">
        <v>105.4</v>
      </c>
      <c r="X81" s="48">
        <v>112.2</v>
      </c>
      <c r="Y81" s="48">
        <v>116.3</v>
      </c>
      <c r="Z81" s="48">
        <v>113.5</v>
      </c>
      <c r="AA81" s="48">
        <v>120.3</v>
      </c>
      <c r="AB81" s="48">
        <v>142</v>
      </c>
      <c r="AC81" s="48">
        <v>158.4</v>
      </c>
    </row>
    <row r="82" spans="1:29" x14ac:dyDescent="0.25">
      <c r="A82" s="3" t="s">
        <v>492</v>
      </c>
      <c r="B82" s="3" t="s">
        <v>491</v>
      </c>
      <c r="C82" s="48">
        <v>73.7</v>
      </c>
      <c r="D82" s="48">
        <v>76.3</v>
      </c>
      <c r="E82" s="48">
        <v>77.400000000000006</v>
      </c>
      <c r="F82" s="48">
        <v>82.8</v>
      </c>
      <c r="G82" s="48">
        <v>79.5</v>
      </c>
      <c r="H82" s="48">
        <v>79.8</v>
      </c>
      <c r="I82" s="48">
        <v>83</v>
      </c>
      <c r="J82" s="48">
        <v>94.6</v>
      </c>
      <c r="K82" s="48">
        <v>103.5</v>
      </c>
      <c r="L82" s="48">
        <v>112.4</v>
      </c>
      <c r="M82" s="48">
        <v>116.5</v>
      </c>
      <c r="N82" s="48">
        <v>117.5</v>
      </c>
      <c r="O82" s="48">
        <v>100</v>
      </c>
      <c r="P82" s="48">
        <v>107.3</v>
      </c>
      <c r="Q82" s="48">
        <v>115.5</v>
      </c>
      <c r="R82" s="48">
        <v>124.3</v>
      </c>
      <c r="S82" s="48">
        <v>128.4</v>
      </c>
      <c r="T82" s="48">
        <v>135.6</v>
      </c>
      <c r="U82" s="48">
        <v>141.1</v>
      </c>
      <c r="V82" s="48">
        <v>143.9</v>
      </c>
      <c r="W82" s="48">
        <v>153.1</v>
      </c>
      <c r="X82" s="48">
        <v>161.30000000000001</v>
      </c>
      <c r="Y82" s="48">
        <v>167.4</v>
      </c>
      <c r="Z82" s="48">
        <v>168.7</v>
      </c>
      <c r="AA82" s="48">
        <v>194</v>
      </c>
      <c r="AB82" s="48">
        <v>222.8</v>
      </c>
      <c r="AC82" s="48">
        <v>224.9</v>
      </c>
    </row>
    <row r="83" spans="1:29" x14ac:dyDescent="0.25">
      <c r="A83" s="3" t="s">
        <v>490</v>
      </c>
      <c r="B83" s="3" t="s">
        <v>489</v>
      </c>
      <c r="C83" s="48">
        <v>23.2</v>
      </c>
      <c r="D83" s="48">
        <v>27.5</v>
      </c>
      <c r="E83" s="48">
        <v>31</v>
      </c>
      <c r="F83" s="48">
        <v>35.9</v>
      </c>
      <c r="G83" s="48">
        <v>41.5</v>
      </c>
      <c r="H83" s="48">
        <v>46.2</v>
      </c>
      <c r="I83" s="48">
        <v>51</v>
      </c>
      <c r="J83" s="48">
        <v>54.5</v>
      </c>
      <c r="K83" s="48">
        <v>61.9</v>
      </c>
      <c r="L83" s="48">
        <v>65.900000000000006</v>
      </c>
      <c r="M83" s="48">
        <v>68.8</v>
      </c>
      <c r="N83" s="48">
        <v>68.7</v>
      </c>
      <c r="O83" s="48">
        <v>70.5</v>
      </c>
      <c r="P83" s="48">
        <v>68.5</v>
      </c>
      <c r="Q83" s="48">
        <v>64.2</v>
      </c>
      <c r="R83" s="48">
        <v>69.400000000000006</v>
      </c>
      <c r="S83" s="48">
        <v>75.8</v>
      </c>
      <c r="T83" s="48">
        <v>84.6</v>
      </c>
      <c r="U83" s="48">
        <v>99.6</v>
      </c>
      <c r="V83" s="48">
        <v>103</v>
      </c>
      <c r="W83" s="48">
        <v>107.2</v>
      </c>
      <c r="X83" s="48">
        <v>106.2</v>
      </c>
      <c r="Y83" s="48">
        <v>114.2</v>
      </c>
      <c r="Z83" s="48">
        <v>130.30000000000001</v>
      </c>
      <c r="AA83" s="48">
        <v>127.5</v>
      </c>
      <c r="AB83" s="48">
        <v>143.1</v>
      </c>
      <c r="AC83" s="48">
        <v>166.5</v>
      </c>
    </row>
    <row r="84" spans="1:29" x14ac:dyDescent="0.25">
      <c r="A84" s="3" t="s">
        <v>488</v>
      </c>
      <c r="B84" s="3" t="s">
        <v>487</v>
      </c>
      <c r="C84" s="48">
        <v>42.6</v>
      </c>
      <c r="D84" s="48">
        <v>44.3</v>
      </c>
      <c r="E84" s="48">
        <v>45.1</v>
      </c>
      <c r="F84" s="48">
        <v>47.3</v>
      </c>
      <c r="G84" s="48">
        <v>47.9</v>
      </c>
      <c r="H84" s="48">
        <v>48.7</v>
      </c>
      <c r="I84" s="48">
        <v>51.1</v>
      </c>
      <c r="J84" s="48">
        <v>50.6</v>
      </c>
      <c r="K84" s="48">
        <v>51.5</v>
      </c>
      <c r="L84" s="48">
        <v>52.7</v>
      </c>
      <c r="M84" s="48">
        <v>55.3</v>
      </c>
      <c r="N84" s="48">
        <v>58</v>
      </c>
      <c r="O84" s="48">
        <v>61.5</v>
      </c>
      <c r="P84" s="48">
        <v>64.3</v>
      </c>
      <c r="Q84" s="48">
        <v>65.599999999999994</v>
      </c>
      <c r="R84" s="48">
        <v>68.900000000000006</v>
      </c>
      <c r="S84" s="48">
        <v>74.2</v>
      </c>
      <c r="T84" s="48">
        <v>78.8</v>
      </c>
      <c r="U84" s="48">
        <v>88.5</v>
      </c>
      <c r="V84" s="48">
        <v>90.5</v>
      </c>
      <c r="W84" s="48">
        <v>95.5</v>
      </c>
      <c r="X84" s="48">
        <v>96.3</v>
      </c>
      <c r="Y84" s="48">
        <v>100.9</v>
      </c>
      <c r="Z84" s="48">
        <v>103.9</v>
      </c>
      <c r="AA84" s="48">
        <v>107.1</v>
      </c>
      <c r="AB84" s="48">
        <v>121.3</v>
      </c>
      <c r="AC84" s="48">
        <v>130.69999999999999</v>
      </c>
    </row>
    <row r="85" spans="1:29" x14ac:dyDescent="0.25">
      <c r="A85" s="3" t="s">
        <v>486</v>
      </c>
      <c r="B85" s="3" t="s">
        <v>485</v>
      </c>
      <c r="C85" s="48">
        <v>77.900000000000006</v>
      </c>
      <c r="D85" s="48">
        <v>80.2</v>
      </c>
      <c r="E85" s="48">
        <v>81.7</v>
      </c>
      <c r="F85" s="48">
        <v>84.5</v>
      </c>
      <c r="G85" s="48">
        <v>85.2</v>
      </c>
      <c r="H85" s="48">
        <v>84.2</v>
      </c>
      <c r="I85" s="48">
        <v>89.8</v>
      </c>
      <c r="J85" s="48">
        <v>99.1</v>
      </c>
      <c r="K85" s="48">
        <v>110.6</v>
      </c>
      <c r="L85" s="48">
        <v>120.2</v>
      </c>
      <c r="M85" s="48">
        <v>125.2</v>
      </c>
      <c r="N85" s="48">
        <v>125.1</v>
      </c>
      <c r="O85" s="48">
        <v>113.8</v>
      </c>
      <c r="P85" s="48">
        <v>114.8</v>
      </c>
      <c r="Q85" s="48">
        <v>121.6</v>
      </c>
      <c r="R85" s="48">
        <v>125.3</v>
      </c>
      <c r="S85" s="48">
        <v>127.8</v>
      </c>
      <c r="T85" s="48">
        <v>127.6</v>
      </c>
      <c r="U85" s="48">
        <v>123.4</v>
      </c>
      <c r="V85" s="48">
        <v>119.7</v>
      </c>
      <c r="W85" s="48">
        <v>123.8</v>
      </c>
      <c r="X85" s="48">
        <v>133.5</v>
      </c>
      <c r="Y85" s="48">
        <v>136.9</v>
      </c>
      <c r="Z85" s="48">
        <v>124.2</v>
      </c>
      <c r="AA85" s="48">
        <v>146.9</v>
      </c>
      <c r="AB85" s="48">
        <v>155.30000000000001</v>
      </c>
      <c r="AC85" s="48">
        <v>151.6</v>
      </c>
    </row>
    <row r="86" spans="1:29" x14ac:dyDescent="0.25">
      <c r="A86" s="3" t="s">
        <v>484</v>
      </c>
      <c r="B86" s="3" t="s">
        <v>483</v>
      </c>
      <c r="C86" s="48">
        <v>95</v>
      </c>
      <c r="D86" s="48">
        <v>99.7</v>
      </c>
      <c r="E86" s="48">
        <v>101.2</v>
      </c>
      <c r="F86" s="48">
        <v>105.9</v>
      </c>
      <c r="G86" s="48">
        <v>107.1</v>
      </c>
      <c r="H86" s="48">
        <v>109.3</v>
      </c>
      <c r="I86" s="48">
        <v>112.8</v>
      </c>
      <c r="J86" s="48">
        <v>120.4</v>
      </c>
      <c r="K86" s="48">
        <v>126.7</v>
      </c>
      <c r="L86" s="48">
        <v>133.1</v>
      </c>
      <c r="M86" s="48">
        <v>142.1</v>
      </c>
      <c r="N86" s="48">
        <v>146.9</v>
      </c>
      <c r="O86" s="48">
        <v>147.19999999999999</v>
      </c>
      <c r="P86" s="48">
        <v>153.69999999999999</v>
      </c>
      <c r="Q86" s="48">
        <v>156.19999999999999</v>
      </c>
      <c r="R86" s="48">
        <v>163</v>
      </c>
      <c r="S86" s="48">
        <v>174.3</v>
      </c>
      <c r="T86" s="48">
        <v>185.1</v>
      </c>
      <c r="U86" s="48">
        <v>199</v>
      </c>
      <c r="V86" s="48">
        <v>203.5</v>
      </c>
      <c r="W86" s="48">
        <v>212.6</v>
      </c>
      <c r="X86" s="48">
        <v>214</v>
      </c>
      <c r="Y86" s="48">
        <v>219.2</v>
      </c>
      <c r="Z86" s="48">
        <v>223.9</v>
      </c>
      <c r="AA86" s="48">
        <v>235.9</v>
      </c>
      <c r="AB86" s="48">
        <v>262.10000000000002</v>
      </c>
      <c r="AC86" s="48">
        <v>263.60000000000002</v>
      </c>
    </row>
    <row r="87" spans="1:29" x14ac:dyDescent="0.25">
      <c r="A87" s="3" t="s">
        <v>482</v>
      </c>
      <c r="B87" s="3" t="s">
        <v>481</v>
      </c>
      <c r="C87" s="48">
        <v>13.5</v>
      </c>
      <c r="D87" s="48">
        <v>14.5</v>
      </c>
      <c r="E87" s="48">
        <v>15</v>
      </c>
      <c r="F87" s="48">
        <v>16.399999999999999</v>
      </c>
      <c r="G87" s="48">
        <v>14.4</v>
      </c>
      <c r="H87" s="48">
        <v>15.2</v>
      </c>
      <c r="I87" s="48">
        <v>15.7</v>
      </c>
      <c r="J87" s="48">
        <v>17.7</v>
      </c>
      <c r="K87" s="48">
        <v>20.399999999999999</v>
      </c>
      <c r="L87" s="48">
        <v>21</v>
      </c>
      <c r="M87" s="48">
        <v>22.4</v>
      </c>
      <c r="N87" s="48">
        <v>29.7</v>
      </c>
      <c r="O87" s="48">
        <v>26.1</v>
      </c>
      <c r="P87" s="48">
        <v>36.9</v>
      </c>
      <c r="Q87" s="48">
        <v>43.8</v>
      </c>
      <c r="R87" s="48">
        <v>52.2</v>
      </c>
      <c r="S87" s="48">
        <v>52</v>
      </c>
      <c r="T87" s="48">
        <v>51.6</v>
      </c>
      <c r="U87" s="48">
        <v>45.4</v>
      </c>
      <c r="V87" s="48">
        <v>37.700000000000003</v>
      </c>
      <c r="W87" s="48">
        <v>31.4</v>
      </c>
      <c r="X87" s="48">
        <v>27.1</v>
      </c>
      <c r="Y87" s="48">
        <v>28.4</v>
      </c>
      <c r="Z87" s="48">
        <v>25.2</v>
      </c>
      <c r="AA87" s="48">
        <v>30.3</v>
      </c>
      <c r="AB87" s="48">
        <v>33.799999999999997</v>
      </c>
      <c r="AC87" s="48">
        <v>31.7</v>
      </c>
    </row>
    <row r="88" spans="1:29" x14ac:dyDescent="0.25">
      <c r="A88" s="3" t="s">
        <v>480</v>
      </c>
      <c r="B88" s="3" t="s">
        <v>479</v>
      </c>
      <c r="C88" s="48">
        <v>19.600000000000001</v>
      </c>
      <c r="D88" s="48">
        <v>19.600000000000001</v>
      </c>
      <c r="E88" s="48">
        <v>19.2</v>
      </c>
      <c r="F88" s="48">
        <v>21.1</v>
      </c>
      <c r="G88" s="48">
        <v>20.6</v>
      </c>
      <c r="H88" s="48">
        <v>19.899999999999999</v>
      </c>
      <c r="I88" s="48">
        <v>21.5</v>
      </c>
      <c r="J88" s="48">
        <v>23.3</v>
      </c>
      <c r="K88" s="48">
        <v>25.3</v>
      </c>
      <c r="L88" s="48">
        <v>26.7</v>
      </c>
      <c r="M88" s="48">
        <v>28.8</v>
      </c>
      <c r="N88" s="48">
        <v>29.2</v>
      </c>
      <c r="O88" s="48">
        <v>23.1</v>
      </c>
      <c r="P88" s="48">
        <v>28.6</v>
      </c>
      <c r="Q88" s="48">
        <v>31.9</v>
      </c>
      <c r="R88" s="48">
        <v>33.5</v>
      </c>
      <c r="S88" s="48">
        <v>35.5</v>
      </c>
      <c r="T88" s="48">
        <v>37.4</v>
      </c>
      <c r="U88" s="48">
        <v>38.1</v>
      </c>
      <c r="V88" s="48">
        <v>37.5</v>
      </c>
      <c r="W88" s="48">
        <v>38.5</v>
      </c>
      <c r="X88" s="48">
        <v>53.3</v>
      </c>
      <c r="Y88" s="48">
        <v>77.8</v>
      </c>
      <c r="Z88" s="48">
        <v>68.599999999999994</v>
      </c>
      <c r="AA88" s="48">
        <v>89.1</v>
      </c>
      <c r="AB88" s="48">
        <v>102.3</v>
      </c>
      <c r="AC88" s="48">
        <v>81.599999999999994</v>
      </c>
    </row>
    <row r="89" spans="1:29" x14ac:dyDescent="0.25">
      <c r="A89" s="3" t="s">
        <v>478</v>
      </c>
      <c r="B89" s="4" t="s">
        <v>477</v>
      </c>
      <c r="C89" s="47">
        <v>579.9</v>
      </c>
      <c r="D89" s="47">
        <v>626.9</v>
      </c>
      <c r="E89" s="47">
        <v>652.79999999999995</v>
      </c>
      <c r="F89" s="47">
        <v>685.4</v>
      </c>
      <c r="G89" s="47">
        <v>709.4</v>
      </c>
      <c r="H89" s="47">
        <v>732.6</v>
      </c>
      <c r="I89" s="47">
        <v>769.5</v>
      </c>
      <c r="J89" s="47">
        <v>795.5</v>
      </c>
      <c r="K89" s="47">
        <v>840.6</v>
      </c>
      <c r="L89" s="47">
        <v>869.8</v>
      </c>
      <c r="M89" s="47">
        <v>869.4</v>
      </c>
      <c r="N89" s="47">
        <v>851.4</v>
      </c>
      <c r="O89" s="47">
        <v>832.3</v>
      </c>
      <c r="P89" s="47">
        <v>863.5</v>
      </c>
      <c r="Q89" s="47">
        <v>883.6</v>
      </c>
      <c r="R89" s="47">
        <v>923.4</v>
      </c>
      <c r="S89" s="47">
        <v>979.7</v>
      </c>
      <c r="T89" s="47">
        <v>1018.2</v>
      </c>
      <c r="U89" s="47">
        <v>1081.2</v>
      </c>
      <c r="V89" s="47">
        <v>1133.2</v>
      </c>
      <c r="W89" s="47">
        <v>1178.9000000000001</v>
      </c>
      <c r="X89" s="47">
        <v>1223.5999999999999</v>
      </c>
      <c r="Y89" s="47">
        <v>1277.5999999999999</v>
      </c>
      <c r="Z89" s="47">
        <v>1333.1</v>
      </c>
      <c r="AA89" s="47">
        <v>1535.2</v>
      </c>
      <c r="AB89" s="47">
        <v>1628.9</v>
      </c>
      <c r="AC89" s="47">
        <v>1772.4</v>
      </c>
    </row>
    <row r="90" spans="1:29" x14ac:dyDescent="0.25">
      <c r="A90" s="3" t="s">
        <v>476</v>
      </c>
      <c r="B90" s="3" t="s">
        <v>475</v>
      </c>
      <c r="C90" s="48">
        <v>118.5</v>
      </c>
      <c r="D90" s="48">
        <v>123.7</v>
      </c>
      <c r="E90" s="48">
        <v>135.4</v>
      </c>
      <c r="F90" s="48">
        <v>138.6</v>
      </c>
      <c r="G90" s="48">
        <v>132.6</v>
      </c>
      <c r="H90" s="48">
        <v>147</v>
      </c>
      <c r="I90" s="48">
        <v>149.80000000000001</v>
      </c>
      <c r="J90" s="48">
        <v>152.69999999999999</v>
      </c>
      <c r="K90" s="48">
        <v>158.1</v>
      </c>
      <c r="L90" s="48">
        <v>160.5</v>
      </c>
      <c r="M90" s="48">
        <v>162.80000000000001</v>
      </c>
      <c r="N90" s="48">
        <v>144.80000000000001</v>
      </c>
      <c r="O90" s="48">
        <v>125.8</v>
      </c>
      <c r="P90" s="48">
        <v>143</v>
      </c>
      <c r="Q90" s="48">
        <v>150.5</v>
      </c>
      <c r="R90" s="48">
        <v>163.30000000000001</v>
      </c>
      <c r="S90" s="48">
        <v>181.7</v>
      </c>
      <c r="T90" s="48">
        <v>194.3</v>
      </c>
      <c r="U90" s="48">
        <v>209.4</v>
      </c>
      <c r="V90" s="48">
        <v>223.9</v>
      </c>
      <c r="W90" s="48">
        <v>235.8</v>
      </c>
      <c r="X90" s="48">
        <v>243.3</v>
      </c>
      <c r="Y90" s="48">
        <v>257.5</v>
      </c>
      <c r="Z90" s="48">
        <v>255.3</v>
      </c>
      <c r="AA90" s="48">
        <v>317</v>
      </c>
      <c r="AB90" s="48">
        <v>340.4</v>
      </c>
      <c r="AC90" s="48">
        <v>361.7</v>
      </c>
    </row>
    <row r="91" spans="1:29" x14ac:dyDescent="0.25">
      <c r="A91" s="3" t="s">
        <v>474</v>
      </c>
      <c r="B91" s="3" t="s">
        <v>473</v>
      </c>
      <c r="C91" s="48">
        <v>90.9</v>
      </c>
      <c r="D91" s="48">
        <v>98.2</v>
      </c>
      <c r="E91" s="48">
        <v>99.7</v>
      </c>
      <c r="F91" s="48">
        <v>101.4</v>
      </c>
      <c r="G91" s="48">
        <v>109.1</v>
      </c>
      <c r="H91" s="48">
        <v>111.2</v>
      </c>
      <c r="I91" s="48">
        <v>115.1</v>
      </c>
      <c r="J91" s="48">
        <v>117.3</v>
      </c>
      <c r="K91" s="48">
        <v>122.5</v>
      </c>
      <c r="L91" s="48">
        <v>125.9</v>
      </c>
      <c r="M91" s="48">
        <v>124.1</v>
      </c>
      <c r="N91" s="48">
        <v>128.5</v>
      </c>
      <c r="O91" s="48">
        <v>131.4</v>
      </c>
      <c r="P91" s="48">
        <v>133</v>
      </c>
      <c r="Q91" s="48">
        <v>131.80000000000001</v>
      </c>
      <c r="R91" s="48">
        <v>133.80000000000001</v>
      </c>
      <c r="S91" s="48">
        <v>139.6</v>
      </c>
      <c r="T91" s="48">
        <v>143.6</v>
      </c>
      <c r="U91" s="48">
        <v>151.69999999999999</v>
      </c>
      <c r="V91" s="48">
        <v>156.19999999999999</v>
      </c>
      <c r="W91" s="48">
        <v>162.1</v>
      </c>
      <c r="X91" s="48">
        <v>164.1</v>
      </c>
      <c r="Y91" s="48">
        <v>168.7</v>
      </c>
      <c r="Z91" s="48">
        <v>191.2</v>
      </c>
      <c r="AA91" s="48">
        <v>197.3</v>
      </c>
      <c r="AB91" s="48">
        <v>209.9</v>
      </c>
      <c r="AC91" s="48">
        <v>231.7</v>
      </c>
    </row>
    <row r="92" spans="1:29" x14ac:dyDescent="0.25">
      <c r="A92" s="3" t="s">
        <v>472</v>
      </c>
      <c r="B92" s="3" t="s">
        <v>471</v>
      </c>
      <c r="C92" s="48">
        <v>79.8</v>
      </c>
      <c r="D92" s="48">
        <v>86.2</v>
      </c>
      <c r="E92" s="48">
        <v>89.1</v>
      </c>
      <c r="F92" s="48">
        <v>94.6</v>
      </c>
      <c r="G92" s="48">
        <v>99.6</v>
      </c>
      <c r="H92" s="48">
        <v>102.6</v>
      </c>
      <c r="I92" s="48">
        <v>110.1</v>
      </c>
      <c r="J92" s="48">
        <v>114.5</v>
      </c>
      <c r="K92" s="48">
        <v>121.1</v>
      </c>
      <c r="L92" s="48">
        <v>123.9</v>
      </c>
      <c r="M92" s="48">
        <v>124.6</v>
      </c>
      <c r="N92" s="48">
        <v>128.5</v>
      </c>
      <c r="O92" s="48">
        <v>133.4</v>
      </c>
      <c r="P92" s="48">
        <v>133</v>
      </c>
      <c r="Q92" s="48">
        <v>134.80000000000001</v>
      </c>
      <c r="R92" s="48">
        <v>134.19999999999999</v>
      </c>
      <c r="S92" s="48">
        <v>134</v>
      </c>
      <c r="T92" s="48">
        <v>138.69999999999999</v>
      </c>
      <c r="U92" s="48">
        <v>144.19999999999999</v>
      </c>
      <c r="V92" s="48">
        <v>147</v>
      </c>
      <c r="W92" s="48">
        <v>152.1</v>
      </c>
      <c r="X92" s="48">
        <v>155</v>
      </c>
      <c r="Y92" s="48">
        <v>159.9</v>
      </c>
      <c r="Z92" s="48">
        <v>162.19999999999999</v>
      </c>
      <c r="AA92" s="48">
        <v>183.1</v>
      </c>
      <c r="AB92" s="48">
        <v>195</v>
      </c>
      <c r="AC92" s="48">
        <v>203.2</v>
      </c>
    </row>
    <row r="93" spans="1:29" x14ac:dyDescent="0.25">
      <c r="A93" s="3" t="s">
        <v>470</v>
      </c>
      <c r="B93" s="3" t="s">
        <v>469</v>
      </c>
      <c r="C93" s="48">
        <v>290.7</v>
      </c>
      <c r="D93" s="48">
        <v>318.8</v>
      </c>
      <c r="E93" s="48">
        <v>328.7</v>
      </c>
      <c r="F93" s="48">
        <v>350.8</v>
      </c>
      <c r="G93" s="48">
        <v>368.1</v>
      </c>
      <c r="H93" s="48">
        <v>371.8</v>
      </c>
      <c r="I93" s="48">
        <v>394.6</v>
      </c>
      <c r="J93" s="48">
        <v>410.9</v>
      </c>
      <c r="K93" s="48">
        <v>438.9</v>
      </c>
      <c r="L93" s="48">
        <v>459.6</v>
      </c>
      <c r="M93" s="48">
        <v>457.9</v>
      </c>
      <c r="N93" s="48">
        <v>449.6</v>
      </c>
      <c r="O93" s="48">
        <v>441.6</v>
      </c>
      <c r="P93" s="48">
        <v>454.6</v>
      </c>
      <c r="Q93" s="48">
        <v>466.5</v>
      </c>
      <c r="R93" s="48">
        <v>492.1</v>
      </c>
      <c r="S93" s="48">
        <v>524.4</v>
      </c>
      <c r="T93" s="48">
        <v>541.6</v>
      </c>
      <c r="U93" s="48">
        <v>575.9</v>
      </c>
      <c r="V93" s="48">
        <v>606.1</v>
      </c>
      <c r="W93" s="48">
        <v>629</v>
      </c>
      <c r="X93" s="48">
        <v>661.2</v>
      </c>
      <c r="Y93" s="48">
        <v>691.4</v>
      </c>
      <c r="Z93" s="48">
        <v>724.4</v>
      </c>
      <c r="AA93" s="48">
        <v>837.7</v>
      </c>
      <c r="AB93" s="48">
        <v>883.6</v>
      </c>
      <c r="AC93" s="48">
        <v>975.8</v>
      </c>
    </row>
    <row r="94" spans="1:29" x14ac:dyDescent="0.25">
      <c r="A94" s="3" t="s">
        <v>468</v>
      </c>
      <c r="B94" s="3" t="s">
        <v>467</v>
      </c>
      <c r="C94" s="48">
        <v>47.6</v>
      </c>
      <c r="D94" s="48">
        <v>53.1</v>
      </c>
      <c r="E94" s="48">
        <v>55.1</v>
      </c>
      <c r="F94" s="48">
        <v>59.8</v>
      </c>
      <c r="G94" s="48">
        <v>64.8</v>
      </c>
      <c r="H94" s="48">
        <v>65.5</v>
      </c>
      <c r="I94" s="48">
        <v>71.599999999999994</v>
      </c>
      <c r="J94" s="48">
        <v>78.099999999999994</v>
      </c>
      <c r="K94" s="48">
        <v>86</v>
      </c>
      <c r="L94" s="48">
        <v>91.2</v>
      </c>
      <c r="M94" s="48">
        <v>88.1</v>
      </c>
      <c r="N94" s="48">
        <v>84.3</v>
      </c>
      <c r="O94" s="48">
        <v>80.900000000000006</v>
      </c>
      <c r="P94" s="48">
        <v>81.599999999999994</v>
      </c>
      <c r="Q94" s="48">
        <v>83.1</v>
      </c>
      <c r="R94" s="48">
        <v>86.5</v>
      </c>
      <c r="S94" s="48">
        <v>92.3</v>
      </c>
      <c r="T94" s="48">
        <v>94</v>
      </c>
      <c r="U94" s="48">
        <v>98.2</v>
      </c>
      <c r="V94" s="48">
        <v>103.1</v>
      </c>
      <c r="W94" s="48">
        <v>104.3</v>
      </c>
      <c r="X94" s="48">
        <v>108.2</v>
      </c>
      <c r="Y94" s="48">
        <v>111.7</v>
      </c>
      <c r="Z94" s="48">
        <v>124.5</v>
      </c>
      <c r="AA94" s="48">
        <v>136.6</v>
      </c>
      <c r="AB94" s="48">
        <v>141</v>
      </c>
      <c r="AC94" s="48">
        <v>148</v>
      </c>
    </row>
    <row r="95" spans="1:29" x14ac:dyDescent="0.25">
      <c r="A95" s="3" t="s">
        <v>466</v>
      </c>
      <c r="B95" s="3" t="s">
        <v>465</v>
      </c>
      <c r="C95" s="48">
        <v>31.9</v>
      </c>
      <c r="D95" s="48">
        <v>34.299999999999997</v>
      </c>
      <c r="E95" s="48">
        <v>35.299999999999997</v>
      </c>
      <c r="F95" s="48">
        <v>37.6</v>
      </c>
      <c r="G95" s="48">
        <v>40.799999999999997</v>
      </c>
      <c r="H95" s="48">
        <v>42.7</v>
      </c>
      <c r="I95" s="48">
        <v>44.9</v>
      </c>
      <c r="J95" s="48">
        <v>45.9</v>
      </c>
      <c r="K95" s="48">
        <v>47.6</v>
      </c>
      <c r="L95" s="48">
        <v>49</v>
      </c>
      <c r="M95" s="48">
        <v>49.7</v>
      </c>
      <c r="N95" s="48">
        <v>51.4</v>
      </c>
      <c r="O95" s="48">
        <v>54.1</v>
      </c>
      <c r="P95" s="48">
        <v>54.9</v>
      </c>
      <c r="Q95" s="48">
        <v>56.2</v>
      </c>
      <c r="R95" s="48">
        <v>58.2</v>
      </c>
      <c r="S95" s="48">
        <v>61.8</v>
      </c>
      <c r="T95" s="48">
        <v>63.4</v>
      </c>
      <c r="U95" s="48">
        <v>66.8</v>
      </c>
      <c r="V95" s="48">
        <v>69.8</v>
      </c>
      <c r="W95" s="48">
        <v>72.099999999999994</v>
      </c>
      <c r="X95" s="48">
        <v>72.7</v>
      </c>
      <c r="Y95" s="48">
        <v>74.7</v>
      </c>
      <c r="Z95" s="48">
        <v>71.599999999999994</v>
      </c>
      <c r="AA95" s="48">
        <v>77.8</v>
      </c>
      <c r="AB95" s="48">
        <v>82.9</v>
      </c>
      <c r="AC95" s="48">
        <v>91.8</v>
      </c>
    </row>
    <row r="96" spans="1:29" x14ac:dyDescent="0.25">
      <c r="A96" s="3" t="s">
        <v>464</v>
      </c>
      <c r="B96" s="3" t="s">
        <v>463</v>
      </c>
      <c r="C96" s="48">
        <v>37.5</v>
      </c>
      <c r="D96" s="48">
        <v>40.200000000000003</v>
      </c>
      <c r="E96" s="48">
        <v>40.299999999999997</v>
      </c>
      <c r="F96" s="48">
        <v>42.3</v>
      </c>
      <c r="G96" s="48">
        <v>46.4</v>
      </c>
      <c r="H96" s="48">
        <v>45</v>
      </c>
      <c r="I96" s="48">
        <v>49</v>
      </c>
      <c r="J96" s="48">
        <v>51.4</v>
      </c>
      <c r="K96" s="48">
        <v>55.9</v>
      </c>
      <c r="L96" s="48">
        <v>57.3</v>
      </c>
      <c r="M96" s="48">
        <v>56.6</v>
      </c>
      <c r="N96" s="48">
        <v>56.5</v>
      </c>
      <c r="O96" s="48">
        <v>50.8</v>
      </c>
      <c r="P96" s="48">
        <v>51</v>
      </c>
      <c r="Q96" s="48">
        <v>51.4</v>
      </c>
      <c r="R96" s="48">
        <v>50.3</v>
      </c>
      <c r="S96" s="48">
        <v>54.2</v>
      </c>
      <c r="T96" s="48">
        <v>55.5</v>
      </c>
      <c r="U96" s="48">
        <v>55.2</v>
      </c>
      <c r="V96" s="48">
        <v>58.3</v>
      </c>
      <c r="W96" s="48">
        <v>61</v>
      </c>
      <c r="X96" s="48">
        <v>64.599999999999994</v>
      </c>
      <c r="Y96" s="48">
        <v>67.7</v>
      </c>
      <c r="Z96" s="48">
        <v>64.599999999999994</v>
      </c>
      <c r="AA96" s="48">
        <v>74.2</v>
      </c>
      <c r="AB96" s="48">
        <v>89.2</v>
      </c>
      <c r="AC96" s="48">
        <v>92.9</v>
      </c>
    </row>
    <row r="97" spans="1:29" x14ac:dyDescent="0.25">
      <c r="A97" s="3" t="s">
        <v>462</v>
      </c>
      <c r="B97" s="3" t="s">
        <v>461</v>
      </c>
      <c r="C97" s="48">
        <v>46.4</v>
      </c>
      <c r="D97" s="48">
        <v>50.7</v>
      </c>
      <c r="E97" s="48">
        <v>52.1</v>
      </c>
      <c r="F97" s="48">
        <v>54.3</v>
      </c>
      <c r="G97" s="48">
        <v>55.7</v>
      </c>
      <c r="H97" s="48">
        <v>57.6</v>
      </c>
      <c r="I97" s="48">
        <v>58.4</v>
      </c>
      <c r="J97" s="48">
        <v>59.2</v>
      </c>
      <c r="K97" s="48">
        <v>60</v>
      </c>
      <c r="L97" s="48">
        <v>59.5</v>
      </c>
      <c r="M97" s="48">
        <v>57.2</v>
      </c>
      <c r="N97" s="48">
        <v>56.8</v>
      </c>
      <c r="O97" s="48">
        <v>55.5</v>
      </c>
      <c r="P97" s="48">
        <v>58.6</v>
      </c>
      <c r="Q97" s="48">
        <v>61.2</v>
      </c>
      <c r="R97" s="48">
        <v>65.900000000000006</v>
      </c>
      <c r="S97" s="48">
        <v>67.8</v>
      </c>
      <c r="T97" s="48">
        <v>67.900000000000006</v>
      </c>
      <c r="U97" s="48">
        <v>69.3</v>
      </c>
      <c r="V97" s="48">
        <v>69.7</v>
      </c>
      <c r="W97" s="48">
        <v>70.2</v>
      </c>
      <c r="X97" s="48">
        <v>71.7</v>
      </c>
      <c r="Y97" s="48">
        <v>73.099999999999994</v>
      </c>
      <c r="Z97" s="48">
        <v>52.2</v>
      </c>
      <c r="AA97" s="48">
        <v>69.3</v>
      </c>
      <c r="AB97" s="48">
        <v>76.8</v>
      </c>
      <c r="AC97" s="48">
        <v>83</v>
      </c>
    </row>
    <row r="98" spans="1:29" x14ac:dyDescent="0.25">
      <c r="A98" s="3" t="s">
        <v>460</v>
      </c>
      <c r="B98" s="3" t="s">
        <v>459</v>
      </c>
      <c r="C98" s="48">
        <v>35.799999999999997</v>
      </c>
      <c r="D98" s="48">
        <v>39.6</v>
      </c>
      <c r="E98" s="48">
        <v>40.1</v>
      </c>
      <c r="F98" s="48">
        <v>44.1</v>
      </c>
      <c r="G98" s="48">
        <v>45.5</v>
      </c>
      <c r="H98" s="48">
        <v>46.7</v>
      </c>
      <c r="I98" s="48">
        <v>54</v>
      </c>
      <c r="J98" s="48">
        <v>58.3</v>
      </c>
      <c r="K98" s="48">
        <v>67</v>
      </c>
      <c r="L98" s="48">
        <v>76.400000000000006</v>
      </c>
      <c r="M98" s="48">
        <v>81.7</v>
      </c>
      <c r="N98" s="48">
        <v>82.6</v>
      </c>
      <c r="O98" s="48">
        <v>91.3</v>
      </c>
      <c r="P98" s="48">
        <v>98.6</v>
      </c>
      <c r="Q98" s="48">
        <v>103.8</v>
      </c>
      <c r="R98" s="48">
        <v>117.3</v>
      </c>
      <c r="S98" s="48">
        <v>129</v>
      </c>
      <c r="T98" s="48">
        <v>137.19999999999999</v>
      </c>
      <c r="U98" s="48">
        <v>153.5</v>
      </c>
      <c r="V98" s="48">
        <v>169.7</v>
      </c>
      <c r="W98" s="48">
        <v>183.4</v>
      </c>
      <c r="X98" s="48">
        <v>203</v>
      </c>
      <c r="Y98" s="48">
        <v>219.1</v>
      </c>
      <c r="Z98" s="48">
        <v>279.39999999999998</v>
      </c>
      <c r="AA98" s="48">
        <v>321</v>
      </c>
      <c r="AB98" s="48">
        <v>331.5</v>
      </c>
      <c r="AC98" s="48">
        <v>391.9</v>
      </c>
    </row>
    <row r="99" spans="1:29" x14ac:dyDescent="0.25">
      <c r="A99" s="3" t="s">
        <v>458</v>
      </c>
      <c r="B99" s="3" t="s">
        <v>457</v>
      </c>
      <c r="C99" s="48">
        <v>91.5</v>
      </c>
      <c r="D99" s="48">
        <v>100.9</v>
      </c>
      <c r="E99" s="48">
        <v>105.7</v>
      </c>
      <c r="F99" s="48">
        <v>112.6</v>
      </c>
      <c r="G99" s="48">
        <v>114.9</v>
      </c>
      <c r="H99" s="48">
        <v>114.4</v>
      </c>
      <c r="I99" s="48">
        <v>116.7</v>
      </c>
      <c r="J99" s="48">
        <v>118.1</v>
      </c>
      <c r="K99" s="48">
        <v>122.5</v>
      </c>
      <c r="L99" s="48">
        <v>126.1</v>
      </c>
      <c r="M99" s="48">
        <v>124.5</v>
      </c>
      <c r="N99" s="48">
        <v>118</v>
      </c>
      <c r="O99" s="48">
        <v>109</v>
      </c>
      <c r="P99" s="48">
        <v>109.9</v>
      </c>
      <c r="Q99" s="48">
        <v>110.8</v>
      </c>
      <c r="R99" s="48">
        <v>113.9</v>
      </c>
      <c r="S99" s="48">
        <v>119.2</v>
      </c>
      <c r="T99" s="48">
        <v>123.7</v>
      </c>
      <c r="U99" s="48">
        <v>132.9</v>
      </c>
      <c r="V99" s="48">
        <v>135.6</v>
      </c>
      <c r="W99" s="48">
        <v>138</v>
      </c>
      <c r="X99" s="48">
        <v>141</v>
      </c>
      <c r="Y99" s="48">
        <v>145.1</v>
      </c>
      <c r="Z99" s="48">
        <v>132</v>
      </c>
      <c r="AA99" s="48">
        <v>158.80000000000001</v>
      </c>
      <c r="AB99" s="48">
        <v>162.30000000000001</v>
      </c>
      <c r="AC99" s="48">
        <v>168.2</v>
      </c>
    </row>
    <row r="100" spans="1:29" x14ac:dyDescent="0.25">
      <c r="A100" s="3" t="s">
        <v>456</v>
      </c>
      <c r="B100" s="4" t="s">
        <v>455</v>
      </c>
      <c r="C100" s="47">
        <v>257.3</v>
      </c>
      <c r="D100" s="47">
        <v>280</v>
      </c>
      <c r="E100" s="47">
        <v>290.10000000000002</v>
      </c>
      <c r="F100" s="47">
        <v>307.8</v>
      </c>
      <c r="G100" s="47">
        <v>308</v>
      </c>
      <c r="H100" s="47">
        <v>305.60000000000002</v>
      </c>
      <c r="I100" s="47">
        <v>321.39999999999998</v>
      </c>
      <c r="J100" s="47">
        <v>352</v>
      </c>
      <c r="K100" s="47">
        <v>375.6</v>
      </c>
      <c r="L100" s="47">
        <v>410.3</v>
      </c>
      <c r="M100" s="47">
        <v>414</v>
      </c>
      <c r="N100" s="47">
        <v>427</v>
      </c>
      <c r="O100" s="47">
        <v>404.4</v>
      </c>
      <c r="P100" s="47">
        <v>433.5</v>
      </c>
      <c r="Q100" s="47">
        <v>452.5</v>
      </c>
      <c r="R100" s="47">
        <v>473.3</v>
      </c>
      <c r="S100" s="47">
        <v>497.4</v>
      </c>
      <c r="T100" s="47">
        <v>533.6</v>
      </c>
      <c r="U100" s="47">
        <v>583.9</v>
      </c>
      <c r="V100" s="47">
        <v>603</v>
      </c>
      <c r="W100" s="47">
        <v>635.5</v>
      </c>
      <c r="X100" s="47">
        <v>677.3</v>
      </c>
      <c r="Y100" s="47">
        <v>710</v>
      </c>
      <c r="Z100" s="47">
        <v>638.70000000000005</v>
      </c>
      <c r="AA100" s="47">
        <v>775.4</v>
      </c>
      <c r="AB100" s="47">
        <v>916.3</v>
      </c>
      <c r="AC100" s="47">
        <v>943.7</v>
      </c>
    </row>
    <row r="101" spans="1:29" x14ac:dyDescent="0.25">
      <c r="A101" s="3" t="s">
        <v>454</v>
      </c>
      <c r="B101" s="3" t="s">
        <v>453</v>
      </c>
      <c r="C101" s="48">
        <v>54.7</v>
      </c>
      <c r="D101" s="48">
        <v>55.2</v>
      </c>
      <c r="E101" s="48">
        <v>57.7</v>
      </c>
      <c r="F101" s="48">
        <v>58.1</v>
      </c>
      <c r="G101" s="48">
        <v>49.2</v>
      </c>
      <c r="H101" s="48">
        <v>52</v>
      </c>
      <c r="I101" s="48">
        <v>54.6</v>
      </c>
      <c r="J101" s="48">
        <v>60.8</v>
      </c>
      <c r="K101" s="48">
        <v>61.7</v>
      </c>
      <c r="L101" s="48">
        <v>68</v>
      </c>
      <c r="M101" s="48">
        <v>73.2</v>
      </c>
      <c r="N101" s="48">
        <v>68.7</v>
      </c>
      <c r="O101" s="48">
        <v>71.599999999999994</v>
      </c>
      <c r="P101" s="48">
        <v>84.3</v>
      </c>
      <c r="Q101" s="48">
        <v>84.8</v>
      </c>
      <c r="R101" s="48">
        <v>88.1</v>
      </c>
      <c r="S101" s="48">
        <v>93.6</v>
      </c>
      <c r="T101" s="48">
        <v>101.6</v>
      </c>
      <c r="U101" s="48">
        <v>116</v>
      </c>
      <c r="V101" s="48">
        <v>125</v>
      </c>
      <c r="W101" s="48">
        <v>128.69999999999999</v>
      </c>
      <c r="X101" s="48">
        <v>131.1</v>
      </c>
      <c r="Y101" s="48">
        <v>140.19999999999999</v>
      </c>
      <c r="Z101" s="48">
        <v>63.8</v>
      </c>
      <c r="AA101" s="48">
        <v>96</v>
      </c>
      <c r="AB101" s="48">
        <v>146.69999999999999</v>
      </c>
      <c r="AC101" s="48">
        <v>166.6</v>
      </c>
    </row>
    <row r="102" spans="1:29" x14ac:dyDescent="0.25">
      <c r="A102" s="3" t="s">
        <v>452</v>
      </c>
      <c r="B102" s="3" t="s">
        <v>451</v>
      </c>
      <c r="C102" s="48">
        <v>20</v>
      </c>
      <c r="D102" s="48">
        <v>22.2</v>
      </c>
      <c r="E102" s="48">
        <v>22.6</v>
      </c>
      <c r="F102" s="48">
        <v>23.3</v>
      </c>
      <c r="G102" s="48">
        <v>23.3</v>
      </c>
      <c r="H102" s="48">
        <v>21.7</v>
      </c>
      <c r="I102" s="48">
        <v>23.4</v>
      </c>
      <c r="J102" s="48">
        <v>25.2</v>
      </c>
      <c r="K102" s="48">
        <v>28</v>
      </c>
      <c r="L102" s="48">
        <v>32.1</v>
      </c>
      <c r="M102" s="48">
        <v>32.4</v>
      </c>
      <c r="N102" s="48">
        <v>37.299999999999997</v>
      </c>
      <c r="O102" s="48">
        <v>32.9</v>
      </c>
      <c r="P102" s="48">
        <v>33.799999999999997</v>
      </c>
      <c r="Q102" s="48">
        <v>36.6</v>
      </c>
      <c r="R102" s="48">
        <v>39.700000000000003</v>
      </c>
      <c r="S102" s="48">
        <v>41.6</v>
      </c>
      <c r="T102" s="48">
        <v>45.2</v>
      </c>
      <c r="U102" s="48">
        <v>46.2</v>
      </c>
      <c r="V102" s="48">
        <v>42.3</v>
      </c>
      <c r="W102" s="48">
        <v>44.3</v>
      </c>
      <c r="X102" s="48">
        <v>46.6</v>
      </c>
      <c r="Y102" s="48">
        <v>46.2</v>
      </c>
      <c r="Z102" s="48">
        <v>41.8</v>
      </c>
      <c r="AA102" s="48">
        <v>45.2</v>
      </c>
      <c r="AB102" s="48">
        <v>52</v>
      </c>
      <c r="AC102" s="48">
        <v>53.1</v>
      </c>
    </row>
    <row r="103" spans="1:29" x14ac:dyDescent="0.25">
      <c r="A103" s="3" t="s">
        <v>450</v>
      </c>
      <c r="B103" s="3" t="s">
        <v>449</v>
      </c>
      <c r="C103" s="48">
        <v>6.6</v>
      </c>
      <c r="D103" s="48">
        <v>6.5</v>
      </c>
      <c r="E103" s="48">
        <v>6.6</v>
      </c>
      <c r="F103" s="48">
        <v>8</v>
      </c>
      <c r="G103" s="48">
        <v>8.3000000000000007</v>
      </c>
      <c r="H103" s="48">
        <v>7</v>
      </c>
      <c r="I103" s="48">
        <v>8.1999999999999993</v>
      </c>
      <c r="J103" s="48">
        <v>8.6</v>
      </c>
      <c r="K103" s="48">
        <v>8.8000000000000007</v>
      </c>
      <c r="L103" s="48">
        <v>12.7</v>
      </c>
      <c r="M103" s="48">
        <v>14.2</v>
      </c>
      <c r="N103" s="48">
        <v>16.399999999999999</v>
      </c>
      <c r="O103" s="48">
        <v>15.6</v>
      </c>
      <c r="P103" s="48">
        <v>14.7</v>
      </c>
      <c r="Q103" s="48">
        <v>14.1</v>
      </c>
      <c r="R103" s="48">
        <v>13.2</v>
      </c>
      <c r="S103" s="48">
        <v>16.8</v>
      </c>
      <c r="T103" s="48">
        <v>16.8</v>
      </c>
      <c r="U103" s="48">
        <v>16.7</v>
      </c>
      <c r="V103" s="48">
        <v>14.3</v>
      </c>
      <c r="W103" s="48">
        <v>14</v>
      </c>
      <c r="X103" s="48">
        <v>15.7</v>
      </c>
      <c r="Y103" s="48">
        <v>15.5</v>
      </c>
      <c r="Z103" s="48">
        <v>12.8</v>
      </c>
      <c r="AA103" s="48">
        <v>19.5</v>
      </c>
      <c r="AB103" s="48">
        <v>22.6</v>
      </c>
      <c r="AC103" s="48">
        <v>24.5</v>
      </c>
    </row>
    <row r="104" spans="1:29" x14ac:dyDescent="0.25">
      <c r="A104" s="3" t="s">
        <v>448</v>
      </c>
      <c r="B104" s="3" t="s">
        <v>447</v>
      </c>
      <c r="C104" s="48">
        <v>77.099999999999994</v>
      </c>
      <c r="D104" s="48">
        <v>85.6</v>
      </c>
      <c r="E104" s="48">
        <v>92.4</v>
      </c>
      <c r="F104" s="48">
        <v>98</v>
      </c>
      <c r="G104" s="48">
        <v>97.2</v>
      </c>
      <c r="H104" s="48">
        <v>97.1</v>
      </c>
      <c r="I104" s="48">
        <v>101.4</v>
      </c>
      <c r="J104" s="48">
        <v>109.1</v>
      </c>
      <c r="K104" s="48">
        <v>116.9</v>
      </c>
      <c r="L104" s="48">
        <v>125.5</v>
      </c>
      <c r="M104" s="48">
        <v>123.7</v>
      </c>
      <c r="N104" s="48">
        <v>120.5</v>
      </c>
      <c r="O104" s="48">
        <v>109.5</v>
      </c>
      <c r="P104" s="48">
        <v>113.5</v>
      </c>
      <c r="Q104" s="48">
        <v>122</v>
      </c>
      <c r="R104" s="48">
        <v>128.4</v>
      </c>
      <c r="S104" s="48">
        <v>134.5</v>
      </c>
      <c r="T104" s="48">
        <v>148.6</v>
      </c>
      <c r="U104" s="48">
        <v>161.5</v>
      </c>
      <c r="V104" s="48">
        <v>164.9</v>
      </c>
      <c r="W104" s="48">
        <v>178</v>
      </c>
      <c r="X104" s="48">
        <v>191.4</v>
      </c>
      <c r="Y104" s="48">
        <v>197.4</v>
      </c>
      <c r="Z104" s="48">
        <v>196.6</v>
      </c>
      <c r="AA104" s="48">
        <v>230.4</v>
      </c>
      <c r="AB104" s="48">
        <v>259.2</v>
      </c>
      <c r="AC104" s="48">
        <v>256.60000000000002</v>
      </c>
    </row>
    <row r="105" spans="1:29" x14ac:dyDescent="0.25">
      <c r="A105" s="3" t="s">
        <v>446</v>
      </c>
      <c r="B105" s="3" t="s">
        <v>445</v>
      </c>
      <c r="C105" s="48">
        <v>15.1</v>
      </c>
      <c r="D105" s="48">
        <v>16.2</v>
      </c>
      <c r="E105" s="48">
        <v>17.7</v>
      </c>
      <c r="F105" s="48">
        <v>18.5</v>
      </c>
      <c r="G105" s="48">
        <v>19</v>
      </c>
      <c r="H105" s="48">
        <v>19.5</v>
      </c>
      <c r="I105" s="48">
        <v>21.4</v>
      </c>
      <c r="J105" s="48">
        <v>23</v>
      </c>
      <c r="K105" s="48">
        <v>23.5</v>
      </c>
      <c r="L105" s="48">
        <v>25.9</v>
      </c>
      <c r="M105" s="48">
        <v>26.3</v>
      </c>
      <c r="N105" s="48">
        <v>28.1</v>
      </c>
      <c r="O105" s="48">
        <v>29.4</v>
      </c>
      <c r="P105" s="48">
        <v>31.4</v>
      </c>
      <c r="Q105" s="48">
        <v>34.200000000000003</v>
      </c>
      <c r="R105" s="48">
        <v>36.5</v>
      </c>
      <c r="S105" s="48">
        <v>37.700000000000003</v>
      </c>
      <c r="T105" s="48">
        <v>40</v>
      </c>
      <c r="U105" s="48">
        <v>41.3</v>
      </c>
      <c r="V105" s="48">
        <v>41.4</v>
      </c>
      <c r="W105" s="48">
        <v>43.4</v>
      </c>
      <c r="X105" s="48">
        <v>46</v>
      </c>
      <c r="Y105" s="48">
        <v>54.3</v>
      </c>
      <c r="Z105" s="48">
        <v>40.700000000000003</v>
      </c>
      <c r="AA105" s="48">
        <v>46.9</v>
      </c>
      <c r="AB105" s="48">
        <v>57</v>
      </c>
      <c r="AC105" s="48">
        <v>68.900000000000006</v>
      </c>
    </row>
    <row r="106" spans="1:29" x14ac:dyDescent="0.25">
      <c r="A106" s="3" t="s">
        <v>444</v>
      </c>
      <c r="B106" s="3" t="s">
        <v>443</v>
      </c>
      <c r="C106" s="48">
        <v>7</v>
      </c>
      <c r="D106" s="48">
        <v>9.8000000000000007</v>
      </c>
      <c r="E106" s="48">
        <v>10.4</v>
      </c>
      <c r="F106" s="48">
        <v>9.4</v>
      </c>
      <c r="G106" s="48">
        <v>16.100000000000001</v>
      </c>
      <c r="H106" s="48">
        <v>10</v>
      </c>
      <c r="I106" s="48">
        <v>10.3</v>
      </c>
      <c r="J106" s="48">
        <v>10.6</v>
      </c>
      <c r="K106" s="48">
        <v>9.8000000000000007</v>
      </c>
      <c r="L106" s="48">
        <v>10.7</v>
      </c>
      <c r="M106" s="48">
        <v>13</v>
      </c>
      <c r="N106" s="48">
        <v>16.3</v>
      </c>
      <c r="O106" s="48">
        <v>14.6</v>
      </c>
      <c r="P106" s="48">
        <v>20.2</v>
      </c>
      <c r="Q106" s="48">
        <v>21.6</v>
      </c>
      <c r="R106" s="48">
        <v>25.3</v>
      </c>
      <c r="S106" s="48">
        <v>27</v>
      </c>
      <c r="T106" s="48">
        <v>30.2</v>
      </c>
      <c r="U106" s="48">
        <v>36.799999999999997</v>
      </c>
      <c r="V106" s="48">
        <v>39.200000000000003</v>
      </c>
      <c r="W106" s="48">
        <v>41</v>
      </c>
      <c r="X106" s="48">
        <v>44</v>
      </c>
      <c r="Y106" s="48">
        <v>38.9</v>
      </c>
      <c r="Z106" s="48">
        <v>38.5</v>
      </c>
      <c r="AA106" s="48">
        <v>41.8</v>
      </c>
      <c r="AB106" s="48">
        <v>45</v>
      </c>
      <c r="AC106" s="48">
        <v>48.7</v>
      </c>
    </row>
    <row r="107" spans="1:29" x14ac:dyDescent="0.25">
      <c r="A107" s="3" t="s">
        <v>442</v>
      </c>
      <c r="B107" s="3" t="s">
        <v>441</v>
      </c>
      <c r="C107" s="48">
        <v>55.9</v>
      </c>
      <c r="D107" s="48">
        <v>59.8</v>
      </c>
      <c r="E107" s="48">
        <v>58.1</v>
      </c>
      <c r="F107" s="48">
        <v>65.8</v>
      </c>
      <c r="G107" s="48">
        <v>69.099999999999994</v>
      </c>
      <c r="H107" s="48">
        <v>71.7</v>
      </c>
      <c r="I107" s="48">
        <v>73.3</v>
      </c>
      <c r="J107" s="48">
        <v>80.900000000000006</v>
      </c>
      <c r="K107" s="48">
        <v>88.8</v>
      </c>
      <c r="L107" s="48">
        <v>94.6</v>
      </c>
      <c r="M107" s="48">
        <v>89.9</v>
      </c>
      <c r="N107" s="48">
        <v>94.4</v>
      </c>
      <c r="O107" s="48">
        <v>85.6</v>
      </c>
      <c r="P107" s="48">
        <v>90.5</v>
      </c>
      <c r="Q107" s="48">
        <v>94</v>
      </c>
      <c r="R107" s="48">
        <v>94.9</v>
      </c>
      <c r="S107" s="48">
        <v>99.1</v>
      </c>
      <c r="T107" s="48">
        <v>103.8</v>
      </c>
      <c r="U107" s="48">
        <v>114.4</v>
      </c>
      <c r="V107" s="48">
        <v>119.1</v>
      </c>
      <c r="W107" s="48">
        <v>125</v>
      </c>
      <c r="X107" s="48">
        <v>133.69999999999999</v>
      </c>
      <c r="Y107" s="48">
        <v>144</v>
      </c>
      <c r="Z107" s="48">
        <v>162.9</v>
      </c>
      <c r="AA107" s="48">
        <v>195.6</v>
      </c>
      <c r="AB107" s="48">
        <v>218.3</v>
      </c>
      <c r="AC107" s="48">
        <v>207.6</v>
      </c>
    </row>
    <row r="108" spans="1:29" x14ac:dyDescent="0.25">
      <c r="A108" s="3" t="s">
        <v>440</v>
      </c>
      <c r="B108" s="3" t="s">
        <v>439</v>
      </c>
      <c r="C108" s="48">
        <v>27.1</v>
      </c>
      <c r="D108" s="48">
        <v>30.1</v>
      </c>
      <c r="E108" s="48">
        <v>29.8</v>
      </c>
      <c r="F108" s="48">
        <v>35.5</v>
      </c>
      <c r="G108" s="48">
        <v>39.200000000000003</v>
      </c>
      <c r="H108" s="48">
        <v>42.1</v>
      </c>
      <c r="I108" s="48">
        <v>41.7</v>
      </c>
      <c r="J108" s="48">
        <v>45.2</v>
      </c>
      <c r="K108" s="48">
        <v>49.5</v>
      </c>
      <c r="L108" s="48">
        <v>51.1</v>
      </c>
      <c r="M108" s="48">
        <v>46.9</v>
      </c>
      <c r="N108" s="48">
        <v>50.9</v>
      </c>
      <c r="O108" s="48">
        <v>45.4</v>
      </c>
      <c r="P108" s="48">
        <v>49.8</v>
      </c>
      <c r="Q108" s="48">
        <v>53.6</v>
      </c>
      <c r="R108" s="48">
        <v>55.1</v>
      </c>
      <c r="S108" s="48">
        <v>57</v>
      </c>
      <c r="T108" s="48">
        <v>60.4</v>
      </c>
      <c r="U108" s="48">
        <v>66.2</v>
      </c>
      <c r="V108" s="48">
        <v>67.599999999999994</v>
      </c>
      <c r="W108" s="48">
        <v>68.5</v>
      </c>
      <c r="X108" s="48">
        <v>73.400000000000006</v>
      </c>
      <c r="Y108" s="48">
        <v>79.400000000000006</v>
      </c>
      <c r="Z108" s="48">
        <v>77.599999999999994</v>
      </c>
      <c r="AA108" s="48">
        <v>90.7</v>
      </c>
      <c r="AB108" s="48">
        <v>111.4</v>
      </c>
      <c r="AC108" s="48">
        <v>107.7</v>
      </c>
    </row>
    <row r="109" spans="1:29" x14ac:dyDescent="0.25">
      <c r="A109" s="3" t="s">
        <v>438</v>
      </c>
      <c r="B109" s="3" t="s">
        <v>437</v>
      </c>
      <c r="C109" s="48">
        <v>28.8</v>
      </c>
      <c r="D109" s="48">
        <v>29.7</v>
      </c>
      <c r="E109" s="48">
        <v>28.4</v>
      </c>
      <c r="F109" s="48">
        <v>30.3</v>
      </c>
      <c r="G109" s="48">
        <v>29.9</v>
      </c>
      <c r="H109" s="48">
        <v>29.6</v>
      </c>
      <c r="I109" s="48">
        <v>31.5</v>
      </c>
      <c r="J109" s="48">
        <v>35.799999999999997</v>
      </c>
      <c r="K109" s="48">
        <v>39.299999999999997</v>
      </c>
      <c r="L109" s="48">
        <v>43.5</v>
      </c>
      <c r="M109" s="48">
        <v>43</v>
      </c>
      <c r="N109" s="48">
        <v>43.5</v>
      </c>
      <c r="O109" s="48">
        <v>40.299999999999997</v>
      </c>
      <c r="P109" s="48">
        <v>40.700000000000003</v>
      </c>
      <c r="Q109" s="48">
        <v>40.5</v>
      </c>
      <c r="R109" s="48">
        <v>39.799999999999997</v>
      </c>
      <c r="S109" s="48">
        <v>42.1</v>
      </c>
      <c r="T109" s="48">
        <v>43.5</v>
      </c>
      <c r="U109" s="48">
        <v>48.2</v>
      </c>
      <c r="V109" s="48">
        <v>51.4</v>
      </c>
      <c r="W109" s="48">
        <v>56.5</v>
      </c>
      <c r="X109" s="48">
        <v>60.3</v>
      </c>
      <c r="Y109" s="48">
        <v>64.599999999999994</v>
      </c>
      <c r="Z109" s="48">
        <v>85.3</v>
      </c>
      <c r="AA109" s="48">
        <v>104.9</v>
      </c>
      <c r="AB109" s="48">
        <v>106.9</v>
      </c>
      <c r="AC109" s="48">
        <v>99.9</v>
      </c>
    </row>
    <row r="110" spans="1:29" x14ac:dyDescent="0.25">
      <c r="A110" s="3" t="s">
        <v>436</v>
      </c>
      <c r="B110" s="3" t="s">
        <v>435</v>
      </c>
      <c r="C110" s="48">
        <v>21</v>
      </c>
      <c r="D110" s="48">
        <v>24.8</v>
      </c>
      <c r="E110" s="48">
        <v>24.6</v>
      </c>
      <c r="F110" s="48">
        <v>26.7</v>
      </c>
      <c r="G110" s="48">
        <v>25.8</v>
      </c>
      <c r="H110" s="48">
        <v>26.6</v>
      </c>
      <c r="I110" s="48">
        <v>28.7</v>
      </c>
      <c r="J110" s="48">
        <v>33.6</v>
      </c>
      <c r="K110" s="48">
        <v>38.1</v>
      </c>
      <c r="L110" s="48">
        <v>40.799999999999997</v>
      </c>
      <c r="M110" s="48">
        <v>41.3</v>
      </c>
      <c r="N110" s="48">
        <v>45.3</v>
      </c>
      <c r="O110" s="48">
        <v>45.1</v>
      </c>
      <c r="P110" s="48">
        <v>45.2</v>
      </c>
      <c r="Q110" s="48">
        <v>45.2</v>
      </c>
      <c r="R110" s="48">
        <v>47.2</v>
      </c>
      <c r="S110" s="48">
        <v>47</v>
      </c>
      <c r="T110" s="48">
        <v>47.2</v>
      </c>
      <c r="U110" s="48">
        <v>51.1</v>
      </c>
      <c r="V110" s="48">
        <v>56.9</v>
      </c>
      <c r="W110" s="48">
        <v>61.1</v>
      </c>
      <c r="X110" s="48">
        <v>68.599999999999994</v>
      </c>
      <c r="Y110" s="48">
        <v>73.400000000000006</v>
      </c>
      <c r="Z110" s="48">
        <v>81.599999999999994</v>
      </c>
      <c r="AA110" s="48">
        <v>100.2</v>
      </c>
      <c r="AB110" s="48">
        <v>115.5</v>
      </c>
      <c r="AC110" s="48">
        <v>117.8</v>
      </c>
    </row>
    <row r="111" spans="1:29" x14ac:dyDescent="0.25">
      <c r="A111" s="3" t="s">
        <v>434</v>
      </c>
      <c r="B111" s="4" t="s">
        <v>433</v>
      </c>
      <c r="C111" s="47">
        <v>394.1</v>
      </c>
      <c r="D111" s="47">
        <v>434.6</v>
      </c>
      <c r="E111" s="47">
        <v>485.3</v>
      </c>
      <c r="F111" s="47">
        <v>471.2</v>
      </c>
      <c r="G111" s="47">
        <v>502.3</v>
      </c>
      <c r="H111" s="47">
        <v>550.5</v>
      </c>
      <c r="I111" s="47">
        <v>564.79999999999995</v>
      </c>
      <c r="J111" s="47">
        <v>620.29999999999995</v>
      </c>
      <c r="K111" s="47">
        <v>642</v>
      </c>
      <c r="L111" s="47">
        <v>651.9</v>
      </c>
      <c r="M111" s="47">
        <v>707.5</v>
      </c>
      <c r="N111" s="47">
        <v>743.8</v>
      </c>
      <c r="O111" s="47">
        <v>721.4</v>
      </c>
      <c r="P111" s="47">
        <v>754.9</v>
      </c>
      <c r="Q111" s="47">
        <v>763</v>
      </c>
      <c r="R111" s="47">
        <v>762.7</v>
      </c>
      <c r="S111" s="47">
        <v>835.5</v>
      </c>
      <c r="T111" s="47">
        <v>848.8</v>
      </c>
      <c r="U111" s="47">
        <v>913.1</v>
      </c>
      <c r="V111" s="47">
        <v>974.9</v>
      </c>
      <c r="W111" s="47">
        <v>1010</v>
      </c>
      <c r="X111" s="47">
        <v>1041.5</v>
      </c>
      <c r="Y111" s="47">
        <v>1142.5999999999999</v>
      </c>
      <c r="Z111" s="47">
        <v>1181.3</v>
      </c>
      <c r="AA111" s="47">
        <v>1310.4000000000001</v>
      </c>
      <c r="AB111" s="47">
        <v>1367.5</v>
      </c>
      <c r="AC111" s="47">
        <v>1477.9</v>
      </c>
    </row>
    <row r="112" spans="1:29" x14ac:dyDescent="0.25">
      <c r="A112" s="3" t="s">
        <v>432</v>
      </c>
      <c r="B112" s="3" t="s">
        <v>431</v>
      </c>
      <c r="C112" s="48">
        <v>95.6</v>
      </c>
      <c r="D112" s="48">
        <v>106.4</v>
      </c>
      <c r="E112" s="48">
        <v>136.80000000000001</v>
      </c>
      <c r="F112" s="48">
        <v>112.6</v>
      </c>
      <c r="G112" s="48">
        <v>111.4</v>
      </c>
      <c r="H112" s="48">
        <v>133.1</v>
      </c>
      <c r="I112" s="48">
        <v>141.69999999999999</v>
      </c>
      <c r="J112" s="48">
        <v>156.30000000000001</v>
      </c>
      <c r="K112" s="48">
        <v>168</v>
      </c>
      <c r="L112" s="48">
        <v>157.30000000000001</v>
      </c>
      <c r="M112" s="48">
        <v>184.6</v>
      </c>
      <c r="N112" s="48">
        <v>181.6</v>
      </c>
      <c r="O112" s="48">
        <v>170.6</v>
      </c>
      <c r="P112" s="48">
        <v>178.7</v>
      </c>
      <c r="Q112" s="48">
        <v>185</v>
      </c>
      <c r="R112" s="48">
        <v>189.8</v>
      </c>
      <c r="S112" s="48">
        <v>196.1</v>
      </c>
      <c r="T112" s="48">
        <v>203.8</v>
      </c>
      <c r="U112" s="48">
        <v>209</v>
      </c>
      <c r="V112" s="48">
        <v>219.9</v>
      </c>
      <c r="W112" s="48">
        <v>236</v>
      </c>
      <c r="X112" s="48">
        <v>246.7</v>
      </c>
      <c r="Y112" s="48">
        <v>278.39999999999998</v>
      </c>
      <c r="Z112" s="48">
        <v>303.10000000000002</v>
      </c>
      <c r="AA112" s="48">
        <v>351.3</v>
      </c>
      <c r="AB112" s="48">
        <v>357.6</v>
      </c>
      <c r="AC112" s="48">
        <v>401.5</v>
      </c>
    </row>
    <row r="113" spans="1:29" x14ac:dyDescent="0.25">
      <c r="A113" s="3" t="s">
        <v>430</v>
      </c>
      <c r="B113" s="3" t="s">
        <v>429</v>
      </c>
      <c r="C113" s="48">
        <v>61.4</v>
      </c>
      <c r="D113" s="48">
        <v>64.3</v>
      </c>
      <c r="E113" s="48">
        <v>78.7</v>
      </c>
      <c r="F113" s="48">
        <v>62</v>
      </c>
      <c r="G113" s="48">
        <v>61.7</v>
      </c>
      <c r="H113" s="48">
        <v>77.3</v>
      </c>
      <c r="I113" s="48">
        <v>81.5</v>
      </c>
      <c r="J113" s="48">
        <v>87.5</v>
      </c>
      <c r="K113" s="48">
        <v>90.9</v>
      </c>
      <c r="L113" s="48">
        <v>80.8</v>
      </c>
      <c r="M113" s="48">
        <v>89.7</v>
      </c>
      <c r="N113" s="48">
        <v>82.6</v>
      </c>
      <c r="O113" s="48">
        <v>70.3</v>
      </c>
      <c r="P113" s="48">
        <v>69.099999999999994</v>
      </c>
      <c r="Q113" s="48">
        <v>64.099999999999994</v>
      </c>
      <c r="R113" s="48">
        <v>63.3</v>
      </c>
      <c r="S113" s="48">
        <v>59.2</v>
      </c>
      <c r="T113" s="48">
        <v>58.9</v>
      </c>
      <c r="U113" s="48">
        <v>58.8</v>
      </c>
      <c r="V113" s="48">
        <v>58.7</v>
      </c>
      <c r="W113" s="48">
        <v>59.5</v>
      </c>
      <c r="X113" s="48">
        <v>60.5</v>
      </c>
      <c r="Y113" s="48">
        <v>60.3</v>
      </c>
      <c r="Z113" s="48">
        <v>52.3</v>
      </c>
      <c r="AA113" s="48">
        <v>58.4</v>
      </c>
      <c r="AB113" s="48">
        <v>58.3</v>
      </c>
      <c r="AC113" s="48">
        <v>60.6</v>
      </c>
    </row>
    <row r="114" spans="1:29" x14ac:dyDescent="0.25">
      <c r="A114" s="3" t="s">
        <v>428</v>
      </c>
      <c r="B114" s="3" t="s">
        <v>427</v>
      </c>
      <c r="C114" s="48">
        <v>34.1</v>
      </c>
      <c r="D114" s="48">
        <v>42</v>
      </c>
      <c r="E114" s="48">
        <v>58.2</v>
      </c>
      <c r="F114" s="48">
        <v>50.6</v>
      </c>
      <c r="G114" s="48">
        <v>49.7</v>
      </c>
      <c r="H114" s="48">
        <v>55.8</v>
      </c>
      <c r="I114" s="48">
        <v>60.2</v>
      </c>
      <c r="J114" s="48">
        <v>68.8</v>
      </c>
      <c r="K114" s="48">
        <v>77.099999999999994</v>
      </c>
      <c r="L114" s="48">
        <v>76.5</v>
      </c>
      <c r="M114" s="48">
        <v>94.9</v>
      </c>
      <c r="N114" s="48">
        <v>99</v>
      </c>
      <c r="O114" s="48">
        <v>100.4</v>
      </c>
      <c r="P114" s="48">
        <v>109.6</v>
      </c>
      <c r="Q114" s="48">
        <v>120.9</v>
      </c>
      <c r="R114" s="48">
        <v>126.5</v>
      </c>
      <c r="S114" s="48">
        <v>136.80000000000001</v>
      </c>
      <c r="T114" s="48">
        <v>145</v>
      </c>
      <c r="U114" s="48">
        <v>150.1</v>
      </c>
      <c r="V114" s="48">
        <v>161.19999999999999</v>
      </c>
      <c r="W114" s="48">
        <v>176.5</v>
      </c>
      <c r="X114" s="48">
        <v>186.1</v>
      </c>
      <c r="Y114" s="48">
        <v>218.1</v>
      </c>
      <c r="Z114" s="48">
        <v>250.7</v>
      </c>
      <c r="AA114" s="48">
        <v>292.8</v>
      </c>
      <c r="AB114" s="48">
        <v>299.3</v>
      </c>
      <c r="AC114" s="48">
        <v>340.9</v>
      </c>
    </row>
    <row r="115" spans="1:29" x14ac:dyDescent="0.25">
      <c r="A115" s="3" t="s">
        <v>426</v>
      </c>
      <c r="B115" s="3" t="s">
        <v>425</v>
      </c>
      <c r="C115" s="48">
        <v>40.299999999999997</v>
      </c>
      <c r="D115" s="48">
        <v>48.9</v>
      </c>
      <c r="E115" s="48">
        <v>60.3</v>
      </c>
      <c r="F115" s="48">
        <v>54.1</v>
      </c>
      <c r="G115" s="48">
        <v>65.3</v>
      </c>
      <c r="H115" s="48">
        <v>71.7</v>
      </c>
      <c r="I115" s="48">
        <v>68.5</v>
      </c>
      <c r="J115" s="48">
        <v>74.5</v>
      </c>
      <c r="K115" s="48">
        <v>63</v>
      </c>
      <c r="L115" s="48">
        <v>67.5</v>
      </c>
      <c r="M115" s="48">
        <v>76.5</v>
      </c>
      <c r="N115" s="48">
        <v>79.8</v>
      </c>
      <c r="O115" s="48">
        <v>82.2</v>
      </c>
      <c r="P115" s="48">
        <v>91.3</v>
      </c>
      <c r="Q115" s="48">
        <v>85.1</v>
      </c>
      <c r="R115" s="48">
        <v>82.8</v>
      </c>
      <c r="S115" s="48">
        <v>83.8</v>
      </c>
      <c r="T115" s="48">
        <v>83.7</v>
      </c>
      <c r="U115" s="48">
        <v>89.8</v>
      </c>
      <c r="V115" s="48">
        <v>96.8</v>
      </c>
      <c r="W115" s="48">
        <v>97.7</v>
      </c>
      <c r="X115" s="48">
        <v>93.6</v>
      </c>
      <c r="Y115" s="48">
        <v>88.5</v>
      </c>
      <c r="Z115" s="48">
        <v>75.8</v>
      </c>
      <c r="AA115" s="48">
        <v>92.6</v>
      </c>
      <c r="AB115" s="48">
        <v>113.6</v>
      </c>
      <c r="AC115" s="48">
        <v>114</v>
      </c>
    </row>
    <row r="116" spans="1:29" x14ac:dyDescent="0.25">
      <c r="A116" s="3" t="s">
        <v>424</v>
      </c>
      <c r="B116" s="3" t="s">
        <v>423</v>
      </c>
      <c r="C116" s="48">
        <v>226.2</v>
      </c>
      <c r="D116" s="48">
        <v>241.8</v>
      </c>
      <c r="E116" s="48">
        <v>256.39999999999998</v>
      </c>
      <c r="F116" s="48">
        <v>276.89999999999998</v>
      </c>
      <c r="G116" s="48">
        <v>281.39999999999998</v>
      </c>
      <c r="H116" s="48">
        <v>280.8</v>
      </c>
      <c r="I116" s="48">
        <v>287.60000000000002</v>
      </c>
      <c r="J116" s="48">
        <v>311.10000000000002</v>
      </c>
      <c r="K116" s="48">
        <v>334.5</v>
      </c>
      <c r="L116" s="48">
        <v>340.3</v>
      </c>
      <c r="M116" s="48">
        <v>374</v>
      </c>
      <c r="N116" s="48">
        <v>391.9</v>
      </c>
      <c r="O116" s="48">
        <v>374.6</v>
      </c>
      <c r="P116" s="48">
        <v>375.5</v>
      </c>
      <c r="Q116" s="48">
        <v>367.8</v>
      </c>
      <c r="R116" s="48">
        <v>372.3</v>
      </c>
      <c r="S116" s="48">
        <v>409.5</v>
      </c>
      <c r="T116" s="48">
        <v>400.7</v>
      </c>
      <c r="U116" s="48">
        <v>436</v>
      </c>
      <c r="V116" s="48">
        <v>459.7</v>
      </c>
      <c r="W116" s="48">
        <v>462.1</v>
      </c>
      <c r="X116" s="48">
        <v>474.7</v>
      </c>
      <c r="Y116" s="48">
        <v>501.6</v>
      </c>
      <c r="Z116" s="48">
        <v>487.1</v>
      </c>
      <c r="AA116" s="48">
        <v>498</v>
      </c>
      <c r="AB116" s="48">
        <v>484.2</v>
      </c>
      <c r="AC116" s="48">
        <v>493</v>
      </c>
    </row>
    <row r="117" spans="1:29" x14ac:dyDescent="0.25">
      <c r="A117" s="3" t="s">
        <v>422</v>
      </c>
      <c r="B117" s="3" t="s">
        <v>421</v>
      </c>
      <c r="C117" s="48">
        <v>38</v>
      </c>
      <c r="D117" s="48">
        <v>42.1</v>
      </c>
      <c r="E117" s="48">
        <v>45</v>
      </c>
      <c r="F117" s="48">
        <v>49.6</v>
      </c>
      <c r="G117" s="48">
        <v>50.7</v>
      </c>
      <c r="H117" s="48">
        <v>54.3</v>
      </c>
      <c r="I117" s="48">
        <v>56.7</v>
      </c>
      <c r="J117" s="48">
        <v>62.2</v>
      </c>
      <c r="K117" s="48">
        <v>67.7</v>
      </c>
      <c r="L117" s="48">
        <v>70.099999999999994</v>
      </c>
      <c r="M117" s="48">
        <v>74.900000000000006</v>
      </c>
      <c r="N117" s="48">
        <v>80.900000000000006</v>
      </c>
      <c r="O117" s="48">
        <v>77.900000000000006</v>
      </c>
      <c r="P117" s="48">
        <v>81.8</v>
      </c>
      <c r="Q117" s="48">
        <v>82.8</v>
      </c>
      <c r="R117" s="48">
        <v>89.1</v>
      </c>
      <c r="S117" s="48">
        <v>91.8</v>
      </c>
      <c r="T117" s="48">
        <v>90.2</v>
      </c>
      <c r="U117" s="48">
        <v>94.9</v>
      </c>
      <c r="V117" s="48">
        <v>100.4</v>
      </c>
      <c r="W117" s="48">
        <v>104.4</v>
      </c>
      <c r="X117" s="48">
        <v>106.5</v>
      </c>
      <c r="Y117" s="48">
        <v>103.2</v>
      </c>
      <c r="Z117" s="48">
        <v>105.4</v>
      </c>
      <c r="AA117" s="48">
        <v>106.2</v>
      </c>
      <c r="AB117" s="48">
        <v>103</v>
      </c>
      <c r="AC117" s="48">
        <v>105</v>
      </c>
    </row>
    <row r="118" spans="1:29" x14ac:dyDescent="0.25">
      <c r="A118" s="3" t="s">
        <v>420</v>
      </c>
      <c r="B118" s="3" t="s">
        <v>419</v>
      </c>
      <c r="C118" s="48">
        <v>166.9</v>
      </c>
      <c r="D118" s="48">
        <v>174.7</v>
      </c>
      <c r="E118" s="48">
        <v>179.4</v>
      </c>
      <c r="F118" s="48">
        <v>189.4</v>
      </c>
      <c r="G118" s="48">
        <v>184.7</v>
      </c>
      <c r="H118" s="48">
        <v>174.2</v>
      </c>
      <c r="I118" s="48">
        <v>172</v>
      </c>
      <c r="J118" s="48">
        <v>177.9</v>
      </c>
      <c r="K118" s="48">
        <v>184.4</v>
      </c>
      <c r="L118" s="48">
        <v>180.3</v>
      </c>
      <c r="M118" s="48">
        <v>195.8</v>
      </c>
      <c r="N118" s="48">
        <v>200.8</v>
      </c>
      <c r="O118" s="48">
        <v>185.2</v>
      </c>
      <c r="P118" s="48">
        <v>180.1</v>
      </c>
      <c r="Q118" s="48">
        <v>171.6</v>
      </c>
      <c r="R118" s="48">
        <v>168.6</v>
      </c>
      <c r="S118" s="48">
        <v>182.5</v>
      </c>
      <c r="T118" s="48">
        <v>173</v>
      </c>
      <c r="U118" s="48">
        <v>188.9</v>
      </c>
      <c r="V118" s="48">
        <v>198.1</v>
      </c>
      <c r="W118" s="48">
        <v>189.8</v>
      </c>
      <c r="X118" s="48">
        <v>186</v>
      </c>
      <c r="Y118" s="48">
        <v>191.5</v>
      </c>
      <c r="Z118" s="48">
        <v>183.6</v>
      </c>
      <c r="AA118" s="48">
        <v>187.2</v>
      </c>
      <c r="AB118" s="48">
        <v>182.5</v>
      </c>
      <c r="AC118" s="48">
        <v>184.4</v>
      </c>
    </row>
    <row r="119" spans="1:29" x14ac:dyDescent="0.25">
      <c r="A119" s="3" t="s">
        <v>418</v>
      </c>
      <c r="B119" s="3" t="s">
        <v>417</v>
      </c>
      <c r="C119" s="48">
        <v>12.5</v>
      </c>
      <c r="D119" s="48">
        <v>15.4</v>
      </c>
      <c r="E119" s="48">
        <v>20.6</v>
      </c>
      <c r="F119" s="48">
        <v>25.4</v>
      </c>
      <c r="G119" s="48">
        <v>33.200000000000003</v>
      </c>
      <c r="H119" s="48">
        <v>41.1</v>
      </c>
      <c r="I119" s="48">
        <v>46.1</v>
      </c>
      <c r="J119" s="48">
        <v>55.6</v>
      </c>
      <c r="K119" s="48">
        <v>64.7</v>
      </c>
      <c r="L119" s="48">
        <v>70.3</v>
      </c>
      <c r="M119" s="48">
        <v>81.8</v>
      </c>
      <c r="N119" s="48">
        <v>90</v>
      </c>
      <c r="O119" s="48">
        <v>93.3</v>
      </c>
      <c r="P119" s="48">
        <v>97</v>
      </c>
      <c r="Q119" s="48">
        <v>98</v>
      </c>
      <c r="R119" s="48">
        <v>100.1</v>
      </c>
      <c r="S119" s="48">
        <v>118.8</v>
      </c>
      <c r="T119" s="48">
        <v>119.4</v>
      </c>
      <c r="U119" s="48">
        <v>131.30000000000001</v>
      </c>
      <c r="V119" s="48">
        <v>139.30000000000001</v>
      </c>
      <c r="W119" s="48">
        <v>142.4</v>
      </c>
      <c r="X119" s="48">
        <v>156.6</v>
      </c>
      <c r="Y119" s="48">
        <v>179.1</v>
      </c>
      <c r="Z119" s="48">
        <v>170.4</v>
      </c>
      <c r="AA119" s="48">
        <v>174.7</v>
      </c>
      <c r="AB119" s="48">
        <v>170.1</v>
      </c>
      <c r="AC119" s="48">
        <v>174.5</v>
      </c>
    </row>
    <row r="120" spans="1:29" x14ac:dyDescent="0.25">
      <c r="A120" s="3" t="s">
        <v>416</v>
      </c>
      <c r="B120" s="3" t="s">
        <v>415</v>
      </c>
      <c r="C120" s="48">
        <v>8.8000000000000007</v>
      </c>
      <c r="D120" s="48">
        <v>9.8000000000000007</v>
      </c>
      <c r="E120" s="48">
        <v>11.3</v>
      </c>
      <c r="F120" s="48">
        <v>12.5</v>
      </c>
      <c r="G120" s="48">
        <v>12.8</v>
      </c>
      <c r="H120" s="48">
        <v>11.1</v>
      </c>
      <c r="I120" s="48">
        <v>12.9</v>
      </c>
      <c r="J120" s="48">
        <v>15.3</v>
      </c>
      <c r="K120" s="48">
        <v>17.7</v>
      </c>
      <c r="L120" s="48">
        <v>19.600000000000001</v>
      </c>
      <c r="M120" s="48">
        <v>21.5</v>
      </c>
      <c r="N120" s="48">
        <v>20.2</v>
      </c>
      <c r="O120" s="48">
        <v>18.2</v>
      </c>
      <c r="P120" s="48">
        <v>16.7</v>
      </c>
      <c r="Q120" s="48">
        <v>15.3</v>
      </c>
      <c r="R120" s="48">
        <v>14.5</v>
      </c>
      <c r="S120" s="48">
        <v>16.399999999999999</v>
      </c>
      <c r="T120" s="48">
        <v>18.100000000000001</v>
      </c>
      <c r="U120" s="48">
        <v>20.9</v>
      </c>
      <c r="V120" s="48">
        <v>21.9</v>
      </c>
      <c r="W120" s="48">
        <v>25.6</v>
      </c>
      <c r="X120" s="48">
        <v>25.6</v>
      </c>
      <c r="Y120" s="48">
        <v>27.8</v>
      </c>
      <c r="Z120" s="48">
        <v>27.7</v>
      </c>
      <c r="AA120" s="48">
        <v>29.9</v>
      </c>
      <c r="AB120" s="48">
        <v>28.6</v>
      </c>
      <c r="AC120" s="48">
        <v>29.1</v>
      </c>
    </row>
    <row r="121" spans="1:29" x14ac:dyDescent="0.25">
      <c r="A121" s="3" t="s">
        <v>414</v>
      </c>
      <c r="B121" s="3" t="s">
        <v>413</v>
      </c>
      <c r="C121" s="48">
        <v>32</v>
      </c>
      <c r="D121" s="48">
        <v>37.5</v>
      </c>
      <c r="E121" s="48">
        <v>31.7</v>
      </c>
      <c r="F121" s="48">
        <v>27.5</v>
      </c>
      <c r="G121" s="48">
        <v>44.3</v>
      </c>
      <c r="H121" s="48">
        <v>65</v>
      </c>
      <c r="I121" s="48">
        <v>67</v>
      </c>
      <c r="J121" s="48">
        <v>78.400000000000006</v>
      </c>
      <c r="K121" s="48">
        <v>76.400000000000006</v>
      </c>
      <c r="L121" s="48">
        <v>86.9</v>
      </c>
      <c r="M121" s="48">
        <v>72.400000000000006</v>
      </c>
      <c r="N121" s="48">
        <v>90.5</v>
      </c>
      <c r="O121" s="48">
        <v>94</v>
      </c>
      <c r="P121" s="48">
        <v>109.5</v>
      </c>
      <c r="Q121" s="48">
        <v>125</v>
      </c>
      <c r="R121" s="48">
        <v>117.7</v>
      </c>
      <c r="S121" s="48">
        <v>146.1</v>
      </c>
      <c r="T121" s="48">
        <v>160.6</v>
      </c>
      <c r="U121" s="48">
        <v>178.4</v>
      </c>
      <c r="V121" s="48">
        <v>198.4</v>
      </c>
      <c r="W121" s="48">
        <v>214.2</v>
      </c>
      <c r="X121" s="48">
        <v>226.5</v>
      </c>
      <c r="Y121" s="48">
        <v>274.10000000000002</v>
      </c>
      <c r="Z121" s="48">
        <v>315.3</v>
      </c>
      <c r="AA121" s="48">
        <v>368.5</v>
      </c>
      <c r="AB121" s="48">
        <v>412.1</v>
      </c>
      <c r="AC121" s="48">
        <v>469.4</v>
      </c>
    </row>
    <row r="122" spans="1:29" x14ac:dyDescent="0.25">
      <c r="A122" s="3" t="s">
        <v>412</v>
      </c>
      <c r="B122" s="3" t="s">
        <v>411</v>
      </c>
      <c r="C122" s="48">
        <v>27.1</v>
      </c>
      <c r="D122" s="48">
        <v>31.3</v>
      </c>
      <c r="E122" s="48">
        <v>27.7</v>
      </c>
      <c r="F122" s="48">
        <v>26.4</v>
      </c>
      <c r="G122" s="48">
        <v>35.4</v>
      </c>
      <c r="H122" s="48">
        <v>50.6</v>
      </c>
      <c r="I122" s="48">
        <v>50.9</v>
      </c>
      <c r="J122" s="48">
        <v>57.3</v>
      </c>
      <c r="K122" s="48">
        <v>54.9</v>
      </c>
      <c r="L122" s="48">
        <v>60.3</v>
      </c>
      <c r="M122" s="48">
        <v>44.1</v>
      </c>
      <c r="N122" s="48">
        <v>51.2</v>
      </c>
      <c r="O122" s="48">
        <v>54.7</v>
      </c>
      <c r="P122" s="48">
        <v>65.099999999999994</v>
      </c>
      <c r="Q122" s="48">
        <v>71.099999999999994</v>
      </c>
      <c r="R122" s="48">
        <v>62</v>
      </c>
      <c r="S122" s="48">
        <v>68.599999999999994</v>
      </c>
      <c r="T122" s="48">
        <v>75.900000000000006</v>
      </c>
      <c r="U122" s="48">
        <v>78</v>
      </c>
      <c r="V122" s="48">
        <v>89.2</v>
      </c>
      <c r="W122" s="48">
        <v>96.4</v>
      </c>
      <c r="X122" s="48">
        <v>103.8</v>
      </c>
      <c r="Y122" s="48">
        <v>125.9</v>
      </c>
      <c r="Z122" s="48">
        <v>144.4</v>
      </c>
      <c r="AA122" s="48">
        <v>169.1</v>
      </c>
      <c r="AB122" s="48">
        <v>215.9</v>
      </c>
      <c r="AC122" s="48">
        <v>250.6</v>
      </c>
    </row>
    <row r="123" spans="1:29" x14ac:dyDescent="0.25">
      <c r="A123" s="3" t="s">
        <v>410</v>
      </c>
      <c r="B123" s="3" t="s">
        <v>409</v>
      </c>
      <c r="C123" s="48">
        <v>4.9000000000000004</v>
      </c>
      <c r="D123" s="48">
        <v>6.2</v>
      </c>
      <c r="E123" s="48">
        <v>4.0999999999999996</v>
      </c>
      <c r="F123" s="48">
        <v>1.1000000000000001</v>
      </c>
      <c r="G123" s="48">
        <v>8.9</v>
      </c>
      <c r="H123" s="48">
        <v>14.4</v>
      </c>
      <c r="I123" s="48">
        <v>16.100000000000001</v>
      </c>
      <c r="J123" s="48">
        <v>21</v>
      </c>
      <c r="K123" s="48">
        <v>21.5</v>
      </c>
      <c r="L123" s="48">
        <v>26.5</v>
      </c>
      <c r="M123" s="48">
        <v>28.3</v>
      </c>
      <c r="N123" s="48">
        <v>39.299999999999997</v>
      </c>
      <c r="O123" s="48">
        <v>39.200000000000003</v>
      </c>
      <c r="P123" s="48">
        <v>44.4</v>
      </c>
      <c r="Q123" s="48">
        <v>54</v>
      </c>
      <c r="R123" s="48">
        <v>55.8</v>
      </c>
      <c r="S123" s="48">
        <v>77.5</v>
      </c>
      <c r="T123" s="48">
        <v>84.7</v>
      </c>
      <c r="U123" s="48">
        <v>100.3</v>
      </c>
      <c r="V123" s="48">
        <v>109.2</v>
      </c>
      <c r="W123" s="48">
        <v>117.8</v>
      </c>
      <c r="X123" s="48">
        <v>122.6</v>
      </c>
      <c r="Y123" s="48">
        <v>148.19999999999999</v>
      </c>
      <c r="Z123" s="48">
        <v>170.9</v>
      </c>
      <c r="AA123" s="48">
        <v>199.3</v>
      </c>
      <c r="AB123" s="48">
        <v>196.2</v>
      </c>
      <c r="AC123" s="48">
        <v>218.8</v>
      </c>
    </row>
    <row r="124" spans="1:29" x14ac:dyDescent="0.25">
      <c r="A124" s="3" t="s">
        <v>408</v>
      </c>
      <c r="B124" s="4" t="s">
        <v>407</v>
      </c>
      <c r="C124" s="47">
        <v>1612.4</v>
      </c>
      <c r="D124" s="47">
        <v>1710.1</v>
      </c>
      <c r="E124" s="47">
        <v>1835.4</v>
      </c>
      <c r="F124" s="47">
        <v>1974.7</v>
      </c>
      <c r="G124" s="47">
        <v>2129.4</v>
      </c>
      <c r="H124" s="47">
        <v>2210</v>
      </c>
      <c r="I124" s="47">
        <v>2294.1999999999998</v>
      </c>
      <c r="J124" s="47">
        <v>2392.8000000000002</v>
      </c>
      <c r="K124" s="47">
        <v>2611.4</v>
      </c>
      <c r="L124" s="47">
        <v>2745.2</v>
      </c>
      <c r="M124" s="47">
        <v>2865.6</v>
      </c>
      <c r="N124" s="47">
        <v>2816.1</v>
      </c>
      <c r="O124" s="47">
        <v>2903.1</v>
      </c>
      <c r="P124" s="47">
        <v>2990.4</v>
      </c>
      <c r="Q124" s="47">
        <v>3080.8</v>
      </c>
      <c r="R124" s="47">
        <v>3289.2</v>
      </c>
      <c r="S124" s="47">
        <v>3368.7</v>
      </c>
      <c r="T124" s="47">
        <v>3569.9</v>
      </c>
      <c r="U124" s="47">
        <v>3728.6</v>
      </c>
      <c r="V124" s="47">
        <v>3894.7</v>
      </c>
      <c r="W124" s="47">
        <v>4033</v>
      </c>
      <c r="X124" s="47">
        <v>4258.2</v>
      </c>
      <c r="Y124" s="47">
        <v>4458.1000000000004</v>
      </c>
      <c r="Z124" s="47">
        <v>4628.8</v>
      </c>
      <c r="AA124" s="47">
        <v>5003.6000000000004</v>
      </c>
      <c r="AB124" s="47">
        <v>5417.5</v>
      </c>
      <c r="AC124" s="47">
        <v>5811.6</v>
      </c>
    </row>
    <row r="125" spans="1:29" x14ac:dyDescent="0.25">
      <c r="A125" s="3" t="s">
        <v>406</v>
      </c>
      <c r="B125" s="4" t="s">
        <v>405</v>
      </c>
      <c r="C125" s="47">
        <v>577.20000000000005</v>
      </c>
      <c r="D125" s="47">
        <v>637.9</v>
      </c>
      <c r="E125" s="47">
        <v>674.4</v>
      </c>
      <c r="F125" s="47">
        <v>744.4</v>
      </c>
      <c r="G125" s="47">
        <v>800.3</v>
      </c>
      <c r="H125" s="47">
        <v>809.1</v>
      </c>
      <c r="I125" s="47">
        <v>843.2</v>
      </c>
      <c r="J125" s="47">
        <v>873.2</v>
      </c>
      <c r="K125" s="47">
        <v>977.5</v>
      </c>
      <c r="L125" s="47">
        <v>1048.3</v>
      </c>
      <c r="M125" s="47">
        <v>1029.5999999999999</v>
      </c>
      <c r="N125" s="47">
        <v>871.3</v>
      </c>
      <c r="O125" s="47">
        <v>967</v>
      </c>
      <c r="P125" s="47">
        <v>993.2</v>
      </c>
      <c r="Q125" s="47">
        <v>1022.5</v>
      </c>
      <c r="R125" s="47">
        <v>1169.4000000000001</v>
      </c>
      <c r="S125" s="47">
        <v>1153.5</v>
      </c>
      <c r="T125" s="47">
        <v>1295.7</v>
      </c>
      <c r="U125" s="47">
        <v>1390.6</v>
      </c>
      <c r="V125" s="47">
        <v>1474.9</v>
      </c>
      <c r="W125" s="47">
        <v>1508</v>
      </c>
      <c r="X125" s="47">
        <v>1574.8</v>
      </c>
      <c r="Y125" s="47">
        <v>1652.3</v>
      </c>
      <c r="Z125" s="47">
        <v>1718.2</v>
      </c>
      <c r="AA125" s="47">
        <v>1859</v>
      </c>
      <c r="AB125" s="47">
        <v>1935.6</v>
      </c>
      <c r="AC125" s="47">
        <v>2015.6</v>
      </c>
    </row>
    <row r="126" spans="1:29" x14ac:dyDescent="0.25">
      <c r="A126" s="3" t="s">
        <v>404</v>
      </c>
      <c r="B126" s="3" t="s">
        <v>403</v>
      </c>
      <c r="C126" s="48">
        <v>233.1</v>
      </c>
      <c r="D126" s="48">
        <v>267</v>
      </c>
      <c r="E126" s="48">
        <v>302.5</v>
      </c>
      <c r="F126" s="48">
        <v>321.3</v>
      </c>
      <c r="G126" s="48">
        <v>335.4</v>
      </c>
      <c r="H126" s="48">
        <v>380.2</v>
      </c>
      <c r="I126" s="48">
        <v>398.7</v>
      </c>
      <c r="J126" s="48">
        <v>374.4</v>
      </c>
      <c r="K126" s="48">
        <v>414.1</v>
      </c>
      <c r="L126" s="48">
        <v>429.5</v>
      </c>
      <c r="M126" s="48">
        <v>406.8</v>
      </c>
      <c r="N126" s="48">
        <v>415.4</v>
      </c>
      <c r="O126" s="48">
        <v>409</v>
      </c>
      <c r="P126" s="48">
        <v>419.5</v>
      </c>
      <c r="Q126" s="48">
        <v>461.5</v>
      </c>
      <c r="R126" s="48">
        <v>519.70000000000005</v>
      </c>
      <c r="S126" s="48">
        <v>510</v>
      </c>
      <c r="T126" s="48">
        <v>562.6</v>
      </c>
      <c r="U126" s="48">
        <v>585.4</v>
      </c>
      <c r="V126" s="48">
        <v>622.20000000000005</v>
      </c>
      <c r="W126" s="48">
        <v>648.9</v>
      </c>
      <c r="X126" s="48">
        <v>686.6</v>
      </c>
      <c r="Y126" s="48">
        <v>740.1</v>
      </c>
      <c r="Z126" s="48">
        <v>772.8</v>
      </c>
      <c r="AA126" s="48">
        <v>842.1</v>
      </c>
      <c r="AB126" s="48">
        <v>878.5</v>
      </c>
      <c r="AC126" s="48">
        <v>913.4</v>
      </c>
    </row>
    <row r="127" spans="1:29" x14ac:dyDescent="0.25">
      <c r="A127" s="3" t="s">
        <v>402</v>
      </c>
      <c r="B127" s="3" t="s">
        <v>401</v>
      </c>
      <c r="C127" s="48">
        <v>121.3</v>
      </c>
      <c r="D127" s="48">
        <v>121.1</v>
      </c>
      <c r="E127" s="48">
        <v>120.5</v>
      </c>
      <c r="F127" s="48">
        <v>133.4</v>
      </c>
      <c r="G127" s="48">
        <v>187.7</v>
      </c>
      <c r="H127" s="48">
        <v>162.6</v>
      </c>
      <c r="I127" s="48">
        <v>146.6</v>
      </c>
      <c r="J127" s="48">
        <v>159.69999999999999</v>
      </c>
      <c r="K127" s="48">
        <v>195.7</v>
      </c>
      <c r="L127" s="48">
        <v>227.1</v>
      </c>
      <c r="M127" s="48">
        <v>206.3</v>
      </c>
      <c r="N127" s="48">
        <v>99.9</v>
      </c>
      <c r="O127" s="48">
        <v>190.4</v>
      </c>
      <c r="P127" s="48">
        <v>196.7</v>
      </c>
      <c r="Q127" s="48">
        <v>173.4</v>
      </c>
      <c r="R127" s="48">
        <v>232.8</v>
      </c>
      <c r="S127" s="48">
        <v>246.7</v>
      </c>
      <c r="T127" s="48">
        <v>228.1</v>
      </c>
      <c r="U127" s="48">
        <v>231.3</v>
      </c>
      <c r="V127" s="48">
        <v>258.3</v>
      </c>
      <c r="W127" s="48">
        <v>283.39999999999998</v>
      </c>
      <c r="X127" s="48">
        <v>291.7</v>
      </c>
      <c r="Y127" s="48">
        <v>279</v>
      </c>
      <c r="Z127" s="48">
        <v>310</v>
      </c>
      <c r="AA127" s="48">
        <v>358</v>
      </c>
      <c r="AB127" s="48">
        <v>350.5</v>
      </c>
      <c r="AC127" s="48">
        <v>362.2</v>
      </c>
    </row>
    <row r="128" spans="1:29" x14ac:dyDescent="0.25">
      <c r="A128" s="3" t="s">
        <v>400</v>
      </c>
      <c r="B128" s="3" t="s">
        <v>399</v>
      </c>
      <c r="C128" s="48">
        <v>215.6</v>
      </c>
      <c r="D128" s="48">
        <v>236.7</v>
      </c>
      <c r="E128" s="48">
        <v>234.4</v>
      </c>
      <c r="F128" s="48">
        <v>274.39999999999998</v>
      </c>
      <c r="G128" s="48">
        <v>262</v>
      </c>
      <c r="H128" s="48">
        <v>251.2</v>
      </c>
      <c r="I128" s="48">
        <v>280.7</v>
      </c>
      <c r="J128" s="48">
        <v>322.2</v>
      </c>
      <c r="K128" s="48">
        <v>348.3</v>
      </c>
      <c r="L128" s="48">
        <v>372.5</v>
      </c>
      <c r="M128" s="48">
        <v>406</v>
      </c>
      <c r="N128" s="48">
        <v>349.4</v>
      </c>
      <c r="O128" s="48">
        <v>365.7</v>
      </c>
      <c r="P128" s="48">
        <v>373.4</v>
      </c>
      <c r="Q128" s="48">
        <v>385.4</v>
      </c>
      <c r="R128" s="48">
        <v>406.9</v>
      </c>
      <c r="S128" s="48">
        <v>388.3</v>
      </c>
      <c r="T128" s="48">
        <v>493.3</v>
      </c>
      <c r="U128" s="48">
        <v>565.5</v>
      </c>
      <c r="V128" s="48">
        <v>586.9</v>
      </c>
      <c r="W128" s="48">
        <v>568.9</v>
      </c>
      <c r="X128" s="48">
        <v>595.6</v>
      </c>
      <c r="Y128" s="48">
        <v>631.4</v>
      </c>
      <c r="Z128" s="48">
        <v>634.29999999999995</v>
      </c>
      <c r="AA128" s="48">
        <v>637.4</v>
      </c>
      <c r="AB128" s="48">
        <v>686.8</v>
      </c>
      <c r="AC128" s="48">
        <v>721.1</v>
      </c>
    </row>
    <row r="129" spans="1:29" x14ac:dyDescent="0.25">
      <c r="A129" s="3" t="s">
        <v>398</v>
      </c>
      <c r="B129" s="3" t="s">
        <v>397</v>
      </c>
      <c r="C129" s="48">
        <v>45.9</v>
      </c>
      <c r="D129" s="48">
        <v>51</v>
      </c>
      <c r="E129" s="48">
        <v>55.4</v>
      </c>
      <c r="F129" s="48">
        <v>62.9</v>
      </c>
      <c r="G129" s="48">
        <v>57.3</v>
      </c>
      <c r="H129" s="48">
        <v>51.7</v>
      </c>
      <c r="I129" s="48">
        <v>46.9</v>
      </c>
      <c r="J129" s="48">
        <v>60.7</v>
      </c>
      <c r="K129" s="48">
        <v>70.099999999999994</v>
      </c>
      <c r="L129" s="48">
        <v>79.2</v>
      </c>
      <c r="M129" s="48">
        <v>85</v>
      </c>
      <c r="N129" s="48">
        <v>69.400000000000006</v>
      </c>
      <c r="O129" s="48">
        <v>69.900000000000006</v>
      </c>
      <c r="P129" s="48">
        <v>68.8</v>
      </c>
      <c r="Q129" s="48">
        <v>67.599999999999994</v>
      </c>
      <c r="R129" s="48">
        <v>59.8</v>
      </c>
      <c r="S129" s="48">
        <v>52.8</v>
      </c>
      <c r="T129" s="48">
        <v>59.5</v>
      </c>
      <c r="U129" s="48">
        <v>60.6</v>
      </c>
      <c r="V129" s="48">
        <v>54.8</v>
      </c>
      <c r="W129" s="48">
        <v>54.8</v>
      </c>
      <c r="X129" s="48">
        <v>55.1</v>
      </c>
      <c r="Y129" s="48">
        <v>58.7</v>
      </c>
      <c r="Z129" s="48">
        <v>57.5</v>
      </c>
      <c r="AA129" s="48">
        <v>57.5</v>
      </c>
      <c r="AB129" s="48">
        <v>61.7</v>
      </c>
      <c r="AC129" s="48">
        <v>63.3</v>
      </c>
    </row>
    <row r="130" spans="1:29" x14ac:dyDescent="0.25">
      <c r="A130" s="3" t="s">
        <v>396</v>
      </c>
      <c r="B130" s="3" t="s">
        <v>395</v>
      </c>
      <c r="C130" s="48">
        <v>106.7</v>
      </c>
      <c r="D130" s="48">
        <v>118.1</v>
      </c>
      <c r="E130" s="48">
        <v>111.7</v>
      </c>
      <c r="F130" s="48">
        <v>135.4</v>
      </c>
      <c r="G130" s="48">
        <v>129.9</v>
      </c>
      <c r="H130" s="48">
        <v>126.6</v>
      </c>
      <c r="I130" s="48">
        <v>156.1</v>
      </c>
      <c r="J130" s="48">
        <v>178</v>
      </c>
      <c r="K130" s="48">
        <v>192.6</v>
      </c>
      <c r="L130" s="48">
        <v>205.1</v>
      </c>
      <c r="M130" s="48">
        <v>230.4</v>
      </c>
      <c r="N130" s="48">
        <v>195.2</v>
      </c>
      <c r="O130" s="48">
        <v>206</v>
      </c>
      <c r="P130" s="48">
        <v>211.8</v>
      </c>
      <c r="Q130" s="48">
        <v>219.4</v>
      </c>
      <c r="R130" s="48">
        <v>219.7</v>
      </c>
      <c r="S130" s="48">
        <v>212.6</v>
      </c>
      <c r="T130" s="48">
        <v>275.60000000000002</v>
      </c>
      <c r="U130" s="48">
        <v>320</v>
      </c>
      <c r="V130" s="48">
        <v>334.6</v>
      </c>
      <c r="W130" s="48">
        <v>314.5</v>
      </c>
      <c r="X130" s="48">
        <v>331.4</v>
      </c>
      <c r="Y130" s="48">
        <v>347.7</v>
      </c>
      <c r="Z130" s="48">
        <v>354.3</v>
      </c>
      <c r="AA130" s="48">
        <v>340.1</v>
      </c>
      <c r="AB130" s="48">
        <v>363.9</v>
      </c>
      <c r="AC130" s="48">
        <v>370.3</v>
      </c>
    </row>
    <row r="131" spans="1:29" x14ac:dyDescent="0.25">
      <c r="A131" s="3" t="s">
        <v>394</v>
      </c>
      <c r="B131" s="3" t="s">
        <v>393</v>
      </c>
      <c r="C131" s="48">
        <v>63</v>
      </c>
      <c r="D131" s="48">
        <v>67.599999999999994</v>
      </c>
      <c r="E131" s="48">
        <v>67.3</v>
      </c>
      <c r="F131" s="48">
        <v>76.2</v>
      </c>
      <c r="G131" s="48">
        <v>74.8</v>
      </c>
      <c r="H131" s="48">
        <v>72.900000000000006</v>
      </c>
      <c r="I131" s="48">
        <v>77.7</v>
      </c>
      <c r="J131" s="48">
        <v>83.5</v>
      </c>
      <c r="K131" s="48">
        <v>85.6</v>
      </c>
      <c r="L131" s="48">
        <v>88.2</v>
      </c>
      <c r="M131" s="48">
        <v>90.6</v>
      </c>
      <c r="N131" s="48">
        <v>84.8</v>
      </c>
      <c r="O131" s="48">
        <v>89.9</v>
      </c>
      <c r="P131" s="48">
        <v>92.9</v>
      </c>
      <c r="Q131" s="48">
        <v>98.4</v>
      </c>
      <c r="R131" s="48">
        <v>127.4</v>
      </c>
      <c r="S131" s="48">
        <v>122.9</v>
      </c>
      <c r="T131" s="48">
        <v>158.19999999999999</v>
      </c>
      <c r="U131" s="48">
        <v>184.9</v>
      </c>
      <c r="V131" s="48">
        <v>197.5</v>
      </c>
      <c r="W131" s="48">
        <v>199.6</v>
      </c>
      <c r="X131" s="48">
        <v>209.1</v>
      </c>
      <c r="Y131" s="48">
        <v>225.1</v>
      </c>
      <c r="Z131" s="48">
        <v>222.5</v>
      </c>
      <c r="AA131" s="48">
        <v>239.8</v>
      </c>
      <c r="AB131" s="48">
        <v>261.2</v>
      </c>
      <c r="AC131" s="48">
        <v>287.5</v>
      </c>
    </row>
    <row r="132" spans="1:29" x14ac:dyDescent="0.25">
      <c r="A132" s="3" t="s">
        <v>392</v>
      </c>
      <c r="B132" s="3" t="s">
        <v>391</v>
      </c>
      <c r="C132" s="48">
        <v>7.2</v>
      </c>
      <c r="D132" s="48">
        <v>13.1</v>
      </c>
      <c r="E132" s="48">
        <v>17</v>
      </c>
      <c r="F132" s="48">
        <v>15.2</v>
      </c>
      <c r="G132" s="48">
        <v>15.2</v>
      </c>
      <c r="H132" s="48">
        <v>15</v>
      </c>
      <c r="I132" s="48">
        <v>17.2</v>
      </c>
      <c r="J132" s="48">
        <v>17</v>
      </c>
      <c r="K132" s="48">
        <v>19.399999999999999</v>
      </c>
      <c r="L132" s="48">
        <v>19.2</v>
      </c>
      <c r="M132" s="48">
        <v>10.5</v>
      </c>
      <c r="N132" s="48">
        <v>6.5</v>
      </c>
      <c r="O132" s="48">
        <v>1.9</v>
      </c>
      <c r="P132" s="48">
        <v>3.6</v>
      </c>
      <c r="Q132" s="48">
        <v>2.1</v>
      </c>
      <c r="R132" s="48">
        <v>10</v>
      </c>
      <c r="S132" s="48">
        <v>8.5</v>
      </c>
      <c r="T132" s="48">
        <v>11.6</v>
      </c>
      <c r="U132" s="48">
        <v>8.3000000000000007</v>
      </c>
      <c r="V132" s="48">
        <v>7.4</v>
      </c>
      <c r="W132" s="48">
        <v>6.8</v>
      </c>
      <c r="X132" s="48">
        <v>1</v>
      </c>
      <c r="Y132" s="48">
        <v>1.8</v>
      </c>
      <c r="Z132" s="48">
        <v>1.1000000000000001</v>
      </c>
      <c r="AA132" s="48">
        <v>21.5</v>
      </c>
      <c r="AB132" s="48">
        <v>19.8</v>
      </c>
      <c r="AC132" s="48">
        <v>18.8</v>
      </c>
    </row>
    <row r="133" spans="1:29" x14ac:dyDescent="0.25">
      <c r="A133" s="3" t="s">
        <v>390</v>
      </c>
      <c r="B133" s="4" t="s">
        <v>389</v>
      </c>
      <c r="C133" s="47">
        <v>1035.2</v>
      </c>
      <c r="D133" s="47">
        <v>1072.2</v>
      </c>
      <c r="E133" s="47">
        <v>1161.0999999999999</v>
      </c>
      <c r="F133" s="47">
        <v>1230.3</v>
      </c>
      <c r="G133" s="47">
        <v>1329</v>
      </c>
      <c r="H133" s="47">
        <v>1400.9</v>
      </c>
      <c r="I133" s="47">
        <v>1451</v>
      </c>
      <c r="J133" s="47">
        <v>1519.6</v>
      </c>
      <c r="K133" s="47">
        <v>1633.9</v>
      </c>
      <c r="L133" s="47">
        <v>1696.9</v>
      </c>
      <c r="M133" s="47">
        <v>1836</v>
      </c>
      <c r="N133" s="47">
        <v>1944.9</v>
      </c>
      <c r="O133" s="47">
        <v>1936.2</v>
      </c>
      <c r="P133" s="47">
        <v>1997.2</v>
      </c>
      <c r="Q133" s="47">
        <v>2058.3000000000002</v>
      </c>
      <c r="R133" s="47">
        <v>2119.6999999999998</v>
      </c>
      <c r="S133" s="47">
        <v>2215.1999999999998</v>
      </c>
      <c r="T133" s="47">
        <v>2274.1999999999998</v>
      </c>
      <c r="U133" s="47">
        <v>2338</v>
      </c>
      <c r="V133" s="47">
        <v>2419.9</v>
      </c>
      <c r="W133" s="47">
        <v>2525</v>
      </c>
      <c r="X133" s="47">
        <v>2683.4</v>
      </c>
      <c r="Y133" s="47">
        <v>2805.9</v>
      </c>
      <c r="Z133" s="47">
        <v>2910.6</v>
      </c>
      <c r="AA133" s="47">
        <v>3144.7</v>
      </c>
      <c r="AB133" s="47">
        <v>3481.9</v>
      </c>
      <c r="AC133" s="47">
        <v>3796</v>
      </c>
    </row>
    <row r="134" spans="1:29" x14ac:dyDescent="0.25">
      <c r="A134" s="3" t="s">
        <v>388</v>
      </c>
      <c r="B134" s="3" t="s">
        <v>387</v>
      </c>
      <c r="C134" s="48">
        <v>929.2</v>
      </c>
      <c r="D134" s="48">
        <v>959.2</v>
      </c>
      <c r="E134" s="48">
        <v>1033.8</v>
      </c>
      <c r="F134" s="48">
        <v>1094.5</v>
      </c>
      <c r="G134" s="48">
        <v>1180.7</v>
      </c>
      <c r="H134" s="48">
        <v>1254.5</v>
      </c>
      <c r="I134" s="48">
        <v>1308.5</v>
      </c>
      <c r="J134" s="48">
        <v>1380.8</v>
      </c>
      <c r="K134" s="48">
        <v>1490.7</v>
      </c>
      <c r="L134" s="48">
        <v>1528.9</v>
      </c>
      <c r="M134" s="48">
        <v>1671.7</v>
      </c>
      <c r="N134" s="48">
        <v>1766.2</v>
      </c>
      <c r="O134" s="48">
        <v>1773.3</v>
      </c>
      <c r="P134" s="48">
        <v>1836.9</v>
      </c>
      <c r="Q134" s="48">
        <v>1894.9</v>
      </c>
      <c r="R134" s="48">
        <v>1946</v>
      </c>
      <c r="S134" s="48">
        <v>2034.3</v>
      </c>
      <c r="T134" s="48">
        <v>2088.6</v>
      </c>
      <c r="U134" s="48">
        <v>2140.6999999999998</v>
      </c>
      <c r="V134" s="48">
        <v>2212.1999999999998</v>
      </c>
      <c r="W134" s="48">
        <v>2312.8000000000002</v>
      </c>
      <c r="X134" s="48">
        <v>2455.8000000000002</v>
      </c>
      <c r="Y134" s="48">
        <v>2563.6999999999998</v>
      </c>
      <c r="Z134" s="48">
        <v>2665.6</v>
      </c>
      <c r="AA134" s="48">
        <v>2864.6</v>
      </c>
      <c r="AB134" s="48">
        <v>3167</v>
      </c>
      <c r="AC134" s="48">
        <v>3447.1</v>
      </c>
    </row>
    <row r="135" spans="1:29" x14ac:dyDescent="0.25">
      <c r="A135" s="3" t="s">
        <v>386</v>
      </c>
      <c r="B135" s="3" t="s">
        <v>385</v>
      </c>
      <c r="C135" s="48">
        <v>769.8</v>
      </c>
      <c r="D135" s="48">
        <v>812.3</v>
      </c>
      <c r="E135" s="48">
        <v>865.5</v>
      </c>
      <c r="F135" s="48">
        <v>920.6</v>
      </c>
      <c r="G135" s="48">
        <v>990.1</v>
      </c>
      <c r="H135" s="48">
        <v>1030.4000000000001</v>
      </c>
      <c r="I135" s="48">
        <v>1065.2</v>
      </c>
      <c r="J135" s="48">
        <v>1132</v>
      </c>
      <c r="K135" s="48">
        <v>1210.7</v>
      </c>
      <c r="L135" s="48">
        <v>1277.5</v>
      </c>
      <c r="M135" s="48">
        <v>1346.9</v>
      </c>
      <c r="N135" s="48">
        <v>1450.5</v>
      </c>
      <c r="O135" s="48">
        <v>1468.7</v>
      </c>
      <c r="P135" s="48">
        <v>1495.9</v>
      </c>
      <c r="Q135" s="48">
        <v>1523.9</v>
      </c>
      <c r="R135" s="48">
        <v>1546.2</v>
      </c>
      <c r="S135" s="48">
        <v>1588.2</v>
      </c>
      <c r="T135" s="48">
        <v>1628.2</v>
      </c>
      <c r="U135" s="48">
        <v>1672.3</v>
      </c>
      <c r="V135" s="48">
        <v>1729.8</v>
      </c>
      <c r="W135" s="48">
        <v>1795.3</v>
      </c>
      <c r="X135" s="48">
        <v>1876.2</v>
      </c>
      <c r="Y135" s="48">
        <v>1971.4</v>
      </c>
      <c r="Z135" s="48">
        <v>2060.6999999999998</v>
      </c>
      <c r="AA135" s="48">
        <v>2177.3000000000002</v>
      </c>
      <c r="AB135" s="48">
        <v>2414.1999999999998</v>
      </c>
      <c r="AC135" s="48">
        <v>2640.9</v>
      </c>
    </row>
    <row r="136" spans="1:29" x14ac:dyDescent="0.25">
      <c r="A136" s="3" t="s">
        <v>384</v>
      </c>
      <c r="B136" s="3" t="s">
        <v>383</v>
      </c>
      <c r="C136" s="48">
        <v>553.5</v>
      </c>
      <c r="D136" s="48">
        <v>587.5</v>
      </c>
      <c r="E136" s="48">
        <v>631.20000000000005</v>
      </c>
      <c r="F136" s="48">
        <v>678.6</v>
      </c>
      <c r="G136" s="48">
        <v>735.8</v>
      </c>
      <c r="H136" s="48">
        <v>768.8</v>
      </c>
      <c r="I136" s="48">
        <v>799.9</v>
      </c>
      <c r="J136" s="48">
        <v>847.5</v>
      </c>
      <c r="K136" s="48">
        <v>907</v>
      </c>
      <c r="L136" s="48">
        <v>959.8</v>
      </c>
      <c r="M136" s="48">
        <v>1017.9</v>
      </c>
      <c r="N136" s="48">
        <v>1106.0999999999999</v>
      </c>
      <c r="O136" s="48">
        <v>1119.4000000000001</v>
      </c>
      <c r="P136" s="48">
        <v>1135.4000000000001</v>
      </c>
      <c r="Q136" s="48">
        <v>1147.7</v>
      </c>
      <c r="R136" s="48">
        <v>1151.5</v>
      </c>
      <c r="S136" s="48">
        <v>1184.7</v>
      </c>
      <c r="T136" s="48">
        <v>1209.8</v>
      </c>
      <c r="U136" s="48">
        <v>1239.0999999999999</v>
      </c>
      <c r="V136" s="48">
        <v>1284.0999999999999</v>
      </c>
      <c r="W136" s="48">
        <v>1340.7</v>
      </c>
      <c r="X136" s="48">
        <v>1401.4</v>
      </c>
      <c r="Y136" s="48">
        <v>1462.7</v>
      </c>
      <c r="Z136" s="48">
        <v>1539.8</v>
      </c>
      <c r="AA136" s="48">
        <v>1622.4</v>
      </c>
      <c r="AB136" s="48">
        <v>1799.6</v>
      </c>
      <c r="AC136" s="48">
        <v>1972.4</v>
      </c>
    </row>
    <row r="137" spans="1:29" x14ac:dyDescent="0.25">
      <c r="A137" s="3" t="s">
        <v>382</v>
      </c>
      <c r="B137" s="3" t="s">
        <v>381</v>
      </c>
      <c r="C137" s="48">
        <v>216.3</v>
      </c>
      <c r="D137" s="48">
        <v>224.8</v>
      </c>
      <c r="E137" s="48">
        <v>234.3</v>
      </c>
      <c r="F137" s="48">
        <v>242.1</v>
      </c>
      <c r="G137" s="48">
        <v>254.3</v>
      </c>
      <c r="H137" s="48">
        <v>261.5</v>
      </c>
      <c r="I137" s="48">
        <v>265.2</v>
      </c>
      <c r="J137" s="48">
        <v>284.5</v>
      </c>
      <c r="K137" s="48">
        <v>303.7</v>
      </c>
      <c r="L137" s="48">
        <v>317.8</v>
      </c>
      <c r="M137" s="48">
        <v>329</v>
      </c>
      <c r="N137" s="48">
        <v>344.4</v>
      </c>
      <c r="O137" s="48">
        <v>349.4</v>
      </c>
      <c r="P137" s="48">
        <v>360.5</v>
      </c>
      <c r="Q137" s="48">
        <v>376.2</v>
      </c>
      <c r="R137" s="48">
        <v>394.7</v>
      </c>
      <c r="S137" s="48">
        <v>403.5</v>
      </c>
      <c r="T137" s="48">
        <v>418.4</v>
      </c>
      <c r="U137" s="48">
        <v>433.2</v>
      </c>
      <c r="V137" s="48">
        <v>445.7</v>
      </c>
      <c r="W137" s="48">
        <v>454.6</v>
      </c>
      <c r="X137" s="48">
        <v>474.8</v>
      </c>
      <c r="Y137" s="48">
        <v>508.7</v>
      </c>
      <c r="Z137" s="48">
        <v>520.9</v>
      </c>
      <c r="AA137" s="48">
        <v>554.9</v>
      </c>
      <c r="AB137" s="48">
        <v>614.6</v>
      </c>
      <c r="AC137" s="48">
        <v>668.5</v>
      </c>
    </row>
    <row r="138" spans="1:29" x14ac:dyDescent="0.25">
      <c r="A138" s="3" t="s">
        <v>380</v>
      </c>
      <c r="B138" s="3" t="s">
        <v>379</v>
      </c>
      <c r="C138" s="48">
        <v>159.4</v>
      </c>
      <c r="D138" s="48">
        <v>146.9</v>
      </c>
      <c r="E138" s="48">
        <v>168.3</v>
      </c>
      <c r="F138" s="48">
        <v>173.9</v>
      </c>
      <c r="G138" s="48">
        <v>190.6</v>
      </c>
      <c r="H138" s="48">
        <v>224.1</v>
      </c>
      <c r="I138" s="48">
        <v>243.4</v>
      </c>
      <c r="J138" s="48">
        <v>248.9</v>
      </c>
      <c r="K138" s="48">
        <v>280</v>
      </c>
      <c r="L138" s="48">
        <v>251.4</v>
      </c>
      <c r="M138" s="48">
        <v>324.89999999999998</v>
      </c>
      <c r="N138" s="48">
        <v>315.7</v>
      </c>
      <c r="O138" s="48">
        <v>304.5</v>
      </c>
      <c r="P138" s="48">
        <v>341</v>
      </c>
      <c r="Q138" s="48">
        <v>371</v>
      </c>
      <c r="R138" s="48">
        <v>399.8</v>
      </c>
      <c r="S138" s="48">
        <v>446.1</v>
      </c>
      <c r="T138" s="48">
        <v>460.4</v>
      </c>
      <c r="U138" s="48">
        <v>468.4</v>
      </c>
      <c r="V138" s="48">
        <v>482.4</v>
      </c>
      <c r="W138" s="48">
        <v>517.4</v>
      </c>
      <c r="X138" s="48">
        <v>579.6</v>
      </c>
      <c r="Y138" s="48">
        <v>592.29999999999995</v>
      </c>
      <c r="Z138" s="48">
        <v>604.9</v>
      </c>
      <c r="AA138" s="48">
        <v>687.2</v>
      </c>
      <c r="AB138" s="48">
        <v>752.8</v>
      </c>
      <c r="AC138" s="48">
        <v>806.3</v>
      </c>
    </row>
    <row r="139" spans="1:29" x14ac:dyDescent="0.25">
      <c r="A139" s="3" t="s">
        <v>378</v>
      </c>
      <c r="B139" s="3" t="s">
        <v>377</v>
      </c>
      <c r="C139" s="48">
        <v>106</v>
      </c>
      <c r="D139" s="48">
        <v>113</v>
      </c>
      <c r="E139" s="48">
        <v>127.3</v>
      </c>
      <c r="F139" s="48">
        <v>135.80000000000001</v>
      </c>
      <c r="G139" s="48">
        <v>148.30000000000001</v>
      </c>
      <c r="H139" s="48">
        <v>146.4</v>
      </c>
      <c r="I139" s="48">
        <v>142.5</v>
      </c>
      <c r="J139" s="48">
        <v>138.69999999999999</v>
      </c>
      <c r="K139" s="48">
        <v>143.19999999999999</v>
      </c>
      <c r="L139" s="48">
        <v>168</v>
      </c>
      <c r="M139" s="48">
        <v>164.3</v>
      </c>
      <c r="N139" s="48">
        <v>178.6</v>
      </c>
      <c r="O139" s="48">
        <v>162.9</v>
      </c>
      <c r="P139" s="48">
        <v>160.30000000000001</v>
      </c>
      <c r="Q139" s="48">
        <v>163.30000000000001</v>
      </c>
      <c r="R139" s="48">
        <v>173.8</v>
      </c>
      <c r="S139" s="48">
        <v>180.9</v>
      </c>
      <c r="T139" s="48">
        <v>185.6</v>
      </c>
      <c r="U139" s="48">
        <v>197.4</v>
      </c>
      <c r="V139" s="48">
        <v>207.6</v>
      </c>
      <c r="W139" s="48">
        <v>212.3</v>
      </c>
      <c r="X139" s="48">
        <v>227.6</v>
      </c>
      <c r="Y139" s="48">
        <v>242.1</v>
      </c>
      <c r="Z139" s="48">
        <v>245</v>
      </c>
      <c r="AA139" s="48">
        <v>280.10000000000002</v>
      </c>
      <c r="AB139" s="48">
        <v>314.89999999999998</v>
      </c>
      <c r="AC139" s="48">
        <v>348.9</v>
      </c>
    </row>
    <row r="140" spans="1:29" x14ac:dyDescent="0.25">
      <c r="A140" s="3" t="s">
        <v>376</v>
      </c>
      <c r="B140" s="4" t="s">
        <v>375</v>
      </c>
      <c r="C140" s="47">
        <v>840.6</v>
      </c>
      <c r="D140" s="47">
        <v>914</v>
      </c>
      <c r="E140" s="47">
        <v>997.4</v>
      </c>
      <c r="F140" s="47">
        <v>1104.9000000000001</v>
      </c>
      <c r="G140" s="47">
        <v>1155.3</v>
      </c>
      <c r="H140" s="47">
        <v>1189.8</v>
      </c>
      <c r="I140" s="47">
        <v>1247.4000000000001</v>
      </c>
      <c r="J140" s="47">
        <v>1340.9</v>
      </c>
      <c r="K140" s="47">
        <v>1446</v>
      </c>
      <c r="L140" s="47">
        <v>1546.5</v>
      </c>
      <c r="M140" s="47">
        <v>1667.3</v>
      </c>
      <c r="N140" s="47">
        <v>1777.9</v>
      </c>
      <c r="O140" s="47">
        <v>1688.1</v>
      </c>
      <c r="P140" s="47">
        <v>1768.5</v>
      </c>
      <c r="Q140" s="47">
        <v>1860</v>
      </c>
      <c r="R140" s="47">
        <v>1968.9</v>
      </c>
      <c r="S140" s="47">
        <v>2021.2</v>
      </c>
      <c r="T140" s="47">
        <v>2120.1</v>
      </c>
      <c r="U140" s="47">
        <v>2237</v>
      </c>
      <c r="V140" s="47">
        <v>2305</v>
      </c>
      <c r="W140" s="47">
        <v>2433.6</v>
      </c>
      <c r="X140" s="47">
        <v>2589.1</v>
      </c>
      <c r="Y140" s="47">
        <v>2728.9</v>
      </c>
      <c r="Z140" s="47">
        <v>2726.1</v>
      </c>
      <c r="AA140" s="47">
        <v>3064.2</v>
      </c>
      <c r="AB140" s="47">
        <v>3381</v>
      </c>
      <c r="AC140" s="47">
        <v>3611.7</v>
      </c>
    </row>
    <row r="141" spans="1:29" x14ac:dyDescent="0.25">
      <c r="A141" s="3" t="s">
        <v>374</v>
      </c>
      <c r="B141" s="4" t="s">
        <v>373</v>
      </c>
      <c r="C141" s="47">
        <v>499.7</v>
      </c>
      <c r="D141" s="47">
        <v>543.1</v>
      </c>
      <c r="E141" s="47">
        <v>596.1</v>
      </c>
      <c r="F141" s="47">
        <v>651.70000000000005</v>
      </c>
      <c r="G141" s="47">
        <v>686.7</v>
      </c>
      <c r="H141" s="47">
        <v>714.7</v>
      </c>
      <c r="I141" s="47">
        <v>741.3</v>
      </c>
      <c r="J141" s="47">
        <v>792.3</v>
      </c>
      <c r="K141" s="47">
        <v>852.1</v>
      </c>
      <c r="L141" s="47">
        <v>917</v>
      </c>
      <c r="M141" s="47">
        <v>985.4</v>
      </c>
      <c r="N141" s="47">
        <v>1082.8</v>
      </c>
      <c r="O141" s="47">
        <v>1030.9000000000001</v>
      </c>
      <c r="P141" s="47">
        <v>1065.0999999999999</v>
      </c>
      <c r="Q141" s="47">
        <v>1127.2</v>
      </c>
      <c r="R141" s="47">
        <v>1191.8</v>
      </c>
      <c r="S141" s="47">
        <v>1211.7</v>
      </c>
      <c r="T141" s="47">
        <v>1269.5</v>
      </c>
      <c r="U141" s="47">
        <v>1349.7</v>
      </c>
      <c r="V141" s="47">
        <v>1396.5</v>
      </c>
      <c r="W141" s="47">
        <v>1460.6</v>
      </c>
      <c r="X141" s="47">
        <v>1562.1</v>
      </c>
      <c r="Y141" s="47">
        <v>1653.1</v>
      </c>
      <c r="Z141" s="47">
        <v>1673.3</v>
      </c>
      <c r="AA141" s="47">
        <v>1882.4</v>
      </c>
      <c r="AB141" s="47">
        <v>2060.6999999999998</v>
      </c>
      <c r="AC141" s="47">
        <v>2222</v>
      </c>
    </row>
    <row r="142" spans="1:29" x14ac:dyDescent="0.25">
      <c r="A142" s="3" t="s">
        <v>372</v>
      </c>
      <c r="B142" s="3" t="s">
        <v>371</v>
      </c>
      <c r="C142" s="48">
        <v>104</v>
      </c>
      <c r="D142" s="48">
        <v>113.7</v>
      </c>
      <c r="E142" s="48">
        <v>120.8</v>
      </c>
      <c r="F142" s="48">
        <v>129.1</v>
      </c>
      <c r="G142" s="48">
        <v>140.6</v>
      </c>
      <c r="H142" s="48">
        <v>149.19999999999999</v>
      </c>
      <c r="I142" s="48">
        <v>165.3</v>
      </c>
      <c r="J142" s="48">
        <v>180.8</v>
      </c>
      <c r="K142" s="48">
        <v>195.1</v>
      </c>
      <c r="L142" s="48">
        <v>204.6</v>
      </c>
      <c r="M142" s="48">
        <v>217.6</v>
      </c>
      <c r="N142" s="48">
        <v>240.8</v>
      </c>
      <c r="O142" s="48">
        <v>212.1</v>
      </c>
      <c r="P142" s="48">
        <v>204.7</v>
      </c>
      <c r="Q142" s="48">
        <v>216.1</v>
      </c>
      <c r="R142" s="48">
        <v>217.5</v>
      </c>
      <c r="S142" s="48">
        <v>220.6</v>
      </c>
      <c r="T142" s="48">
        <v>228.3</v>
      </c>
      <c r="U142" s="48">
        <v>242.8</v>
      </c>
      <c r="V142" s="48">
        <v>258</v>
      </c>
      <c r="W142" s="48">
        <v>266.39999999999998</v>
      </c>
      <c r="X142" s="48">
        <v>277.10000000000002</v>
      </c>
      <c r="Y142" s="48">
        <v>290.10000000000002</v>
      </c>
      <c r="Z142" s="48">
        <v>288.5</v>
      </c>
      <c r="AA142" s="48">
        <v>326.5</v>
      </c>
      <c r="AB142" s="48">
        <v>348.8</v>
      </c>
      <c r="AC142" s="48">
        <v>362.7</v>
      </c>
    </row>
    <row r="143" spans="1:29" x14ac:dyDescent="0.25">
      <c r="A143" s="3" t="s">
        <v>370</v>
      </c>
      <c r="B143" s="3" t="s">
        <v>369</v>
      </c>
      <c r="C143" s="48">
        <v>75.5</v>
      </c>
      <c r="D143" s="48">
        <v>89</v>
      </c>
      <c r="E143" s="48">
        <v>103</v>
      </c>
      <c r="F143" s="48">
        <v>114.1</v>
      </c>
      <c r="G143" s="48">
        <v>118.2</v>
      </c>
      <c r="H143" s="48">
        <v>110.2</v>
      </c>
      <c r="I143" s="48">
        <v>115.8</v>
      </c>
      <c r="J143" s="48">
        <v>122.9</v>
      </c>
      <c r="K143" s="48">
        <v>134.9</v>
      </c>
      <c r="L143" s="48">
        <v>149</v>
      </c>
      <c r="M143" s="48">
        <v>167.1</v>
      </c>
      <c r="N143" s="48">
        <v>181.4</v>
      </c>
      <c r="O143" s="48">
        <v>188.9</v>
      </c>
      <c r="P143" s="48">
        <v>202.9</v>
      </c>
      <c r="Q143" s="48">
        <v>224.8</v>
      </c>
      <c r="R143" s="48">
        <v>252.7</v>
      </c>
      <c r="S143" s="48">
        <v>256.10000000000002</v>
      </c>
      <c r="T143" s="48">
        <v>267.5</v>
      </c>
      <c r="U143" s="48">
        <v>286.7</v>
      </c>
      <c r="V143" s="48">
        <v>307.60000000000002</v>
      </c>
      <c r="W143" s="48">
        <v>326.39999999999998</v>
      </c>
      <c r="X143" s="48">
        <v>358.5</v>
      </c>
      <c r="Y143" s="48">
        <v>378.6</v>
      </c>
      <c r="Z143" s="48">
        <v>393.4</v>
      </c>
      <c r="AA143" s="48">
        <v>435.4</v>
      </c>
      <c r="AB143" s="48">
        <v>463.9</v>
      </c>
      <c r="AC143" s="48">
        <v>489.2</v>
      </c>
    </row>
    <row r="144" spans="1:29" x14ac:dyDescent="0.25">
      <c r="A144" s="3" t="s">
        <v>368</v>
      </c>
      <c r="B144" s="3" t="s">
        <v>367</v>
      </c>
      <c r="C144" s="48">
        <v>320.2</v>
      </c>
      <c r="D144" s="48">
        <v>340.4</v>
      </c>
      <c r="E144" s="48">
        <v>372.4</v>
      </c>
      <c r="F144" s="48">
        <v>408.5</v>
      </c>
      <c r="G144" s="48">
        <v>427.9</v>
      </c>
      <c r="H144" s="48">
        <v>455.3</v>
      </c>
      <c r="I144" s="48">
        <v>460.3</v>
      </c>
      <c r="J144" s="48">
        <v>488.6</v>
      </c>
      <c r="K144" s="48">
        <v>522.1</v>
      </c>
      <c r="L144" s="48">
        <v>563.5</v>
      </c>
      <c r="M144" s="48">
        <v>600.70000000000005</v>
      </c>
      <c r="N144" s="48">
        <v>660.6</v>
      </c>
      <c r="O144" s="48">
        <v>629.9</v>
      </c>
      <c r="P144" s="48">
        <v>657.5</v>
      </c>
      <c r="Q144" s="48">
        <v>686.2</v>
      </c>
      <c r="R144" s="48">
        <v>721.6</v>
      </c>
      <c r="S144" s="48">
        <v>735</v>
      </c>
      <c r="T144" s="48">
        <v>773.8</v>
      </c>
      <c r="U144" s="48">
        <v>820.2</v>
      </c>
      <c r="V144" s="48">
        <v>830.9</v>
      </c>
      <c r="W144" s="48">
        <v>867.8</v>
      </c>
      <c r="X144" s="48">
        <v>926.4</v>
      </c>
      <c r="Y144" s="48">
        <v>984.3</v>
      </c>
      <c r="Z144" s="48">
        <v>991.5</v>
      </c>
      <c r="AA144" s="48">
        <v>1120.5</v>
      </c>
      <c r="AB144" s="48">
        <v>1248</v>
      </c>
      <c r="AC144" s="48">
        <v>1370</v>
      </c>
    </row>
    <row r="145" spans="1:29" x14ac:dyDescent="0.25">
      <c r="A145" s="3" t="s">
        <v>366</v>
      </c>
      <c r="B145" s="3" t="s">
        <v>365</v>
      </c>
      <c r="C145" s="48">
        <v>47.1</v>
      </c>
      <c r="D145" s="48">
        <v>51.3</v>
      </c>
      <c r="E145" s="48">
        <v>58.2</v>
      </c>
      <c r="F145" s="48">
        <v>63.2</v>
      </c>
      <c r="G145" s="48">
        <v>67</v>
      </c>
      <c r="H145" s="48">
        <v>72.3</v>
      </c>
      <c r="I145" s="48">
        <v>73.900000000000006</v>
      </c>
      <c r="J145" s="48">
        <v>78.5</v>
      </c>
      <c r="K145" s="48">
        <v>87.6</v>
      </c>
      <c r="L145" s="48">
        <v>97.5</v>
      </c>
      <c r="M145" s="48">
        <v>107.4</v>
      </c>
      <c r="N145" s="48">
        <v>114.6</v>
      </c>
      <c r="O145" s="48">
        <v>108.3</v>
      </c>
      <c r="P145" s="48">
        <v>106.1</v>
      </c>
      <c r="Q145" s="48">
        <v>106.2</v>
      </c>
      <c r="R145" s="48">
        <v>113.1</v>
      </c>
      <c r="S145" s="48">
        <v>115.4</v>
      </c>
      <c r="T145" s="48">
        <v>118.1</v>
      </c>
      <c r="U145" s="48">
        <v>125.8</v>
      </c>
      <c r="V145" s="48">
        <v>124.3</v>
      </c>
      <c r="W145" s="48">
        <v>125.2</v>
      </c>
      <c r="X145" s="48">
        <v>134</v>
      </c>
      <c r="Y145" s="48">
        <v>140.1</v>
      </c>
      <c r="Z145" s="48">
        <v>139.30000000000001</v>
      </c>
      <c r="AA145" s="48">
        <v>153.6</v>
      </c>
      <c r="AB145" s="48">
        <v>171.4</v>
      </c>
      <c r="AC145" s="48">
        <v>186.8</v>
      </c>
    </row>
    <row r="146" spans="1:29" x14ac:dyDescent="0.25">
      <c r="A146" s="3" t="s">
        <v>364</v>
      </c>
      <c r="B146" s="3" t="s">
        <v>363</v>
      </c>
      <c r="C146" s="48">
        <v>73.400000000000006</v>
      </c>
      <c r="D146" s="48">
        <v>79.099999999999994</v>
      </c>
      <c r="E146" s="48">
        <v>86.3</v>
      </c>
      <c r="F146" s="48">
        <v>96.4</v>
      </c>
      <c r="G146" s="48">
        <v>101.8</v>
      </c>
      <c r="H146" s="48">
        <v>107.1</v>
      </c>
      <c r="I146" s="48">
        <v>107.4</v>
      </c>
      <c r="J146" s="48">
        <v>114.2</v>
      </c>
      <c r="K146" s="48">
        <v>123.8</v>
      </c>
      <c r="L146" s="48">
        <v>135.5</v>
      </c>
      <c r="M146" s="48">
        <v>144.4</v>
      </c>
      <c r="N146" s="48">
        <v>156.19999999999999</v>
      </c>
      <c r="O146" s="48">
        <v>146.6</v>
      </c>
      <c r="P146" s="48">
        <v>147.1</v>
      </c>
      <c r="Q146" s="48">
        <v>154.19999999999999</v>
      </c>
      <c r="R146" s="48">
        <v>165.4</v>
      </c>
      <c r="S146" s="48">
        <v>174.7</v>
      </c>
      <c r="T146" s="48">
        <v>185.4</v>
      </c>
      <c r="U146" s="48">
        <v>195.4</v>
      </c>
      <c r="V146" s="48">
        <v>196.7</v>
      </c>
      <c r="W146" s="48">
        <v>209.9</v>
      </c>
      <c r="X146" s="48">
        <v>221.4</v>
      </c>
      <c r="Y146" s="48">
        <v>235.4</v>
      </c>
      <c r="Z146" s="48">
        <v>224</v>
      </c>
      <c r="AA146" s="48">
        <v>236.8</v>
      </c>
      <c r="AB146" s="48">
        <v>267.8</v>
      </c>
      <c r="AC146" s="48">
        <v>294.10000000000002</v>
      </c>
    </row>
    <row r="147" spans="1:29" x14ac:dyDescent="0.25">
      <c r="A147" s="3" t="s">
        <v>362</v>
      </c>
      <c r="B147" s="3" t="s">
        <v>361</v>
      </c>
      <c r="C147" s="48">
        <v>53.9</v>
      </c>
      <c r="D147" s="48">
        <v>60.4</v>
      </c>
      <c r="E147" s="48">
        <v>66.599999999999994</v>
      </c>
      <c r="F147" s="48">
        <v>75</v>
      </c>
      <c r="G147" s="48">
        <v>80.5</v>
      </c>
      <c r="H147" s="48">
        <v>84.8</v>
      </c>
      <c r="I147" s="48">
        <v>84.2</v>
      </c>
      <c r="J147" s="48">
        <v>89.6</v>
      </c>
      <c r="K147" s="48">
        <v>95.9</v>
      </c>
      <c r="L147" s="48">
        <v>103.5</v>
      </c>
      <c r="M147" s="48">
        <v>110.8</v>
      </c>
      <c r="N147" s="48">
        <v>124.7</v>
      </c>
      <c r="O147" s="48">
        <v>120.1</v>
      </c>
      <c r="P147" s="48">
        <v>130.4</v>
      </c>
      <c r="Q147" s="48">
        <v>140</v>
      </c>
      <c r="R147" s="48">
        <v>156.6</v>
      </c>
      <c r="S147" s="48">
        <v>162.9</v>
      </c>
      <c r="T147" s="48">
        <v>172.1</v>
      </c>
      <c r="U147" s="48">
        <v>182</v>
      </c>
      <c r="V147" s="48">
        <v>195.6</v>
      </c>
      <c r="W147" s="48">
        <v>204.4</v>
      </c>
      <c r="X147" s="48">
        <v>217</v>
      </c>
      <c r="Y147" s="48">
        <v>232.8</v>
      </c>
      <c r="Z147" s="48">
        <v>228.7</v>
      </c>
      <c r="AA147" s="48">
        <v>271.10000000000002</v>
      </c>
      <c r="AB147" s="48">
        <v>314.3</v>
      </c>
      <c r="AC147" s="48">
        <v>336.3</v>
      </c>
    </row>
    <row r="148" spans="1:29" x14ac:dyDescent="0.25">
      <c r="A148" s="3" t="s">
        <v>360</v>
      </c>
      <c r="B148" s="3" t="s">
        <v>359</v>
      </c>
      <c r="C148" s="48">
        <v>60.2</v>
      </c>
      <c r="D148" s="48">
        <v>61.6</v>
      </c>
      <c r="E148" s="48">
        <v>63</v>
      </c>
      <c r="F148" s="48">
        <v>69.7</v>
      </c>
      <c r="G148" s="48">
        <v>70.400000000000006</v>
      </c>
      <c r="H148" s="48">
        <v>71.5</v>
      </c>
      <c r="I148" s="48">
        <v>71.3</v>
      </c>
      <c r="J148" s="48">
        <v>72.5</v>
      </c>
      <c r="K148" s="48">
        <v>74.599999999999994</v>
      </c>
      <c r="L148" s="48">
        <v>75</v>
      </c>
      <c r="M148" s="48">
        <v>74.400000000000006</v>
      </c>
      <c r="N148" s="48">
        <v>83.5</v>
      </c>
      <c r="O148" s="48">
        <v>85</v>
      </c>
      <c r="P148" s="48">
        <v>89.2</v>
      </c>
      <c r="Q148" s="48">
        <v>94.7</v>
      </c>
      <c r="R148" s="48">
        <v>95.6</v>
      </c>
      <c r="S148" s="48">
        <v>99.8</v>
      </c>
      <c r="T148" s="48">
        <v>104.8</v>
      </c>
      <c r="U148" s="48">
        <v>118.6</v>
      </c>
      <c r="V148" s="48">
        <v>117.7</v>
      </c>
      <c r="W148" s="48">
        <v>120.9</v>
      </c>
      <c r="X148" s="48">
        <v>133.1</v>
      </c>
      <c r="Y148" s="48">
        <v>144.80000000000001</v>
      </c>
      <c r="Z148" s="48">
        <v>164.9</v>
      </c>
      <c r="AA148" s="48">
        <v>184.8</v>
      </c>
      <c r="AB148" s="48">
        <v>200.1</v>
      </c>
      <c r="AC148" s="48">
        <v>226.6</v>
      </c>
    </row>
    <row r="149" spans="1:29" x14ac:dyDescent="0.25">
      <c r="A149" s="3" t="s">
        <v>358</v>
      </c>
      <c r="B149" s="3" t="s">
        <v>357</v>
      </c>
      <c r="C149" s="48">
        <v>35.299999999999997</v>
      </c>
      <c r="D149" s="48">
        <v>37.700000000000003</v>
      </c>
      <c r="E149" s="48">
        <v>43.6</v>
      </c>
      <c r="F149" s="48">
        <v>48.7</v>
      </c>
      <c r="G149" s="48">
        <v>49.3</v>
      </c>
      <c r="H149" s="48">
        <v>52.6</v>
      </c>
      <c r="I149" s="48">
        <v>55</v>
      </c>
      <c r="J149" s="48">
        <v>60.8</v>
      </c>
      <c r="K149" s="48">
        <v>65.3</v>
      </c>
      <c r="L149" s="48">
        <v>72.900000000000006</v>
      </c>
      <c r="M149" s="48">
        <v>80.2</v>
      </c>
      <c r="N149" s="48">
        <v>87.3</v>
      </c>
      <c r="O149" s="48">
        <v>78.7</v>
      </c>
      <c r="P149" s="48">
        <v>85.1</v>
      </c>
      <c r="Q149" s="48">
        <v>87.9</v>
      </c>
      <c r="R149" s="48">
        <v>80.900000000000006</v>
      </c>
      <c r="S149" s="48">
        <v>80.8</v>
      </c>
      <c r="T149" s="48">
        <v>82.1</v>
      </c>
      <c r="U149" s="48">
        <v>84.3</v>
      </c>
      <c r="V149" s="48">
        <v>87.2</v>
      </c>
      <c r="W149" s="48">
        <v>89.3</v>
      </c>
      <c r="X149" s="48">
        <v>95</v>
      </c>
      <c r="Y149" s="48">
        <v>97.3</v>
      </c>
      <c r="Z149" s="48">
        <v>99.2</v>
      </c>
      <c r="AA149" s="48">
        <v>110.8</v>
      </c>
      <c r="AB149" s="48">
        <v>122.1</v>
      </c>
      <c r="AC149" s="48">
        <v>134.19999999999999</v>
      </c>
    </row>
    <row r="150" spans="1:29" x14ac:dyDescent="0.25">
      <c r="A150" s="3" t="s">
        <v>356</v>
      </c>
      <c r="B150" s="3" t="s">
        <v>355</v>
      </c>
      <c r="C150" s="48">
        <v>50.2</v>
      </c>
      <c r="D150" s="48">
        <v>50.2</v>
      </c>
      <c r="E150" s="48">
        <v>54.7</v>
      </c>
      <c r="F150" s="48">
        <v>55.5</v>
      </c>
      <c r="G150" s="48">
        <v>58.8</v>
      </c>
      <c r="H150" s="48">
        <v>67</v>
      </c>
      <c r="I150" s="48">
        <v>68.5</v>
      </c>
      <c r="J150" s="48">
        <v>73.099999999999994</v>
      </c>
      <c r="K150" s="48">
        <v>74.900000000000006</v>
      </c>
      <c r="L150" s="48">
        <v>79</v>
      </c>
      <c r="M150" s="48">
        <v>83.5</v>
      </c>
      <c r="N150" s="48">
        <v>94.3</v>
      </c>
      <c r="O150" s="48">
        <v>91.3</v>
      </c>
      <c r="P150" s="48">
        <v>99.6</v>
      </c>
      <c r="Q150" s="48">
        <v>103.1</v>
      </c>
      <c r="R150" s="48">
        <v>110</v>
      </c>
      <c r="S150" s="48">
        <v>101.6</v>
      </c>
      <c r="T150" s="48">
        <v>111.4</v>
      </c>
      <c r="U150" s="48">
        <v>114</v>
      </c>
      <c r="V150" s="48">
        <v>109.4</v>
      </c>
      <c r="W150" s="48">
        <v>118.2</v>
      </c>
      <c r="X150" s="48">
        <v>125.9</v>
      </c>
      <c r="Y150" s="48">
        <v>133.9</v>
      </c>
      <c r="Z150" s="48">
        <v>135.30000000000001</v>
      </c>
      <c r="AA150" s="48">
        <v>163.30000000000001</v>
      </c>
      <c r="AB150" s="48">
        <v>172.2</v>
      </c>
      <c r="AC150" s="48">
        <v>192</v>
      </c>
    </row>
    <row r="151" spans="1:29" x14ac:dyDescent="0.25">
      <c r="A151" s="3" t="s">
        <v>354</v>
      </c>
      <c r="B151" s="4" t="s">
        <v>353</v>
      </c>
      <c r="C151" s="47">
        <v>125.5</v>
      </c>
      <c r="D151" s="47">
        <v>139.1</v>
      </c>
      <c r="E151" s="47">
        <v>148.5</v>
      </c>
      <c r="F151" s="47">
        <v>171.1</v>
      </c>
      <c r="G151" s="47">
        <v>173.6</v>
      </c>
      <c r="H151" s="47">
        <v>175</v>
      </c>
      <c r="I151" s="47">
        <v>185.6</v>
      </c>
      <c r="J151" s="47">
        <v>203.1</v>
      </c>
      <c r="K151" s="47">
        <v>214.1</v>
      </c>
      <c r="L151" s="47">
        <v>230.4</v>
      </c>
      <c r="M151" s="47">
        <v>251.1</v>
      </c>
      <c r="N151" s="47">
        <v>256.39999999999998</v>
      </c>
      <c r="O151" s="47">
        <v>245</v>
      </c>
      <c r="P151" s="47">
        <v>265.3</v>
      </c>
      <c r="Q151" s="47">
        <v>277.89999999999998</v>
      </c>
      <c r="R151" s="47">
        <v>302.10000000000002</v>
      </c>
      <c r="S151" s="47">
        <v>319.39999999999998</v>
      </c>
      <c r="T151" s="47">
        <v>332.2</v>
      </c>
      <c r="U151" s="47">
        <v>347</v>
      </c>
      <c r="V151" s="47">
        <v>349.2</v>
      </c>
      <c r="W151" s="47">
        <v>370.1</v>
      </c>
      <c r="X151" s="47">
        <v>388.3</v>
      </c>
      <c r="Y151" s="47">
        <v>405.6</v>
      </c>
      <c r="Z151" s="47">
        <v>403.9</v>
      </c>
      <c r="AA151" s="47">
        <v>442.1</v>
      </c>
      <c r="AB151" s="47">
        <v>482.6</v>
      </c>
      <c r="AC151" s="47">
        <v>503.1</v>
      </c>
    </row>
    <row r="152" spans="1:29" x14ac:dyDescent="0.25">
      <c r="A152" s="3" t="s">
        <v>352</v>
      </c>
      <c r="B152" s="4" t="s">
        <v>351</v>
      </c>
      <c r="C152" s="47">
        <v>215.4</v>
      </c>
      <c r="D152" s="47">
        <v>231.8</v>
      </c>
      <c r="E152" s="47">
        <v>252.8</v>
      </c>
      <c r="F152" s="47">
        <v>282.10000000000002</v>
      </c>
      <c r="G152" s="47">
        <v>295</v>
      </c>
      <c r="H152" s="47">
        <v>300.2</v>
      </c>
      <c r="I152" s="47">
        <v>320.5</v>
      </c>
      <c r="J152" s="47">
        <v>345.5</v>
      </c>
      <c r="K152" s="47">
        <v>379.8</v>
      </c>
      <c r="L152" s="47">
        <v>399.1</v>
      </c>
      <c r="M152" s="47">
        <v>430.8</v>
      </c>
      <c r="N152" s="47">
        <v>438.8</v>
      </c>
      <c r="O152" s="47">
        <v>412.3</v>
      </c>
      <c r="P152" s="47">
        <v>438</v>
      </c>
      <c r="Q152" s="47">
        <v>455</v>
      </c>
      <c r="R152" s="47">
        <v>474.9</v>
      </c>
      <c r="S152" s="47">
        <v>490.1</v>
      </c>
      <c r="T152" s="47">
        <v>518.29999999999995</v>
      </c>
      <c r="U152" s="47">
        <v>540.29999999999995</v>
      </c>
      <c r="V152" s="47">
        <v>559.20000000000005</v>
      </c>
      <c r="W152" s="47">
        <v>602.9</v>
      </c>
      <c r="X152" s="47">
        <v>638.70000000000005</v>
      </c>
      <c r="Y152" s="47">
        <v>670.2</v>
      </c>
      <c r="Z152" s="47">
        <v>648.9</v>
      </c>
      <c r="AA152" s="47">
        <v>739.7</v>
      </c>
      <c r="AB152" s="47">
        <v>837.7</v>
      </c>
      <c r="AC152" s="47">
        <v>886.6</v>
      </c>
    </row>
    <row r="153" spans="1:29" x14ac:dyDescent="0.25">
      <c r="A153" s="3" t="s">
        <v>350</v>
      </c>
      <c r="B153" s="3" t="s">
        <v>349</v>
      </c>
      <c r="C153" s="48">
        <v>193.5</v>
      </c>
      <c r="D153" s="48">
        <v>209.1</v>
      </c>
      <c r="E153" s="48">
        <v>227.8</v>
      </c>
      <c r="F153" s="48">
        <v>255.9</v>
      </c>
      <c r="G153" s="48">
        <v>266.60000000000002</v>
      </c>
      <c r="H153" s="48">
        <v>269.8</v>
      </c>
      <c r="I153" s="48">
        <v>288.2</v>
      </c>
      <c r="J153" s="48">
        <v>313.60000000000002</v>
      </c>
      <c r="K153" s="48">
        <v>346.2</v>
      </c>
      <c r="L153" s="48">
        <v>367.4</v>
      </c>
      <c r="M153" s="48">
        <v>395.3</v>
      </c>
      <c r="N153" s="48">
        <v>401.8</v>
      </c>
      <c r="O153" s="48">
        <v>373.8</v>
      </c>
      <c r="P153" s="48">
        <v>390.2</v>
      </c>
      <c r="Q153" s="48">
        <v>412.4</v>
      </c>
      <c r="R153" s="48">
        <v>432.1</v>
      </c>
      <c r="S153" s="48">
        <v>446.9</v>
      </c>
      <c r="T153" s="48">
        <v>472.4</v>
      </c>
      <c r="U153" s="48">
        <v>492.8</v>
      </c>
      <c r="V153" s="48">
        <v>511.7</v>
      </c>
      <c r="W153" s="48">
        <v>549.70000000000005</v>
      </c>
      <c r="X153" s="48">
        <v>581.70000000000005</v>
      </c>
      <c r="Y153" s="48">
        <v>611.29999999999995</v>
      </c>
      <c r="Z153" s="48">
        <v>588.1</v>
      </c>
      <c r="AA153" s="48">
        <v>671.6</v>
      </c>
      <c r="AB153" s="48">
        <v>763.7</v>
      </c>
      <c r="AC153" s="48">
        <v>804.5</v>
      </c>
    </row>
    <row r="154" spans="1:29" x14ac:dyDescent="0.25">
      <c r="A154" s="3" t="s">
        <v>348</v>
      </c>
      <c r="B154" s="3" t="s">
        <v>347</v>
      </c>
      <c r="C154" s="48">
        <v>64.2</v>
      </c>
      <c r="D154" s="48">
        <v>70.7</v>
      </c>
      <c r="E154" s="48">
        <v>78.8</v>
      </c>
      <c r="F154" s="48">
        <v>100.3</v>
      </c>
      <c r="G154" s="48">
        <v>94.9</v>
      </c>
      <c r="H154" s="48">
        <v>88.7</v>
      </c>
      <c r="I154" s="48">
        <v>95.3</v>
      </c>
      <c r="J154" s="48">
        <v>108.3</v>
      </c>
      <c r="K154" s="48">
        <v>123.1</v>
      </c>
      <c r="L154" s="48">
        <v>132.4</v>
      </c>
      <c r="M154" s="48">
        <v>141.5</v>
      </c>
      <c r="N154" s="48">
        <v>143.80000000000001</v>
      </c>
      <c r="O154" s="48">
        <v>127.3</v>
      </c>
      <c r="P154" s="48">
        <v>145.69999999999999</v>
      </c>
      <c r="Q154" s="48">
        <v>167.1</v>
      </c>
      <c r="R154" s="48">
        <v>191.4</v>
      </c>
      <c r="S154" s="48">
        <v>198.5</v>
      </c>
      <c r="T154" s="48">
        <v>213.8</v>
      </c>
      <c r="U154" s="48">
        <v>224</v>
      </c>
      <c r="V154" s="48">
        <v>232.8</v>
      </c>
      <c r="W154" s="48">
        <v>249.2</v>
      </c>
      <c r="X154" s="48">
        <v>264.60000000000002</v>
      </c>
      <c r="Y154" s="48">
        <v>276.3</v>
      </c>
      <c r="Z154" s="48">
        <v>270.3</v>
      </c>
      <c r="AA154" s="48">
        <v>326.5</v>
      </c>
      <c r="AB154" s="48">
        <v>372.6</v>
      </c>
      <c r="AC154" s="48">
        <v>364.8</v>
      </c>
    </row>
    <row r="155" spans="1:29" x14ac:dyDescent="0.25">
      <c r="A155" s="3" t="s">
        <v>346</v>
      </c>
      <c r="B155" s="3" t="s">
        <v>345</v>
      </c>
      <c r="C155" s="48">
        <v>38.1</v>
      </c>
      <c r="D155" s="48">
        <v>38.1</v>
      </c>
      <c r="E155" s="48">
        <v>41</v>
      </c>
      <c r="F155" s="48">
        <v>48.4</v>
      </c>
      <c r="G155" s="48">
        <v>52.5</v>
      </c>
      <c r="H155" s="48">
        <v>53.3</v>
      </c>
      <c r="I155" s="48">
        <v>60.1</v>
      </c>
      <c r="J155" s="48">
        <v>65.8</v>
      </c>
      <c r="K155" s="48">
        <v>73.8</v>
      </c>
      <c r="L155" s="48">
        <v>79.400000000000006</v>
      </c>
      <c r="M155" s="48">
        <v>87.6</v>
      </c>
      <c r="N155" s="48">
        <v>89.4</v>
      </c>
      <c r="O155" s="48">
        <v>85.9</v>
      </c>
      <c r="P155" s="48">
        <v>85.4</v>
      </c>
      <c r="Q155" s="48">
        <v>86.2</v>
      </c>
      <c r="R155" s="48">
        <v>84.8</v>
      </c>
      <c r="S155" s="48">
        <v>87.1</v>
      </c>
      <c r="T155" s="48">
        <v>90.6</v>
      </c>
      <c r="U155" s="48">
        <v>92.6</v>
      </c>
      <c r="V155" s="48">
        <v>96.4</v>
      </c>
      <c r="W155" s="48">
        <v>102.3</v>
      </c>
      <c r="X155" s="48">
        <v>110</v>
      </c>
      <c r="Y155" s="48">
        <v>117.2</v>
      </c>
      <c r="Z155" s="48">
        <v>120.1</v>
      </c>
      <c r="AA155" s="48">
        <v>132.69999999999999</v>
      </c>
      <c r="AB155" s="48">
        <v>144.6</v>
      </c>
      <c r="AC155" s="48">
        <v>161.30000000000001</v>
      </c>
    </row>
    <row r="156" spans="1:29" x14ac:dyDescent="0.25">
      <c r="A156" s="3" t="s">
        <v>344</v>
      </c>
      <c r="B156" s="3" t="s">
        <v>343</v>
      </c>
      <c r="C156" s="48">
        <v>91.3</v>
      </c>
      <c r="D156" s="48">
        <v>100.3</v>
      </c>
      <c r="E156" s="48">
        <v>108</v>
      </c>
      <c r="F156" s="48">
        <v>107.3</v>
      </c>
      <c r="G156" s="48">
        <v>119.2</v>
      </c>
      <c r="H156" s="48">
        <v>127.7</v>
      </c>
      <c r="I156" s="48">
        <v>132.80000000000001</v>
      </c>
      <c r="J156" s="48">
        <v>139.5</v>
      </c>
      <c r="K156" s="48">
        <v>149.30000000000001</v>
      </c>
      <c r="L156" s="48">
        <v>155.6</v>
      </c>
      <c r="M156" s="48">
        <v>166.2</v>
      </c>
      <c r="N156" s="48">
        <v>168.7</v>
      </c>
      <c r="O156" s="48">
        <v>160.69999999999999</v>
      </c>
      <c r="P156" s="48">
        <v>159.1</v>
      </c>
      <c r="Q156" s="48">
        <v>159.19999999999999</v>
      </c>
      <c r="R156" s="48">
        <v>155.9</v>
      </c>
      <c r="S156" s="48">
        <v>161.30000000000001</v>
      </c>
      <c r="T156" s="48">
        <v>168</v>
      </c>
      <c r="U156" s="48">
        <v>176.2</v>
      </c>
      <c r="V156" s="48">
        <v>182.5</v>
      </c>
      <c r="W156" s="48">
        <v>198.2</v>
      </c>
      <c r="X156" s="48">
        <v>207.1</v>
      </c>
      <c r="Y156" s="48">
        <v>217.7</v>
      </c>
      <c r="Z156" s="48">
        <v>197.7</v>
      </c>
      <c r="AA156" s="48">
        <v>212.4</v>
      </c>
      <c r="AB156" s="48">
        <v>246.5</v>
      </c>
      <c r="AC156" s="48">
        <v>278.39999999999998</v>
      </c>
    </row>
    <row r="157" spans="1:29" x14ac:dyDescent="0.25">
      <c r="A157" s="3" t="s">
        <v>342</v>
      </c>
      <c r="B157" s="3" t="s">
        <v>341</v>
      </c>
      <c r="C157" s="48">
        <v>21.9</v>
      </c>
      <c r="D157" s="48">
        <v>22.7</v>
      </c>
      <c r="E157" s="48">
        <v>25</v>
      </c>
      <c r="F157" s="48">
        <v>26.1</v>
      </c>
      <c r="G157" s="48">
        <v>28.5</v>
      </c>
      <c r="H157" s="48">
        <v>30.4</v>
      </c>
      <c r="I157" s="48">
        <v>32.200000000000003</v>
      </c>
      <c r="J157" s="48">
        <v>31.9</v>
      </c>
      <c r="K157" s="48">
        <v>33.6</v>
      </c>
      <c r="L157" s="48">
        <v>31.7</v>
      </c>
      <c r="M157" s="48">
        <v>35.5</v>
      </c>
      <c r="N157" s="48">
        <v>36.9</v>
      </c>
      <c r="O157" s="48">
        <v>38.4</v>
      </c>
      <c r="P157" s="48">
        <v>47.8</v>
      </c>
      <c r="Q157" s="48">
        <v>42.5</v>
      </c>
      <c r="R157" s="48">
        <v>42.8</v>
      </c>
      <c r="S157" s="48">
        <v>43.2</v>
      </c>
      <c r="T157" s="48">
        <v>46</v>
      </c>
      <c r="U157" s="48">
        <v>47.5</v>
      </c>
      <c r="V157" s="48">
        <v>47.5</v>
      </c>
      <c r="W157" s="48">
        <v>53.2</v>
      </c>
      <c r="X157" s="48">
        <v>57</v>
      </c>
      <c r="Y157" s="48">
        <v>58.9</v>
      </c>
      <c r="Z157" s="48">
        <v>60.9</v>
      </c>
      <c r="AA157" s="48">
        <v>68.099999999999994</v>
      </c>
      <c r="AB157" s="48">
        <v>74</v>
      </c>
      <c r="AC157" s="48">
        <v>82.1</v>
      </c>
    </row>
    <row r="158" spans="1:29" x14ac:dyDescent="0.25">
      <c r="A158" s="3" t="s">
        <v>340</v>
      </c>
      <c r="B158" s="4" t="s">
        <v>339</v>
      </c>
      <c r="C158" s="47">
        <v>590.6</v>
      </c>
      <c r="D158" s="47">
        <v>615.79999999999995</v>
      </c>
      <c r="E158" s="47">
        <v>654.1</v>
      </c>
      <c r="F158" s="47">
        <v>695.4</v>
      </c>
      <c r="G158" s="47">
        <v>749.8</v>
      </c>
      <c r="H158" s="47">
        <v>807</v>
      </c>
      <c r="I158" s="47">
        <v>862.7</v>
      </c>
      <c r="J158" s="47">
        <v>927.2</v>
      </c>
      <c r="K158" s="47">
        <v>970.2</v>
      </c>
      <c r="L158" s="47">
        <v>1035.3</v>
      </c>
      <c r="M158" s="47">
        <v>1088</v>
      </c>
      <c r="N158" s="47">
        <v>1185</v>
      </c>
      <c r="O158" s="47">
        <v>1267</v>
      </c>
      <c r="P158" s="47">
        <v>1311.3</v>
      </c>
      <c r="Q158" s="47">
        <v>1356.2</v>
      </c>
      <c r="R158" s="47">
        <v>1409.3</v>
      </c>
      <c r="S158" s="47">
        <v>1450</v>
      </c>
      <c r="T158" s="47">
        <v>1495</v>
      </c>
      <c r="U158" s="47">
        <v>1574.9</v>
      </c>
      <c r="V158" s="47">
        <v>1657</v>
      </c>
      <c r="W158" s="47">
        <v>1716.9</v>
      </c>
      <c r="X158" s="47">
        <v>1792</v>
      </c>
      <c r="Y158" s="47">
        <v>1884.2</v>
      </c>
      <c r="Z158" s="47">
        <v>1870</v>
      </c>
      <c r="AA158" s="47">
        <v>2004.2</v>
      </c>
      <c r="AB158" s="47">
        <v>2151.4</v>
      </c>
      <c r="AC158" s="47">
        <v>2350.9</v>
      </c>
    </row>
    <row r="159" spans="1:29" x14ac:dyDescent="0.25">
      <c r="A159" s="3" t="s">
        <v>338</v>
      </c>
      <c r="B159" s="4" t="s">
        <v>337</v>
      </c>
      <c r="C159" s="47">
        <v>77.099999999999994</v>
      </c>
      <c r="D159" s="47">
        <v>79.900000000000006</v>
      </c>
      <c r="E159" s="47">
        <v>87.7</v>
      </c>
      <c r="F159" s="47">
        <v>95.2</v>
      </c>
      <c r="G159" s="47">
        <v>101.7</v>
      </c>
      <c r="H159" s="47">
        <v>106.5</v>
      </c>
      <c r="I159" s="47">
        <v>116.8</v>
      </c>
      <c r="J159" s="47">
        <v>129</v>
      </c>
      <c r="K159" s="47">
        <v>133.19999999999999</v>
      </c>
      <c r="L159" s="47">
        <v>142.9</v>
      </c>
      <c r="M159" s="47">
        <v>151.5</v>
      </c>
      <c r="N159" s="47">
        <v>167.8</v>
      </c>
      <c r="O159" s="47">
        <v>188.2</v>
      </c>
      <c r="P159" s="47">
        <v>199</v>
      </c>
      <c r="Q159" s="47">
        <v>206.3</v>
      </c>
      <c r="R159" s="47">
        <v>214.2</v>
      </c>
      <c r="S159" s="47">
        <v>217</v>
      </c>
      <c r="T159" s="47">
        <v>224.8</v>
      </c>
      <c r="U159" s="47">
        <v>231.3</v>
      </c>
      <c r="V159" s="47">
        <v>243.2</v>
      </c>
      <c r="W159" s="47">
        <v>245.6</v>
      </c>
      <c r="X159" s="47">
        <v>257.2</v>
      </c>
      <c r="Y159" s="47">
        <v>270.3</v>
      </c>
      <c r="Z159" s="47">
        <v>255.5</v>
      </c>
      <c r="AA159" s="47">
        <v>270</v>
      </c>
      <c r="AB159" s="47">
        <v>292</v>
      </c>
      <c r="AC159" s="47">
        <v>312</v>
      </c>
    </row>
    <row r="160" spans="1:29" x14ac:dyDescent="0.25">
      <c r="A160" s="3" t="s">
        <v>336</v>
      </c>
      <c r="B160" s="4" t="s">
        <v>335</v>
      </c>
      <c r="C160" s="47">
        <v>513.5</v>
      </c>
      <c r="D160" s="47">
        <v>535.79999999999995</v>
      </c>
      <c r="E160" s="47">
        <v>566.4</v>
      </c>
      <c r="F160" s="47">
        <v>600.1</v>
      </c>
      <c r="G160" s="47">
        <v>648.1</v>
      </c>
      <c r="H160" s="47">
        <v>700.5</v>
      </c>
      <c r="I160" s="47">
        <v>746</v>
      </c>
      <c r="J160" s="47">
        <v>798.2</v>
      </c>
      <c r="K160" s="47">
        <v>837</v>
      </c>
      <c r="L160" s="47">
        <v>892.4</v>
      </c>
      <c r="M160" s="47">
        <v>936.5</v>
      </c>
      <c r="N160" s="47">
        <v>1017.2</v>
      </c>
      <c r="O160" s="47">
        <v>1078.8</v>
      </c>
      <c r="P160" s="47">
        <v>1112.3</v>
      </c>
      <c r="Q160" s="47">
        <v>1149.9000000000001</v>
      </c>
      <c r="R160" s="47">
        <v>1195.0999999999999</v>
      </c>
      <c r="S160" s="47">
        <v>1233</v>
      </c>
      <c r="T160" s="47">
        <v>1270.2</v>
      </c>
      <c r="U160" s="47">
        <v>1343.6</v>
      </c>
      <c r="V160" s="47">
        <v>1413.8</v>
      </c>
      <c r="W160" s="47">
        <v>1471.3</v>
      </c>
      <c r="X160" s="47">
        <v>1534.7</v>
      </c>
      <c r="Y160" s="47">
        <v>1613.9</v>
      </c>
      <c r="Z160" s="47">
        <v>1614.6</v>
      </c>
      <c r="AA160" s="47">
        <v>1734.2</v>
      </c>
      <c r="AB160" s="47">
        <v>1859.4</v>
      </c>
      <c r="AC160" s="47">
        <v>2038.9</v>
      </c>
    </row>
    <row r="161" spans="1:29" x14ac:dyDescent="0.25">
      <c r="A161" s="3" t="s">
        <v>334</v>
      </c>
      <c r="B161" s="3" t="s">
        <v>333</v>
      </c>
      <c r="C161" s="48">
        <v>250.9</v>
      </c>
      <c r="D161" s="48">
        <v>258.60000000000002</v>
      </c>
      <c r="E161" s="48">
        <v>271.3</v>
      </c>
      <c r="F161" s="48">
        <v>288.3</v>
      </c>
      <c r="G161" s="48">
        <v>310.89999999999998</v>
      </c>
      <c r="H161" s="48">
        <v>334.1</v>
      </c>
      <c r="I161" s="48">
        <v>350.5</v>
      </c>
      <c r="J161" s="48">
        <v>375.1</v>
      </c>
      <c r="K161" s="48">
        <v>396.9</v>
      </c>
      <c r="L161" s="48">
        <v>423.1</v>
      </c>
      <c r="M161" s="48">
        <v>442.5</v>
      </c>
      <c r="N161" s="48">
        <v>481.1</v>
      </c>
      <c r="O161" s="48">
        <v>507.2</v>
      </c>
      <c r="P161" s="48">
        <v>532</v>
      </c>
      <c r="Q161" s="48">
        <v>555.79999999999995</v>
      </c>
      <c r="R161" s="48">
        <v>574.6</v>
      </c>
      <c r="S161" s="48">
        <v>594.1</v>
      </c>
      <c r="T161" s="48">
        <v>610.9</v>
      </c>
      <c r="U161" s="48">
        <v>642.79999999999995</v>
      </c>
      <c r="V161" s="48">
        <v>680.4</v>
      </c>
      <c r="W161" s="48">
        <v>709.7</v>
      </c>
      <c r="X161" s="48">
        <v>739.6</v>
      </c>
      <c r="Y161" s="48">
        <v>783.4</v>
      </c>
      <c r="Z161" s="48">
        <v>762.2</v>
      </c>
      <c r="AA161" s="48">
        <v>847.8</v>
      </c>
      <c r="AB161" s="48">
        <v>906.2</v>
      </c>
      <c r="AC161" s="48">
        <v>1000.5</v>
      </c>
    </row>
    <row r="162" spans="1:29" x14ac:dyDescent="0.25">
      <c r="A162" s="3" t="s">
        <v>332</v>
      </c>
      <c r="B162" s="3" t="s">
        <v>331</v>
      </c>
      <c r="C162" s="48">
        <v>131</v>
      </c>
      <c r="D162" s="48">
        <v>135.9</v>
      </c>
      <c r="E162" s="48">
        <v>143.5</v>
      </c>
      <c r="F162" s="48">
        <v>152.30000000000001</v>
      </c>
      <c r="G162" s="48">
        <v>162.69999999999999</v>
      </c>
      <c r="H162" s="48">
        <v>173.4</v>
      </c>
      <c r="I162" s="48">
        <v>180.6</v>
      </c>
      <c r="J162" s="48">
        <v>192.5</v>
      </c>
      <c r="K162" s="48">
        <v>201.4</v>
      </c>
      <c r="L162" s="48">
        <v>212.2</v>
      </c>
      <c r="M162" s="48">
        <v>221.2</v>
      </c>
      <c r="N162" s="48">
        <v>236.4</v>
      </c>
      <c r="O162" s="48">
        <v>248.4</v>
      </c>
      <c r="P162" s="48">
        <v>256.89999999999998</v>
      </c>
      <c r="Q162" s="48">
        <v>269.39999999999998</v>
      </c>
      <c r="R162" s="48">
        <v>283.10000000000002</v>
      </c>
      <c r="S162" s="48">
        <v>287.2</v>
      </c>
      <c r="T162" s="48">
        <v>291.60000000000002</v>
      </c>
      <c r="U162" s="48">
        <v>299.39999999999998</v>
      </c>
      <c r="V162" s="48">
        <v>301.3</v>
      </c>
      <c r="W162" s="48">
        <v>307.89999999999998</v>
      </c>
      <c r="X162" s="48">
        <v>319.3</v>
      </c>
      <c r="Y162" s="48">
        <v>334.3</v>
      </c>
      <c r="Z162" s="48">
        <v>321.8</v>
      </c>
      <c r="AA162" s="48">
        <v>347.6</v>
      </c>
      <c r="AB162" s="48">
        <v>378.9</v>
      </c>
      <c r="AC162" s="48">
        <v>409.8</v>
      </c>
    </row>
    <row r="163" spans="1:29" x14ac:dyDescent="0.25">
      <c r="A163" s="3" t="s">
        <v>330</v>
      </c>
      <c r="B163" s="3" t="s">
        <v>329</v>
      </c>
      <c r="C163" s="48">
        <v>33.6</v>
      </c>
      <c r="D163" s="48">
        <v>35.4</v>
      </c>
      <c r="E163" s="48">
        <v>38.299999999999997</v>
      </c>
      <c r="F163" s="48">
        <v>41.5</v>
      </c>
      <c r="G163" s="48">
        <v>44.9</v>
      </c>
      <c r="H163" s="48">
        <v>48.6</v>
      </c>
      <c r="I163" s="48">
        <v>50.1</v>
      </c>
      <c r="J163" s="48">
        <v>53.1</v>
      </c>
      <c r="K163" s="48">
        <v>55.7</v>
      </c>
      <c r="L163" s="48">
        <v>58.8</v>
      </c>
      <c r="M163" s="48">
        <v>60.9</v>
      </c>
      <c r="N163" s="48">
        <v>67.2</v>
      </c>
      <c r="O163" s="48">
        <v>67.7</v>
      </c>
      <c r="P163" s="48">
        <v>69.400000000000006</v>
      </c>
      <c r="Q163" s="48">
        <v>71.3</v>
      </c>
      <c r="R163" s="48">
        <v>70.8</v>
      </c>
      <c r="S163" s="48">
        <v>75.8</v>
      </c>
      <c r="T163" s="48">
        <v>80.099999999999994</v>
      </c>
      <c r="U163" s="48">
        <v>86.1</v>
      </c>
      <c r="V163" s="48">
        <v>94.3</v>
      </c>
      <c r="W163" s="48">
        <v>99.2</v>
      </c>
      <c r="X163" s="48">
        <v>102.8</v>
      </c>
      <c r="Y163" s="48">
        <v>109.4</v>
      </c>
      <c r="Z163" s="48">
        <v>93.6</v>
      </c>
      <c r="AA163" s="48">
        <v>115.3</v>
      </c>
      <c r="AB163" s="48">
        <v>118.8</v>
      </c>
      <c r="AC163" s="48">
        <v>132.30000000000001</v>
      </c>
    </row>
    <row r="164" spans="1:29" x14ac:dyDescent="0.25">
      <c r="A164" s="3" t="s">
        <v>328</v>
      </c>
      <c r="B164" s="3" t="s">
        <v>327</v>
      </c>
      <c r="C164" s="48">
        <v>26.1</v>
      </c>
      <c r="D164" s="48">
        <v>26.5</v>
      </c>
      <c r="E164" s="48">
        <v>25.7</v>
      </c>
      <c r="F164" s="48">
        <v>26</v>
      </c>
      <c r="G164" s="48">
        <v>28.1</v>
      </c>
      <c r="H164" s="48">
        <v>29.6</v>
      </c>
      <c r="I164" s="48">
        <v>31.9</v>
      </c>
      <c r="J164" s="48">
        <v>34.700000000000003</v>
      </c>
      <c r="K164" s="48">
        <v>37.799999999999997</v>
      </c>
      <c r="L164" s="48">
        <v>41.1</v>
      </c>
      <c r="M164" s="48">
        <v>44.2</v>
      </c>
      <c r="N164" s="48">
        <v>48.5</v>
      </c>
      <c r="O164" s="48">
        <v>52.8</v>
      </c>
      <c r="P164" s="48">
        <v>55.7</v>
      </c>
      <c r="Q164" s="48">
        <v>58.6</v>
      </c>
      <c r="R164" s="48">
        <v>59.9</v>
      </c>
      <c r="S164" s="48">
        <v>62.3</v>
      </c>
      <c r="T164" s="48">
        <v>65.099999999999994</v>
      </c>
      <c r="U164" s="48">
        <v>69.5</v>
      </c>
      <c r="V164" s="48">
        <v>74.3</v>
      </c>
      <c r="W164" s="48">
        <v>78.3</v>
      </c>
      <c r="X164" s="48">
        <v>83.8</v>
      </c>
      <c r="Y164" s="48">
        <v>89.1</v>
      </c>
      <c r="Z164" s="48">
        <v>86.6</v>
      </c>
      <c r="AA164" s="48">
        <v>99.3</v>
      </c>
      <c r="AB164" s="48">
        <v>106.4</v>
      </c>
      <c r="AC164" s="48">
        <v>125.6</v>
      </c>
    </row>
    <row r="165" spans="1:29" x14ac:dyDescent="0.25">
      <c r="A165" s="3" t="s">
        <v>326</v>
      </c>
      <c r="B165" s="3" t="s">
        <v>325</v>
      </c>
      <c r="C165" s="48">
        <v>20.399999999999999</v>
      </c>
      <c r="D165" s="48">
        <v>21.4</v>
      </c>
      <c r="E165" s="48">
        <v>23.4</v>
      </c>
      <c r="F165" s="48">
        <v>25.3</v>
      </c>
      <c r="G165" s="48">
        <v>28</v>
      </c>
      <c r="H165" s="48">
        <v>30.9</v>
      </c>
      <c r="I165" s="48">
        <v>32.299999999999997</v>
      </c>
      <c r="J165" s="48">
        <v>33.9</v>
      </c>
      <c r="K165" s="48">
        <v>36.299999999999997</v>
      </c>
      <c r="L165" s="48">
        <v>39.1</v>
      </c>
      <c r="M165" s="48">
        <v>39.4</v>
      </c>
      <c r="N165" s="48">
        <v>43.9</v>
      </c>
      <c r="O165" s="48">
        <v>46</v>
      </c>
      <c r="P165" s="48">
        <v>51.1</v>
      </c>
      <c r="Q165" s="48">
        <v>54.7</v>
      </c>
      <c r="R165" s="48">
        <v>57</v>
      </c>
      <c r="S165" s="48">
        <v>62.7</v>
      </c>
      <c r="T165" s="48">
        <v>66.7</v>
      </c>
      <c r="U165" s="48">
        <v>75.8</v>
      </c>
      <c r="V165" s="48">
        <v>92.1</v>
      </c>
      <c r="W165" s="48">
        <v>101</v>
      </c>
      <c r="X165" s="48">
        <v>104.8</v>
      </c>
      <c r="Y165" s="48">
        <v>112.4</v>
      </c>
      <c r="Z165" s="48">
        <v>115.3</v>
      </c>
      <c r="AA165" s="48">
        <v>126.3</v>
      </c>
      <c r="AB165" s="48">
        <v>133.80000000000001</v>
      </c>
      <c r="AC165" s="48">
        <v>148.80000000000001</v>
      </c>
    </row>
    <row r="166" spans="1:29" x14ac:dyDescent="0.25">
      <c r="A166" s="3" t="s">
        <v>324</v>
      </c>
      <c r="B166" s="3" t="s">
        <v>323</v>
      </c>
      <c r="C166" s="48">
        <v>39.700000000000003</v>
      </c>
      <c r="D166" s="48">
        <v>39.4</v>
      </c>
      <c r="E166" s="48">
        <v>40.299999999999997</v>
      </c>
      <c r="F166" s="48">
        <v>43.3</v>
      </c>
      <c r="G166" s="48">
        <v>47.3</v>
      </c>
      <c r="H166" s="48">
        <v>51.7</v>
      </c>
      <c r="I166" s="48">
        <v>55.6</v>
      </c>
      <c r="J166" s="48">
        <v>61</v>
      </c>
      <c r="K166" s="48">
        <v>65.7</v>
      </c>
      <c r="L166" s="48">
        <v>71.8</v>
      </c>
      <c r="M166" s="48">
        <v>76.7</v>
      </c>
      <c r="N166" s="48">
        <v>85.2</v>
      </c>
      <c r="O166" s="48">
        <v>92.2</v>
      </c>
      <c r="P166" s="48">
        <v>99</v>
      </c>
      <c r="Q166" s="48">
        <v>101.7</v>
      </c>
      <c r="R166" s="48">
        <v>103.8</v>
      </c>
      <c r="S166" s="48">
        <v>106.1</v>
      </c>
      <c r="T166" s="48">
        <v>107.4</v>
      </c>
      <c r="U166" s="48">
        <v>112.1</v>
      </c>
      <c r="V166" s="48">
        <v>118.4</v>
      </c>
      <c r="W166" s="48">
        <v>123.2</v>
      </c>
      <c r="X166" s="48">
        <v>128.9</v>
      </c>
      <c r="Y166" s="48">
        <v>138.30000000000001</v>
      </c>
      <c r="Z166" s="48">
        <v>144.80000000000001</v>
      </c>
      <c r="AA166" s="48">
        <v>159.30000000000001</v>
      </c>
      <c r="AB166" s="48">
        <v>168.2</v>
      </c>
      <c r="AC166" s="48">
        <v>184</v>
      </c>
    </row>
    <row r="167" spans="1:29" x14ac:dyDescent="0.25">
      <c r="A167" s="3" t="s">
        <v>322</v>
      </c>
      <c r="B167" s="3" t="s">
        <v>321</v>
      </c>
      <c r="C167" s="48">
        <v>165.2</v>
      </c>
      <c r="D167" s="48">
        <v>173.1</v>
      </c>
      <c r="E167" s="48">
        <v>182.3</v>
      </c>
      <c r="F167" s="48">
        <v>190.1</v>
      </c>
      <c r="G167" s="48">
        <v>206.9</v>
      </c>
      <c r="H167" s="48">
        <v>225.9</v>
      </c>
      <c r="I167" s="48">
        <v>244.8</v>
      </c>
      <c r="J167" s="48">
        <v>265.2</v>
      </c>
      <c r="K167" s="48">
        <v>274.89999999999998</v>
      </c>
      <c r="L167" s="48">
        <v>294.7</v>
      </c>
      <c r="M167" s="48">
        <v>310.7</v>
      </c>
      <c r="N167" s="48">
        <v>339.9</v>
      </c>
      <c r="O167" s="48">
        <v>367.4</v>
      </c>
      <c r="P167" s="48">
        <v>369.9</v>
      </c>
      <c r="Q167" s="48">
        <v>382.3</v>
      </c>
      <c r="R167" s="48">
        <v>398.5</v>
      </c>
      <c r="S167" s="48">
        <v>407.7</v>
      </c>
      <c r="T167" s="48">
        <v>419.7</v>
      </c>
      <c r="U167" s="48">
        <v>449.1</v>
      </c>
      <c r="V167" s="48">
        <v>468.2</v>
      </c>
      <c r="W167" s="48">
        <v>486.2</v>
      </c>
      <c r="X167" s="48">
        <v>505.4</v>
      </c>
      <c r="Y167" s="48">
        <v>525</v>
      </c>
      <c r="Z167" s="48">
        <v>538.4</v>
      </c>
      <c r="AA167" s="48">
        <v>566.20000000000005</v>
      </c>
      <c r="AB167" s="48">
        <v>595.1</v>
      </c>
      <c r="AC167" s="48">
        <v>643.79999999999995</v>
      </c>
    </row>
    <row r="168" spans="1:29" x14ac:dyDescent="0.25">
      <c r="A168" s="3" t="s">
        <v>320</v>
      </c>
      <c r="B168" s="3" t="s">
        <v>319</v>
      </c>
      <c r="C168" s="48">
        <v>57.9</v>
      </c>
      <c r="D168" s="48">
        <v>61.1</v>
      </c>
      <c r="E168" s="48">
        <v>64.900000000000006</v>
      </c>
      <c r="F168" s="48">
        <v>69.099999999999994</v>
      </c>
      <c r="G168" s="48">
        <v>74.5</v>
      </c>
      <c r="H168" s="48">
        <v>80.8</v>
      </c>
      <c r="I168" s="48">
        <v>85.6</v>
      </c>
      <c r="J168" s="48">
        <v>90.2</v>
      </c>
      <c r="K168" s="48">
        <v>92.8</v>
      </c>
      <c r="L168" s="48">
        <v>97.7</v>
      </c>
      <c r="M168" s="48">
        <v>102.5</v>
      </c>
      <c r="N168" s="48">
        <v>110.5</v>
      </c>
      <c r="O168" s="48">
        <v>116.4</v>
      </c>
      <c r="P168" s="48">
        <v>120.7</v>
      </c>
      <c r="Q168" s="48">
        <v>123.2</v>
      </c>
      <c r="R168" s="48">
        <v>126</v>
      </c>
      <c r="S168" s="48">
        <v>129.19999999999999</v>
      </c>
      <c r="T168" s="48">
        <v>132.80000000000001</v>
      </c>
      <c r="U168" s="48">
        <v>138.19999999999999</v>
      </c>
      <c r="V168" s="48">
        <v>143.80000000000001</v>
      </c>
      <c r="W168" s="48">
        <v>147.4</v>
      </c>
      <c r="X168" s="48">
        <v>153.6</v>
      </c>
      <c r="Y168" s="48">
        <v>158.6</v>
      </c>
      <c r="Z168" s="48">
        <v>164.6</v>
      </c>
      <c r="AA168" s="48">
        <v>163.6</v>
      </c>
      <c r="AB168" s="48">
        <v>179.8</v>
      </c>
      <c r="AC168" s="48">
        <v>196.5</v>
      </c>
    </row>
    <row r="169" spans="1:29" x14ac:dyDescent="0.25">
      <c r="A169" s="3" t="s">
        <v>318</v>
      </c>
      <c r="B169" s="3" t="s">
        <v>317</v>
      </c>
      <c r="C169" s="48">
        <v>39.5</v>
      </c>
      <c r="D169" s="48">
        <v>43</v>
      </c>
      <c r="E169" s="48">
        <v>47.9</v>
      </c>
      <c r="F169" s="48">
        <v>52.6</v>
      </c>
      <c r="G169" s="48">
        <v>55.8</v>
      </c>
      <c r="H169" s="48">
        <v>59.7</v>
      </c>
      <c r="I169" s="48">
        <v>65.099999999999994</v>
      </c>
      <c r="J169" s="48">
        <v>67.7</v>
      </c>
      <c r="K169" s="48">
        <v>72.400000000000006</v>
      </c>
      <c r="L169" s="48">
        <v>76.900000000000006</v>
      </c>
      <c r="M169" s="48">
        <v>80.8</v>
      </c>
      <c r="N169" s="48">
        <v>85.7</v>
      </c>
      <c r="O169" s="48">
        <v>87.7</v>
      </c>
      <c r="P169" s="48">
        <v>89.7</v>
      </c>
      <c r="Q169" s="48">
        <v>88.7</v>
      </c>
      <c r="R169" s="48">
        <v>96</v>
      </c>
      <c r="S169" s="48">
        <v>101.9</v>
      </c>
      <c r="T169" s="48">
        <v>106.8</v>
      </c>
      <c r="U169" s="48">
        <v>113.4</v>
      </c>
      <c r="V169" s="48">
        <v>121.3</v>
      </c>
      <c r="W169" s="48">
        <v>128.19999999999999</v>
      </c>
      <c r="X169" s="48">
        <v>136.1</v>
      </c>
      <c r="Y169" s="48">
        <v>146.9</v>
      </c>
      <c r="Z169" s="48">
        <v>149.5</v>
      </c>
      <c r="AA169" s="48">
        <v>156.6</v>
      </c>
      <c r="AB169" s="48">
        <v>178.3</v>
      </c>
      <c r="AC169" s="48">
        <v>198</v>
      </c>
    </row>
    <row r="170" spans="1:29" x14ac:dyDescent="0.25">
      <c r="A170" s="3" t="s">
        <v>316</v>
      </c>
      <c r="B170" s="4" t="s">
        <v>315</v>
      </c>
      <c r="C170" s="47">
        <v>301.8</v>
      </c>
      <c r="D170" s="47">
        <v>322.10000000000002</v>
      </c>
      <c r="E170" s="47">
        <v>354.2</v>
      </c>
      <c r="F170" s="47">
        <v>386.5</v>
      </c>
      <c r="G170" s="47">
        <v>390.7</v>
      </c>
      <c r="H170" s="47">
        <v>413.5</v>
      </c>
      <c r="I170" s="47">
        <v>432.1</v>
      </c>
      <c r="J170" s="47">
        <v>461.1</v>
      </c>
      <c r="K170" s="47">
        <v>481.1</v>
      </c>
      <c r="L170" s="47">
        <v>511.4</v>
      </c>
      <c r="M170" s="47">
        <v>533.6</v>
      </c>
      <c r="N170" s="47">
        <v>542.9</v>
      </c>
      <c r="O170" s="47">
        <v>533</v>
      </c>
      <c r="P170" s="47">
        <v>556.20000000000005</v>
      </c>
      <c r="Q170" s="47">
        <v>581.9</v>
      </c>
      <c r="R170" s="47">
        <v>622.70000000000005</v>
      </c>
      <c r="S170" s="47">
        <v>653.1</v>
      </c>
      <c r="T170" s="47">
        <v>692.5</v>
      </c>
      <c r="U170" s="47">
        <v>748.8</v>
      </c>
      <c r="V170" s="47">
        <v>791.8</v>
      </c>
      <c r="W170" s="47">
        <v>831.2</v>
      </c>
      <c r="X170" s="47">
        <v>874.6</v>
      </c>
      <c r="Y170" s="47">
        <v>922.2</v>
      </c>
      <c r="Z170" s="47">
        <v>693.4</v>
      </c>
      <c r="AA170" s="47">
        <v>906.7</v>
      </c>
      <c r="AB170" s="47">
        <v>1067.9000000000001</v>
      </c>
      <c r="AC170" s="47">
        <v>1211.5</v>
      </c>
    </row>
    <row r="171" spans="1:29" x14ac:dyDescent="0.25">
      <c r="A171" s="3" t="s">
        <v>314</v>
      </c>
      <c r="B171" s="4" t="s">
        <v>313</v>
      </c>
      <c r="C171" s="47">
        <v>80.099999999999994</v>
      </c>
      <c r="D171" s="47">
        <v>82.8</v>
      </c>
      <c r="E171" s="47">
        <v>90.4</v>
      </c>
      <c r="F171" s="47">
        <v>99</v>
      </c>
      <c r="G171" s="47">
        <v>96.7</v>
      </c>
      <c r="H171" s="47">
        <v>103.8</v>
      </c>
      <c r="I171" s="47">
        <v>111</v>
      </c>
      <c r="J171" s="47">
        <v>117.8</v>
      </c>
      <c r="K171" s="47">
        <v>122.2</v>
      </c>
      <c r="L171" s="47">
        <v>130.4</v>
      </c>
      <c r="M171" s="47">
        <v>137.4</v>
      </c>
      <c r="N171" s="47">
        <v>143.19999999999999</v>
      </c>
      <c r="O171" s="47">
        <v>144.5</v>
      </c>
      <c r="P171" s="47">
        <v>152.4</v>
      </c>
      <c r="Q171" s="47">
        <v>158.69999999999999</v>
      </c>
      <c r="R171" s="47">
        <v>171.8</v>
      </c>
      <c r="S171" s="47">
        <v>177.2</v>
      </c>
      <c r="T171" s="47">
        <v>187.9</v>
      </c>
      <c r="U171" s="47">
        <v>191.4</v>
      </c>
      <c r="V171" s="47">
        <v>203.9</v>
      </c>
      <c r="W171" s="47">
        <v>213.8</v>
      </c>
      <c r="X171" s="47">
        <v>227.2</v>
      </c>
      <c r="Y171" s="47">
        <v>237.1</v>
      </c>
      <c r="Z171" s="47">
        <v>170.9</v>
      </c>
      <c r="AA171" s="47">
        <v>214.2</v>
      </c>
      <c r="AB171" s="47">
        <v>264.2</v>
      </c>
      <c r="AC171" s="47">
        <v>299.7</v>
      </c>
    </row>
    <row r="172" spans="1:29" x14ac:dyDescent="0.25">
      <c r="A172" s="3" t="s">
        <v>312</v>
      </c>
      <c r="B172" s="3" t="s">
        <v>311</v>
      </c>
      <c r="C172" s="48">
        <v>37.200000000000003</v>
      </c>
      <c r="D172" s="48">
        <v>40.6</v>
      </c>
      <c r="E172" s="48">
        <v>44.5</v>
      </c>
      <c r="F172" s="48">
        <v>49.3</v>
      </c>
      <c r="G172" s="48">
        <v>51.8</v>
      </c>
      <c r="H172" s="48">
        <v>56.9</v>
      </c>
      <c r="I172" s="48">
        <v>62</v>
      </c>
      <c r="J172" s="48">
        <v>65.099999999999994</v>
      </c>
      <c r="K172" s="48">
        <v>67.099999999999994</v>
      </c>
      <c r="L172" s="48">
        <v>73.5</v>
      </c>
      <c r="M172" s="48">
        <v>75.599999999999994</v>
      </c>
      <c r="N172" s="48">
        <v>81.5</v>
      </c>
      <c r="O172" s="48">
        <v>84.8</v>
      </c>
      <c r="P172" s="48">
        <v>87.9</v>
      </c>
      <c r="Q172" s="48">
        <v>93</v>
      </c>
      <c r="R172" s="48">
        <v>101.8</v>
      </c>
      <c r="S172" s="48">
        <v>104.2</v>
      </c>
      <c r="T172" s="48">
        <v>111.6</v>
      </c>
      <c r="U172" s="48">
        <v>111.5</v>
      </c>
      <c r="V172" s="48">
        <v>120</v>
      </c>
      <c r="W172" s="48">
        <v>126.8</v>
      </c>
      <c r="X172" s="48">
        <v>135.80000000000001</v>
      </c>
      <c r="Y172" s="48">
        <v>140.5</v>
      </c>
      <c r="Z172" s="48">
        <v>100.2</v>
      </c>
      <c r="AA172" s="48">
        <v>118.1</v>
      </c>
      <c r="AB172" s="48">
        <v>149.30000000000001</v>
      </c>
      <c r="AC172" s="48">
        <v>171.2</v>
      </c>
    </row>
    <row r="173" spans="1:29" x14ac:dyDescent="0.25">
      <c r="A173" s="3" t="s">
        <v>310</v>
      </c>
      <c r="B173" s="3" t="s">
        <v>309</v>
      </c>
      <c r="C173" s="48">
        <v>43</v>
      </c>
      <c r="D173" s="48">
        <v>42.2</v>
      </c>
      <c r="E173" s="48">
        <v>45.9</v>
      </c>
      <c r="F173" s="48">
        <v>49.7</v>
      </c>
      <c r="G173" s="48">
        <v>44.9</v>
      </c>
      <c r="H173" s="48">
        <v>46.8</v>
      </c>
      <c r="I173" s="48">
        <v>49.1</v>
      </c>
      <c r="J173" s="48">
        <v>52.8</v>
      </c>
      <c r="K173" s="48">
        <v>55.1</v>
      </c>
      <c r="L173" s="48">
        <v>57</v>
      </c>
      <c r="M173" s="48">
        <v>61.8</v>
      </c>
      <c r="N173" s="48">
        <v>61.7</v>
      </c>
      <c r="O173" s="48">
        <v>59.7</v>
      </c>
      <c r="P173" s="48">
        <v>64.599999999999994</v>
      </c>
      <c r="Q173" s="48">
        <v>65.7</v>
      </c>
      <c r="R173" s="48">
        <v>70</v>
      </c>
      <c r="S173" s="48">
        <v>73</v>
      </c>
      <c r="T173" s="48">
        <v>76.3</v>
      </c>
      <c r="U173" s="48">
        <v>79.900000000000006</v>
      </c>
      <c r="V173" s="48">
        <v>83.9</v>
      </c>
      <c r="W173" s="48">
        <v>87</v>
      </c>
      <c r="X173" s="48">
        <v>91.4</v>
      </c>
      <c r="Y173" s="48">
        <v>96.6</v>
      </c>
      <c r="Z173" s="48">
        <v>70.7</v>
      </c>
      <c r="AA173" s="48">
        <v>96.2</v>
      </c>
      <c r="AB173" s="48">
        <v>114.9</v>
      </c>
      <c r="AC173" s="48">
        <v>128.5</v>
      </c>
    </row>
    <row r="174" spans="1:29" x14ac:dyDescent="0.25">
      <c r="A174" s="3" t="s">
        <v>308</v>
      </c>
      <c r="B174" s="4" t="s">
        <v>307</v>
      </c>
      <c r="C174" s="47">
        <v>221.6</v>
      </c>
      <c r="D174" s="47">
        <v>239.2</v>
      </c>
      <c r="E174" s="47">
        <v>263.7</v>
      </c>
      <c r="F174" s="47">
        <v>287.5</v>
      </c>
      <c r="G174" s="47">
        <v>294</v>
      </c>
      <c r="H174" s="47">
        <v>309.7</v>
      </c>
      <c r="I174" s="47">
        <v>321.10000000000002</v>
      </c>
      <c r="J174" s="47">
        <v>343.3</v>
      </c>
      <c r="K174" s="47">
        <v>358.9</v>
      </c>
      <c r="L174" s="47">
        <v>381</v>
      </c>
      <c r="M174" s="47">
        <v>396.2</v>
      </c>
      <c r="N174" s="47">
        <v>399.6</v>
      </c>
      <c r="O174" s="47">
        <v>388.5</v>
      </c>
      <c r="P174" s="47">
        <v>403.8</v>
      </c>
      <c r="Q174" s="47">
        <v>423.2</v>
      </c>
      <c r="R174" s="47">
        <v>451</v>
      </c>
      <c r="S174" s="47">
        <v>475.9</v>
      </c>
      <c r="T174" s="47">
        <v>504.5</v>
      </c>
      <c r="U174" s="47">
        <v>557.5</v>
      </c>
      <c r="V174" s="47">
        <v>587.9</v>
      </c>
      <c r="W174" s="47">
        <v>617.4</v>
      </c>
      <c r="X174" s="47">
        <v>647.4</v>
      </c>
      <c r="Y174" s="47">
        <v>685</v>
      </c>
      <c r="Z174" s="47">
        <v>522.6</v>
      </c>
      <c r="AA174" s="47">
        <v>692.5</v>
      </c>
      <c r="AB174" s="47">
        <v>803.7</v>
      </c>
      <c r="AC174" s="47">
        <v>911.8</v>
      </c>
    </row>
    <row r="175" spans="1:29" x14ac:dyDescent="0.25">
      <c r="A175" s="3" t="s">
        <v>306</v>
      </c>
      <c r="B175" s="3" t="s">
        <v>305</v>
      </c>
      <c r="C175" s="48">
        <v>70.7</v>
      </c>
      <c r="D175" s="48">
        <v>75.7</v>
      </c>
      <c r="E175" s="48">
        <v>84.2</v>
      </c>
      <c r="F175" s="48">
        <v>93.3</v>
      </c>
      <c r="G175" s="48">
        <v>90.1</v>
      </c>
      <c r="H175" s="48">
        <v>92.7</v>
      </c>
      <c r="I175" s="48">
        <v>94.1</v>
      </c>
      <c r="J175" s="48">
        <v>102.4</v>
      </c>
      <c r="K175" s="48">
        <v>108.9</v>
      </c>
      <c r="L175" s="48">
        <v>115.9</v>
      </c>
      <c r="M175" s="48">
        <v>124.5</v>
      </c>
      <c r="N175" s="48">
        <v>123.5</v>
      </c>
      <c r="O175" s="48">
        <v>107.3</v>
      </c>
      <c r="P175" s="48">
        <v>112.1</v>
      </c>
      <c r="Q175" s="48">
        <v>122</v>
      </c>
      <c r="R175" s="48">
        <v>128.9</v>
      </c>
      <c r="S175" s="48">
        <v>138.30000000000001</v>
      </c>
      <c r="T175" s="48">
        <v>145.80000000000001</v>
      </c>
      <c r="U175" s="48">
        <v>162.6</v>
      </c>
      <c r="V175" s="48">
        <v>166.6</v>
      </c>
      <c r="W175" s="48">
        <v>176.3</v>
      </c>
      <c r="X175" s="48">
        <v>185.7</v>
      </c>
      <c r="Y175" s="48">
        <v>194.9</v>
      </c>
      <c r="Z175" s="48">
        <v>126.5</v>
      </c>
      <c r="AA175" s="48">
        <v>175.5</v>
      </c>
      <c r="AB175" s="48">
        <v>217.9</v>
      </c>
      <c r="AC175" s="48">
        <v>245.6</v>
      </c>
    </row>
    <row r="176" spans="1:29" x14ac:dyDescent="0.25">
      <c r="A176" s="3" t="s">
        <v>304</v>
      </c>
      <c r="B176" s="3" t="s">
        <v>303</v>
      </c>
      <c r="C176" s="48">
        <v>150.9</v>
      </c>
      <c r="D176" s="48">
        <v>163.6</v>
      </c>
      <c r="E176" s="48">
        <v>179.6</v>
      </c>
      <c r="F176" s="48">
        <v>194.2</v>
      </c>
      <c r="G176" s="48">
        <v>203.9</v>
      </c>
      <c r="H176" s="48">
        <v>217</v>
      </c>
      <c r="I176" s="48">
        <v>226.9</v>
      </c>
      <c r="J176" s="48">
        <v>240.9</v>
      </c>
      <c r="K176" s="48">
        <v>250</v>
      </c>
      <c r="L176" s="48">
        <v>265.10000000000002</v>
      </c>
      <c r="M176" s="48">
        <v>271.7</v>
      </c>
      <c r="N176" s="48">
        <v>276.2</v>
      </c>
      <c r="O176" s="48">
        <v>281.10000000000002</v>
      </c>
      <c r="P176" s="48">
        <v>291.7</v>
      </c>
      <c r="Q176" s="48">
        <v>301.2</v>
      </c>
      <c r="R176" s="48">
        <v>322.10000000000002</v>
      </c>
      <c r="S176" s="48">
        <v>337.6</v>
      </c>
      <c r="T176" s="48">
        <v>358.8</v>
      </c>
      <c r="U176" s="48">
        <v>394.9</v>
      </c>
      <c r="V176" s="48">
        <v>421.3</v>
      </c>
      <c r="W176" s="48">
        <v>441.1</v>
      </c>
      <c r="X176" s="48">
        <v>461.6</v>
      </c>
      <c r="Y176" s="48">
        <v>490.2</v>
      </c>
      <c r="Z176" s="48">
        <v>396.1</v>
      </c>
      <c r="AA176" s="48">
        <v>517</v>
      </c>
      <c r="AB176" s="48">
        <v>585.79999999999995</v>
      </c>
      <c r="AC176" s="48">
        <v>666.2</v>
      </c>
    </row>
    <row r="177" spans="1:29" x14ac:dyDescent="0.25">
      <c r="A177" s="3" t="s">
        <v>302</v>
      </c>
      <c r="B177" s="4" t="s">
        <v>301</v>
      </c>
      <c r="C177" s="47">
        <v>230.3</v>
      </c>
      <c r="D177" s="47">
        <v>248.7</v>
      </c>
      <c r="E177" s="47">
        <v>260.89999999999998</v>
      </c>
      <c r="F177" s="47">
        <v>279.7</v>
      </c>
      <c r="G177" s="47">
        <v>265.5</v>
      </c>
      <c r="H177" s="47">
        <v>284.89999999999998</v>
      </c>
      <c r="I177" s="47">
        <v>283.8</v>
      </c>
      <c r="J177" s="47">
        <v>297.2</v>
      </c>
      <c r="K177" s="47">
        <v>310.60000000000002</v>
      </c>
      <c r="L177" s="47">
        <v>325</v>
      </c>
      <c r="M177" s="47">
        <v>330.6</v>
      </c>
      <c r="N177" s="47">
        <v>330.3</v>
      </c>
      <c r="O177" s="47">
        <v>326.39999999999998</v>
      </c>
      <c r="P177" s="47">
        <v>328.2</v>
      </c>
      <c r="Q177" s="47">
        <v>333.5</v>
      </c>
      <c r="R177" s="47">
        <v>348.6</v>
      </c>
      <c r="S177" s="47">
        <v>360.5</v>
      </c>
      <c r="T177" s="47">
        <v>384.7</v>
      </c>
      <c r="U177" s="47">
        <v>403.5</v>
      </c>
      <c r="V177" s="47">
        <v>415.9</v>
      </c>
      <c r="W177" s="47">
        <v>433.2</v>
      </c>
      <c r="X177" s="47">
        <v>457.7</v>
      </c>
      <c r="Y177" s="47">
        <v>477.9</v>
      </c>
      <c r="Z177" s="47">
        <v>450.6</v>
      </c>
      <c r="AA177" s="47">
        <v>484.8</v>
      </c>
      <c r="AB177" s="47">
        <v>549.29999999999995</v>
      </c>
      <c r="AC177" s="47">
        <v>589.4</v>
      </c>
    </row>
    <row r="178" spans="1:29" x14ac:dyDescent="0.25">
      <c r="A178" s="3" t="s">
        <v>300</v>
      </c>
      <c r="B178" s="3" t="s">
        <v>299</v>
      </c>
      <c r="C178" s="48">
        <v>78</v>
      </c>
      <c r="D178" s="48">
        <v>82.8</v>
      </c>
      <c r="E178" s="48">
        <v>86.4</v>
      </c>
      <c r="F178" s="48">
        <v>91.4</v>
      </c>
      <c r="G178" s="48">
        <v>83.5</v>
      </c>
      <c r="H178" s="48">
        <v>87.2</v>
      </c>
      <c r="I178" s="48">
        <v>83.7</v>
      </c>
      <c r="J178" s="48">
        <v>87.3</v>
      </c>
      <c r="K178" s="48">
        <v>91.5</v>
      </c>
      <c r="L178" s="48">
        <v>95.9</v>
      </c>
      <c r="M178" s="48">
        <v>95.1</v>
      </c>
      <c r="N178" s="48">
        <v>90.4</v>
      </c>
      <c r="O178" s="48">
        <v>87.2</v>
      </c>
      <c r="P178" s="48">
        <v>88.5</v>
      </c>
      <c r="Q178" s="48">
        <v>90.1</v>
      </c>
      <c r="R178" s="48">
        <v>94.5</v>
      </c>
      <c r="S178" s="48">
        <v>99.9</v>
      </c>
      <c r="T178" s="48">
        <v>109.6</v>
      </c>
      <c r="U178" s="48">
        <v>116.3</v>
      </c>
      <c r="V178" s="48">
        <v>121.6</v>
      </c>
      <c r="W178" s="48">
        <v>129.30000000000001</v>
      </c>
      <c r="X178" s="48">
        <v>136</v>
      </c>
      <c r="Y178" s="48">
        <v>142.80000000000001</v>
      </c>
      <c r="Z178" s="48">
        <v>140.80000000000001</v>
      </c>
      <c r="AA178" s="48">
        <v>154.6</v>
      </c>
      <c r="AB178" s="48">
        <v>166.9</v>
      </c>
      <c r="AC178" s="48">
        <v>181</v>
      </c>
    </row>
    <row r="179" spans="1:29" x14ac:dyDescent="0.25">
      <c r="A179" s="3" t="s">
        <v>298</v>
      </c>
      <c r="B179" s="3" t="s">
        <v>297</v>
      </c>
      <c r="C179" s="48">
        <v>73.599999999999994</v>
      </c>
      <c r="D179" s="48">
        <v>79.3</v>
      </c>
      <c r="E179" s="48">
        <v>84</v>
      </c>
      <c r="F179" s="48">
        <v>90.3</v>
      </c>
      <c r="G179" s="48">
        <v>80.5</v>
      </c>
      <c r="H179" s="48">
        <v>86.2</v>
      </c>
      <c r="I179" s="48">
        <v>82.7</v>
      </c>
      <c r="J179" s="48">
        <v>86.4</v>
      </c>
      <c r="K179" s="48">
        <v>93.1</v>
      </c>
      <c r="L179" s="48">
        <v>96.5</v>
      </c>
      <c r="M179" s="48">
        <v>94.3</v>
      </c>
      <c r="N179" s="48">
        <v>89.2</v>
      </c>
      <c r="O179" s="48">
        <v>88</v>
      </c>
      <c r="P179" s="48">
        <v>92.9</v>
      </c>
      <c r="Q179" s="48">
        <v>92</v>
      </c>
      <c r="R179" s="48">
        <v>95.6</v>
      </c>
      <c r="S179" s="48">
        <v>97.4</v>
      </c>
      <c r="T179" s="48">
        <v>102.6</v>
      </c>
      <c r="U179" s="48">
        <v>107.4</v>
      </c>
      <c r="V179" s="48">
        <v>110.2</v>
      </c>
      <c r="W179" s="48">
        <v>114.7</v>
      </c>
      <c r="X179" s="48">
        <v>120.4</v>
      </c>
      <c r="Y179" s="48">
        <v>124.7</v>
      </c>
      <c r="Z179" s="48">
        <v>91.3</v>
      </c>
      <c r="AA179" s="48">
        <v>110.2</v>
      </c>
      <c r="AB179" s="48">
        <v>141.6</v>
      </c>
      <c r="AC179" s="48">
        <v>157.80000000000001</v>
      </c>
    </row>
    <row r="180" spans="1:29" x14ac:dyDescent="0.25">
      <c r="A180" s="3" t="s">
        <v>296</v>
      </c>
      <c r="B180" s="3" t="s">
        <v>295</v>
      </c>
      <c r="C180" s="48">
        <v>66.5</v>
      </c>
      <c r="D180" s="48">
        <v>72.5</v>
      </c>
      <c r="E180" s="48">
        <v>77.599999999999994</v>
      </c>
      <c r="F180" s="48">
        <v>84.2</v>
      </c>
      <c r="G180" s="48">
        <v>88.5</v>
      </c>
      <c r="H180" s="48">
        <v>98.7</v>
      </c>
      <c r="I180" s="48">
        <v>103.2</v>
      </c>
      <c r="J180" s="48">
        <v>108.4</v>
      </c>
      <c r="K180" s="48">
        <v>110.7</v>
      </c>
      <c r="L180" s="48">
        <v>116.3</v>
      </c>
      <c r="M180" s="48">
        <v>123.2</v>
      </c>
      <c r="N180" s="48">
        <v>131.6</v>
      </c>
      <c r="O180" s="48">
        <v>133.80000000000001</v>
      </c>
      <c r="P180" s="48">
        <v>131.5</v>
      </c>
      <c r="Q180" s="48">
        <v>135</v>
      </c>
      <c r="R180" s="48">
        <v>141.19999999999999</v>
      </c>
      <c r="S180" s="48">
        <v>144.9</v>
      </c>
      <c r="T180" s="48">
        <v>151.69999999999999</v>
      </c>
      <c r="U180" s="48">
        <v>158.4</v>
      </c>
      <c r="V180" s="48">
        <v>164</v>
      </c>
      <c r="W180" s="48">
        <v>170.5</v>
      </c>
      <c r="X180" s="48">
        <v>179.3</v>
      </c>
      <c r="Y180" s="48">
        <v>187.3</v>
      </c>
      <c r="Z180" s="48">
        <v>196</v>
      </c>
      <c r="AA180" s="48">
        <v>197.9</v>
      </c>
      <c r="AB180" s="48">
        <v>215.8</v>
      </c>
      <c r="AC180" s="48">
        <v>225.1</v>
      </c>
    </row>
    <row r="181" spans="1:29" x14ac:dyDescent="0.25">
      <c r="A181" s="3" t="s">
        <v>294</v>
      </c>
      <c r="B181" s="3" t="s">
        <v>293</v>
      </c>
      <c r="C181" s="48">
        <v>12.2</v>
      </c>
      <c r="D181" s="48">
        <v>14.1</v>
      </c>
      <c r="E181" s="48">
        <v>12.9</v>
      </c>
      <c r="F181" s="48">
        <v>13.8</v>
      </c>
      <c r="G181" s="48">
        <v>13.1</v>
      </c>
      <c r="H181" s="48">
        <v>12.8</v>
      </c>
      <c r="I181" s="48">
        <v>14.2</v>
      </c>
      <c r="J181" s="48">
        <v>15.1</v>
      </c>
      <c r="K181" s="48">
        <v>15.3</v>
      </c>
      <c r="L181" s="48">
        <v>16.399999999999999</v>
      </c>
      <c r="M181" s="48">
        <v>18</v>
      </c>
      <c r="N181" s="48">
        <v>19.100000000000001</v>
      </c>
      <c r="O181" s="48">
        <v>17.399999999999999</v>
      </c>
      <c r="P181" s="48">
        <v>15.3</v>
      </c>
      <c r="Q181" s="48">
        <v>16.3</v>
      </c>
      <c r="R181" s="48">
        <v>17.3</v>
      </c>
      <c r="S181" s="48">
        <v>18.2</v>
      </c>
      <c r="T181" s="48">
        <v>20.8</v>
      </c>
      <c r="U181" s="48">
        <v>21.3</v>
      </c>
      <c r="V181" s="48">
        <v>20</v>
      </c>
      <c r="W181" s="48">
        <v>18.7</v>
      </c>
      <c r="X181" s="48">
        <v>22</v>
      </c>
      <c r="Y181" s="48">
        <v>23</v>
      </c>
      <c r="Z181" s="48">
        <v>22.5</v>
      </c>
      <c r="AA181" s="48">
        <v>22</v>
      </c>
      <c r="AB181" s="48">
        <v>25.1</v>
      </c>
      <c r="AC181" s="48">
        <v>25.5</v>
      </c>
    </row>
    <row r="182" spans="1:29" x14ac:dyDescent="0.25">
      <c r="A182" s="3" t="s">
        <v>292</v>
      </c>
      <c r="B182" s="4" t="s">
        <v>236</v>
      </c>
      <c r="C182" s="47">
        <v>1145.5999999999999</v>
      </c>
      <c r="D182" s="47">
        <v>1191.3</v>
      </c>
      <c r="E182" s="47">
        <v>1252.3</v>
      </c>
      <c r="F182" s="47">
        <v>1323</v>
      </c>
      <c r="G182" s="47">
        <v>1392.9</v>
      </c>
      <c r="H182" s="47">
        <v>1474.4</v>
      </c>
      <c r="I182" s="47">
        <v>1552.3</v>
      </c>
      <c r="J182" s="47">
        <v>1631.5</v>
      </c>
      <c r="K182" s="47">
        <v>1711.4</v>
      </c>
      <c r="L182" s="47">
        <v>1793.1</v>
      </c>
      <c r="M182" s="47">
        <v>1888.4</v>
      </c>
      <c r="N182" s="47">
        <v>1983.1</v>
      </c>
      <c r="O182" s="47">
        <v>2046.6</v>
      </c>
      <c r="P182" s="47">
        <v>2109.5</v>
      </c>
      <c r="Q182" s="47">
        <v>2138.6</v>
      </c>
      <c r="R182" s="47">
        <v>2161.3000000000002</v>
      </c>
      <c r="S182" s="47">
        <v>2215.1999999999998</v>
      </c>
      <c r="T182" s="47">
        <v>2275.6</v>
      </c>
      <c r="U182" s="47">
        <v>2344</v>
      </c>
      <c r="V182" s="47">
        <v>2391.9</v>
      </c>
      <c r="W182" s="47">
        <v>2455.8000000000002</v>
      </c>
      <c r="X182" s="47">
        <v>2558.8000000000002</v>
      </c>
      <c r="Y182" s="47">
        <v>2630.2</v>
      </c>
      <c r="Z182" s="47">
        <v>2712.4</v>
      </c>
      <c r="AA182" s="47">
        <v>2810</v>
      </c>
      <c r="AB182" s="47">
        <v>2938.6</v>
      </c>
      <c r="AC182" s="47">
        <v>3105.1</v>
      </c>
    </row>
    <row r="183" spans="1:29" x14ac:dyDescent="0.25">
      <c r="A183" s="3" t="s">
        <v>291</v>
      </c>
      <c r="B183" s="4" t="s">
        <v>290</v>
      </c>
      <c r="C183" s="47">
        <v>390.7</v>
      </c>
      <c r="D183" s="47">
        <v>396.4</v>
      </c>
      <c r="E183" s="47">
        <v>406</v>
      </c>
      <c r="F183" s="47">
        <v>423.5</v>
      </c>
      <c r="G183" s="47">
        <v>430.4</v>
      </c>
      <c r="H183" s="47">
        <v>462.5</v>
      </c>
      <c r="I183" s="47">
        <v>498.9</v>
      </c>
      <c r="J183" s="47">
        <v>525.79999999999995</v>
      </c>
      <c r="K183" s="47">
        <v>552.4</v>
      </c>
      <c r="L183" s="47">
        <v>576.6</v>
      </c>
      <c r="M183" s="47">
        <v>603.20000000000005</v>
      </c>
      <c r="N183" s="47">
        <v>633.70000000000005</v>
      </c>
      <c r="O183" s="47">
        <v>664.8</v>
      </c>
      <c r="P183" s="47">
        <v>699</v>
      </c>
      <c r="Q183" s="47">
        <v>713.8</v>
      </c>
      <c r="R183" s="47">
        <v>715.7</v>
      </c>
      <c r="S183" s="47">
        <v>706.3</v>
      </c>
      <c r="T183" s="47">
        <v>719.3</v>
      </c>
      <c r="U183" s="47">
        <v>734.5</v>
      </c>
      <c r="V183" s="47">
        <v>748.1</v>
      </c>
      <c r="W183" s="47">
        <v>766.5</v>
      </c>
      <c r="X183" s="47">
        <v>796.8</v>
      </c>
      <c r="Y183" s="47">
        <v>817.4</v>
      </c>
      <c r="Z183" s="47">
        <v>859.7</v>
      </c>
      <c r="AA183" s="47">
        <v>900.1</v>
      </c>
      <c r="AB183" s="47">
        <v>944.9</v>
      </c>
      <c r="AC183" s="47">
        <v>998.8</v>
      </c>
    </row>
    <row r="184" spans="1:29" x14ac:dyDescent="0.25">
      <c r="A184" s="3" t="s">
        <v>289</v>
      </c>
      <c r="B184" s="3" t="s">
        <v>288</v>
      </c>
      <c r="C184" s="48">
        <v>333.5</v>
      </c>
      <c r="D184" s="48">
        <v>336.8</v>
      </c>
      <c r="E184" s="48">
        <v>345</v>
      </c>
      <c r="F184" s="48">
        <v>360.3</v>
      </c>
      <c r="G184" s="48">
        <v>370.3</v>
      </c>
      <c r="H184" s="48">
        <v>397.8</v>
      </c>
      <c r="I184" s="48">
        <v>434.7</v>
      </c>
      <c r="J184" s="48">
        <v>459.4</v>
      </c>
      <c r="K184" s="48">
        <v>488.4</v>
      </c>
      <c r="L184" s="48">
        <v>509.9</v>
      </c>
      <c r="M184" s="48">
        <v>535.70000000000005</v>
      </c>
      <c r="N184" s="48">
        <v>569.1</v>
      </c>
      <c r="O184" s="48">
        <v>603</v>
      </c>
      <c r="P184" s="48">
        <v>640</v>
      </c>
      <c r="Q184" s="48">
        <v>659.8</v>
      </c>
      <c r="R184" s="48">
        <v>663.7</v>
      </c>
      <c r="S184" s="48">
        <v>658.6</v>
      </c>
      <c r="T184" s="48">
        <v>667.9</v>
      </c>
      <c r="U184" s="48">
        <v>674.6</v>
      </c>
      <c r="V184" s="48">
        <v>686.8</v>
      </c>
      <c r="W184" s="48">
        <v>702.1</v>
      </c>
      <c r="X184" s="48">
        <v>729.7</v>
      </c>
      <c r="Y184" s="48">
        <v>751.7</v>
      </c>
      <c r="Z184" s="48">
        <v>787.4</v>
      </c>
      <c r="AA184" s="48">
        <v>825.9</v>
      </c>
      <c r="AB184" s="48">
        <v>871.4</v>
      </c>
      <c r="AC184" s="48">
        <v>929.7</v>
      </c>
    </row>
    <row r="185" spans="1:29" x14ac:dyDescent="0.25">
      <c r="A185" s="3" t="s">
        <v>287</v>
      </c>
      <c r="B185" s="3" t="s">
        <v>286</v>
      </c>
      <c r="C185" s="48">
        <v>211.8</v>
      </c>
      <c r="D185" s="48">
        <v>210.4</v>
      </c>
      <c r="E185" s="48">
        <v>212</v>
      </c>
      <c r="F185" s="48">
        <v>217.6</v>
      </c>
      <c r="G185" s="48">
        <v>223</v>
      </c>
      <c r="H185" s="48">
        <v>239.7</v>
      </c>
      <c r="I185" s="48">
        <v>264.3</v>
      </c>
      <c r="J185" s="48">
        <v>281</v>
      </c>
      <c r="K185" s="48">
        <v>301.2</v>
      </c>
      <c r="L185" s="48">
        <v>315.10000000000002</v>
      </c>
      <c r="M185" s="48">
        <v>331.1</v>
      </c>
      <c r="N185" s="48">
        <v>352.6</v>
      </c>
      <c r="O185" s="48">
        <v>372.7</v>
      </c>
      <c r="P185" s="48">
        <v>393.5</v>
      </c>
      <c r="Q185" s="48">
        <v>407.1</v>
      </c>
      <c r="R185" s="48">
        <v>407.6</v>
      </c>
      <c r="S185" s="48">
        <v>400.2</v>
      </c>
      <c r="T185" s="48">
        <v>400.7</v>
      </c>
      <c r="U185" s="48">
        <v>399</v>
      </c>
      <c r="V185" s="48">
        <v>400.6</v>
      </c>
      <c r="W185" s="48">
        <v>405.6</v>
      </c>
      <c r="X185" s="48">
        <v>420.1</v>
      </c>
      <c r="Y185" s="48">
        <v>432.3</v>
      </c>
      <c r="Z185" s="48">
        <v>450.9</v>
      </c>
      <c r="AA185" s="48">
        <v>473.7</v>
      </c>
      <c r="AB185" s="48">
        <v>497.5</v>
      </c>
      <c r="AC185" s="48">
        <v>524.1</v>
      </c>
    </row>
    <row r="186" spans="1:29" x14ac:dyDescent="0.25">
      <c r="A186" s="3" t="s">
        <v>285</v>
      </c>
      <c r="B186" s="3" t="s">
        <v>284</v>
      </c>
      <c r="C186" s="48">
        <v>121.7</v>
      </c>
      <c r="D186" s="48">
        <v>126.4</v>
      </c>
      <c r="E186" s="48">
        <v>133</v>
      </c>
      <c r="F186" s="48">
        <v>142.69999999999999</v>
      </c>
      <c r="G186" s="48">
        <v>147.30000000000001</v>
      </c>
      <c r="H186" s="48">
        <v>158.1</v>
      </c>
      <c r="I186" s="48">
        <v>170.4</v>
      </c>
      <c r="J186" s="48">
        <v>178.4</v>
      </c>
      <c r="K186" s="48">
        <v>187.2</v>
      </c>
      <c r="L186" s="48">
        <v>194.8</v>
      </c>
      <c r="M186" s="48">
        <v>204.6</v>
      </c>
      <c r="N186" s="48">
        <v>216.4</v>
      </c>
      <c r="O186" s="48">
        <v>230.3</v>
      </c>
      <c r="P186" s="48">
        <v>246.5</v>
      </c>
      <c r="Q186" s="48">
        <v>252.6</v>
      </c>
      <c r="R186" s="48">
        <v>256.10000000000002</v>
      </c>
      <c r="S186" s="48">
        <v>258.39999999999998</v>
      </c>
      <c r="T186" s="48">
        <v>267.2</v>
      </c>
      <c r="U186" s="48">
        <v>275.60000000000002</v>
      </c>
      <c r="V186" s="48">
        <v>286.2</v>
      </c>
      <c r="W186" s="48">
        <v>296.5</v>
      </c>
      <c r="X186" s="48">
        <v>309.60000000000002</v>
      </c>
      <c r="Y186" s="48">
        <v>319.5</v>
      </c>
      <c r="Z186" s="48">
        <v>336.5</v>
      </c>
      <c r="AA186" s="48">
        <v>352.2</v>
      </c>
      <c r="AB186" s="48">
        <v>373.9</v>
      </c>
      <c r="AC186" s="48">
        <v>405.6</v>
      </c>
    </row>
    <row r="187" spans="1:29" x14ac:dyDescent="0.25">
      <c r="A187" s="3" t="s">
        <v>283</v>
      </c>
      <c r="B187" s="3" t="s">
        <v>271</v>
      </c>
      <c r="C187" s="48">
        <v>57.2</v>
      </c>
      <c r="D187" s="48">
        <v>59.6</v>
      </c>
      <c r="E187" s="48">
        <v>61</v>
      </c>
      <c r="F187" s="48">
        <v>63.2</v>
      </c>
      <c r="G187" s="48">
        <v>60.2</v>
      </c>
      <c r="H187" s="48">
        <v>64.599999999999994</v>
      </c>
      <c r="I187" s="48">
        <v>64.2</v>
      </c>
      <c r="J187" s="48">
        <v>66.400000000000006</v>
      </c>
      <c r="K187" s="48">
        <v>64</v>
      </c>
      <c r="L187" s="48">
        <v>66.8</v>
      </c>
      <c r="M187" s="48">
        <v>67.400000000000006</v>
      </c>
      <c r="N187" s="48">
        <v>64.599999999999994</v>
      </c>
      <c r="O187" s="48">
        <v>61.8</v>
      </c>
      <c r="P187" s="48">
        <v>59</v>
      </c>
      <c r="Q187" s="48">
        <v>54.1</v>
      </c>
      <c r="R187" s="48">
        <v>52</v>
      </c>
      <c r="S187" s="48">
        <v>47.7</v>
      </c>
      <c r="T187" s="48">
        <v>51.4</v>
      </c>
      <c r="U187" s="48">
        <v>59.9</v>
      </c>
      <c r="V187" s="48">
        <v>61.3</v>
      </c>
      <c r="W187" s="48">
        <v>64.3</v>
      </c>
      <c r="X187" s="48">
        <v>67.099999999999994</v>
      </c>
      <c r="Y187" s="48">
        <v>65.599999999999994</v>
      </c>
      <c r="Z187" s="48">
        <v>72.3</v>
      </c>
      <c r="AA187" s="48">
        <v>74.099999999999994</v>
      </c>
      <c r="AB187" s="48">
        <v>73.5</v>
      </c>
      <c r="AC187" s="48">
        <v>69.099999999999994</v>
      </c>
    </row>
    <row r="188" spans="1:29" x14ac:dyDescent="0.25">
      <c r="A188" s="3" t="s">
        <v>282</v>
      </c>
      <c r="B188" s="4" t="s">
        <v>281</v>
      </c>
      <c r="C188" s="47">
        <v>754.8</v>
      </c>
      <c r="D188" s="47">
        <v>794.9</v>
      </c>
      <c r="E188" s="47">
        <v>846.4</v>
      </c>
      <c r="F188" s="47">
        <v>899.5</v>
      </c>
      <c r="G188" s="47">
        <v>962.5</v>
      </c>
      <c r="H188" s="47">
        <v>1011.9</v>
      </c>
      <c r="I188" s="47">
        <v>1053.5</v>
      </c>
      <c r="J188" s="47">
        <v>1105.8</v>
      </c>
      <c r="K188" s="47">
        <v>1159</v>
      </c>
      <c r="L188" s="47">
        <v>1216.4000000000001</v>
      </c>
      <c r="M188" s="47">
        <v>1285.2</v>
      </c>
      <c r="N188" s="47">
        <v>1349.4</v>
      </c>
      <c r="O188" s="47">
        <v>1381.7</v>
      </c>
      <c r="P188" s="47">
        <v>1410.5</v>
      </c>
      <c r="Q188" s="47">
        <v>1424.8</v>
      </c>
      <c r="R188" s="47">
        <v>1445.6</v>
      </c>
      <c r="S188" s="47">
        <v>1508.9</v>
      </c>
      <c r="T188" s="47">
        <v>1556.3</v>
      </c>
      <c r="U188" s="47">
        <v>1609.5</v>
      </c>
      <c r="V188" s="47">
        <v>1643.8</v>
      </c>
      <c r="W188" s="47">
        <v>1689.4</v>
      </c>
      <c r="X188" s="47">
        <v>1762</v>
      </c>
      <c r="Y188" s="47">
        <v>1812.8</v>
      </c>
      <c r="Z188" s="47">
        <v>1852.7</v>
      </c>
      <c r="AA188" s="47">
        <v>1909.9</v>
      </c>
      <c r="AB188" s="47">
        <v>1993.7</v>
      </c>
      <c r="AC188" s="47">
        <v>2106.3000000000002</v>
      </c>
    </row>
    <row r="189" spans="1:29" x14ac:dyDescent="0.25">
      <c r="A189" s="3" t="s">
        <v>280</v>
      </c>
      <c r="B189" s="3" t="s">
        <v>279</v>
      </c>
      <c r="C189" s="48">
        <v>689.3</v>
      </c>
      <c r="D189" s="48">
        <v>726.2</v>
      </c>
      <c r="E189" s="48">
        <v>773.1</v>
      </c>
      <c r="F189" s="48">
        <v>824</v>
      </c>
      <c r="G189" s="48">
        <v>882.3</v>
      </c>
      <c r="H189" s="48">
        <v>930.6</v>
      </c>
      <c r="I189" s="48">
        <v>970.1</v>
      </c>
      <c r="J189" s="48">
        <v>1019.3</v>
      </c>
      <c r="K189" s="48">
        <v>1067</v>
      </c>
      <c r="L189" s="48">
        <v>1122.0999999999999</v>
      </c>
      <c r="M189" s="48">
        <v>1191.2</v>
      </c>
      <c r="N189" s="48">
        <v>1252.0999999999999</v>
      </c>
      <c r="O189" s="48">
        <v>1280.5</v>
      </c>
      <c r="P189" s="48">
        <v>1306.0999999999999</v>
      </c>
      <c r="Q189" s="48">
        <v>1313.1</v>
      </c>
      <c r="R189" s="48">
        <v>1325.5</v>
      </c>
      <c r="S189" s="48">
        <v>1381.1</v>
      </c>
      <c r="T189" s="48">
        <v>1421.8</v>
      </c>
      <c r="U189" s="48">
        <v>1468.5</v>
      </c>
      <c r="V189" s="48">
        <v>1501.1</v>
      </c>
      <c r="W189" s="48">
        <v>1544.9</v>
      </c>
      <c r="X189" s="48">
        <v>1611</v>
      </c>
      <c r="Y189" s="48">
        <v>1661.7</v>
      </c>
      <c r="Z189" s="48">
        <v>1711.3</v>
      </c>
      <c r="AA189" s="48">
        <v>1768.9</v>
      </c>
      <c r="AB189" s="48">
        <v>1841.3</v>
      </c>
      <c r="AC189" s="48">
        <v>1945.3</v>
      </c>
    </row>
    <row r="190" spans="1:29" x14ac:dyDescent="0.25">
      <c r="A190" s="3" t="s">
        <v>278</v>
      </c>
      <c r="B190" s="3" t="s">
        <v>277</v>
      </c>
      <c r="C190" s="48">
        <v>364.6</v>
      </c>
      <c r="D190" s="48">
        <v>385.4</v>
      </c>
      <c r="E190" s="48">
        <v>410.5</v>
      </c>
      <c r="F190" s="48">
        <v>438.4</v>
      </c>
      <c r="G190" s="48">
        <v>467.9</v>
      </c>
      <c r="H190" s="48">
        <v>492.4</v>
      </c>
      <c r="I190" s="48">
        <v>513.79999999999995</v>
      </c>
      <c r="J190" s="48">
        <v>537.70000000000005</v>
      </c>
      <c r="K190" s="48">
        <v>559.29999999999995</v>
      </c>
      <c r="L190" s="48">
        <v>586</v>
      </c>
      <c r="M190" s="48">
        <v>616</v>
      </c>
      <c r="N190" s="48">
        <v>648.20000000000005</v>
      </c>
      <c r="O190" s="48">
        <v>664.5</v>
      </c>
      <c r="P190" s="48">
        <v>684</v>
      </c>
      <c r="Q190" s="48">
        <v>687.9</v>
      </c>
      <c r="R190" s="48">
        <v>694</v>
      </c>
      <c r="S190" s="48">
        <v>725.1</v>
      </c>
      <c r="T190" s="48">
        <v>744.5</v>
      </c>
      <c r="U190" s="48">
        <v>769.1</v>
      </c>
      <c r="V190" s="48">
        <v>787.8</v>
      </c>
      <c r="W190" s="48">
        <v>808.2</v>
      </c>
      <c r="X190" s="48">
        <v>840.9</v>
      </c>
      <c r="Y190" s="48">
        <v>864.6</v>
      </c>
      <c r="Z190" s="48">
        <v>890.9</v>
      </c>
      <c r="AA190" s="48">
        <v>914.4</v>
      </c>
      <c r="AB190" s="48">
        <v>946.7</v>
      </c>
      <c r="AC190" s="48">
        <v>997.5</v>
      </c>
    </row>
    <row r="191" spans="1:29" x14ac:dyDescent="0.25">
      <c r="A191" s="3" t="s">
        <v>276</v>
      </c>
      <c r="B191" s="3" t="s">
        <v>275</v>
      </c>
      <c r="C191" s="48">
        <v>67.3</v>
      </c>
      <c r="D191" s="48">
        <v>69.900000000000006</v>
      </c>
      <c r="E191" s="48">
        <v>74.3</v>
      </c>
      <c r="F191" s="48">
        <v>78.900000000000006</v>
      </c>
      <c r="G191" s="48">
        <v>85.7</v>
      </c>
      <c r="H191" s="48">
        <v>92.1</v>
      </c>
      <c r="I191" s="48">
        <v>94.7</v>
      </c>
      <c r="J191" s="48">
        <v>98.4</v>
      </c>
      <c r="K191" s="48">
        <v>101</v>
      </c>
      <c r="L191" s="48">
        <v>105.2</v>
      </c>
      <c r="M191" s="48">
        <v>111.9</v>
      </c>
      <c r="N191" s="48">
        <v>119.7</v>
      </c>
      <c r="O191" s="48">
        <v>122.5</v>
      </c>
      <c r="P191" s="48">
        <v>127.4</v>
      </c>
      <c r="Q191" s="48">
        <v>129</v>
      </c>
      <c r="R191" s="48">
        <v>132.1</v>
      </c>
      <c r="S191" s="48">
        <v>137.6</v>
      </c>
      <c r="T191" s="48">
        <v>142.5</v>
      </c>
      <c r="U191" s="48">
        <v>147.6</v>
      </c>
      <c r="V191" s="48">
        <v>152.4</v>
      </c>
      <c r="W191" s="48">
        <v>157.19999999999999</v>
      </c>
      <c r="X191" s="48">
        <v>163.69999999999999</v>
      </c>
      <c r="Y191" s="48">
        <v>169.1</v>
      </c>
      <c r="Z191" s="48">
        <v>169.5</v>
      </c>
      <c r="AA191" s="48">
        <v>180.4</v>
      </c>
      <c r="AB191" s="48">
        <v>184.5</v>
      </c>
      <c r="AC191" s="48">
        <v>200.6</v>
      </c>
    </row>
    <row r="192" spans="1:29" x14ac:dyDescent="0.25">
      <c r="A192" s="3" t="s">
        <v>274</v>
      </c>
      <c r="B192" s="3" t="s">
        <v>273</v>
      </c>
      <c r="C192" s="48">
        <v>257.39999999999998</v>
      </c>
      <c r="D192" s="48">
        <v>270.89999999999998</v>
      </c>
      <c r="E192" s="48">
        <v>288.3</v>
      </c>
      <c r="F192" s="48">
        <v>306.7</v>
      </c>
      <c r="G192" s="48">
        <v>328.7</v>
      </c>
      <c r="H192" s="48">
        <v>346.1</v>
      </c>
      <c r="I192" s="48">
        <v>361.6</v>
      </c>
      <c r="J192" s="48">
        <v>383.2</v>
      </c>
      <c r="K192" s="48">
        <v>406.8</v>
      </c>
      <c r="L192" s="48">
        <v>430.8</v>
      </c>
      <c r="M192" s="48">
        <v>463.3</v>
      </c>
      <c r="N192" s="48">
        <v>484.2</v>
      </c>
      <c r="O192" s="48">
        <v>493.5</v>
      </c>
      <c r="P192" s="48">
        <v>494.6</v>
      </c>
      <c r="Q192" s="48">
        <v>496.1</v>
      </c>
      <c r="R192" s="48">
        <v>499.3</v>
      </c>
      <c r="S192" s="48">
        <v>518.4</v>
      </c>
      <c r="T192" s="48">
        <v>534.79999999999995</v>
      </c>
      <c r="U192" s="48">
        <v>551.79999999999995</v>
      </c>
      <c r="V192" s="48">
        <v>560.79999999999995</v>
      </c>
      <c r="W192" s="48">
        <v>579.5</v>
      </c>
      <c r="X192" s="48">
        <v>606.5</v>
      </c>
      <c r="Y192" s="48">
        <v>628</v>
      </c>
      <c r="Z192" s="48">
        <v>650.79999999999995</v>
      </c>
      <c r="AA192" s="48">
        <v>674.1</v>
      </c>
      <c r="AB192" s="48">
        <v>710.1</v>
      </c>
      <c r="AC192" s="48">
        <v>747.2</v>
      </c>
    </row>
    <row r="193" spans="1:29" x14ac:dyDescent="0.25">
      <c r="A193" s="3" t="s">
        <v>272</v>
      </c>
      <c r="B193" s="3" t="s">
        <v>271</v>
      </c>
      <c r="C193" s="48">
        <v>65.5</v>
      </c>
      <c r="D193" s="48">
        <v>68.7</v>
      </c>
      <c r="E193" s="48">
        <v>73.2</v>
      </c>
      <c r="F193" s="48">
        <v>75.5</v>
      </c>
      <c r="G193" s="48">
        <v>80.2</v>
      </c>
      <c r="H193" s="48">
        <v>81.3</v>
      </c>
      <c r="I193" s="48">
        <v>83.3</v>
      </c>
      <c r="J193" s="48">
        <v>86.5</v>
      </c>
      <c r="K193" s="48">
        <v>92</v>
      </c>
      <c r="L193" s="48">
        <v>94.4</v>
      </c>
      <c r="M193" s="48">
        <v>94</v>
      </c>
      <c r="N193" s="48">
        <v>97.3</v>
      </c>
      <c r="O193" s="48">
        <v>101.2</v>
      </c>
      <c r="P193" s="48">
        <v>104.4</v>
      </c>
      <c r="Q193" s="48">
        <v>111.7</v>
      </c>
      <c r="R193" s="48">
        <v>120.1</v>
      </c>
      <c r="S193" s="48">
        <v>127.8</v>
      </c>
      <c r="T193" s="48">
        <v>134.5</v>
      </c>
      <c r="U193" s="48">
        <v>140.9</v>
      </c>
      <c r="V193" s="48">
        <v>142.69999999999999</v>
      </c>
      <c r="W193" s="48">
        <v>144.5</v>
      </c>
      <c r="X193" s="48">
        <v>150.9</v>
      </c>
      <c r="Y193" s="48">
        <v>151.1</v>
      </c>
      <c r="Z193" s="48">
        <v>141.5</v>
      </c>
      <c r="AA193" s="48">
        <v>141</v>
      </c>
      <c r="AB193" s="48">
        <v>152.4</v>
      </c>
      <c r="AC193" s="48">
        <v>161</v>
      </c>
    </row>
    <row r="194" spans="1:29" x14ac:dyDescent="0.25">
      <c r="A194" s="3" t="s">
        <v>5</v>
      </c>
      <c r="B194" s="3" t="s">
        <v>252</v>
      </c>
      <c r="C194" s="48" t="s">
        <v>5</v>
      </c>
      <c r="D194" s="48" t="s">
        <v>5</v>
      </c>
      <c r="E194" s="48" t="s">
        <v>5</v>
      </c>
      <c r="F194" s="48" t="s">
        <v>5</v>
      </c>
      <c r="G194" s="48" t="s">
        <v>5</v>
      </c>
      <c r="H194" s="48" t="s">
        <v>5</v>
      </c>
      <c r="I194" s="48" t="s">
        <v>5</v>
      </c>
      <c r="J194" s="48" t="s">
        <v>5</v>
      </c>
      <c r="K194" s="48" t="s">
        <v>5</v>
      </c>
      <c r="L194" s="48" t="s">
        <v>5</v>
      </c>
      <c r="M194" s="48" t="s">
        <v>5</v>
      </c>
      <c r="N194" s="48" t="s">
        <v>5</v>
      </c>
      <c r="O194" s="48" t="s">
        <v>5</v>
      </c>
      <c r="P194" s="48" t="s">
        <v>5</v>
      </c>
      <c r="Q194" s="48" t="s">
        <v>5</v>
      </c>
      <c r="R194" s="48" t="s">
        <v>5</v>
      </c>
      <c r="S194" s="48" t="s">
        <v>5</v>
      </c>
      <c r="T194" s="48" t="s">
        <v>5</v>
      </c>
      <c r="U194" s="48" t="s">
        <v>5</v>
      </c>
      <c r="V194" s="48" t="s">
        <v>5</v>
      </c>
      <c r="W194" s="48" t="s">
        <v>5</v>
      </c>
      <c r="X194" s="48" t="s">
        <v>5</v>
      </c>
      <c r="Y194" s="48" t="s">
        <v>5</v>
      </c>
      <c r="Z194" s="48" t="s">
        <v>5</v>
      </c>
      <c r="AA194" s="48" t="s">
        <v>5</v>
      </c>
      <c r="AB194" s="48" t="s">
        <v>5</v>
      </c>
      <c r="AC194" s="48" t="s">
        <v>5</v>
      </c>
    </row>
    <row r="195" spans="1:29" x14ac:dyDescent="0.25">
      <c r="A195" s="3" t="s">
        <v>270</v>
      </c>
      <c r="B195" s="3" t="s">
        <v>269</v>
      </c>
      <c r="C195" s="48">
        <v>1926.1</v>
      </c>
      <c r="D195" s="48">
        <v>1992.8</v>
      </c>
      <c r="E195" s="48">
        <v>2085.1999999999998</v>
      </c>
      <c r="F195" s="48">
        <v>2220.5</v>
      </c>
      <c r="G195" s="48">
        <v>2184.6</v>
      </c>
      <c r="H195" s="48">
        <v>2170.9</v>
      </c>
      <c r="I195" s="48">
        <v>2303.4</v>
      </c>
      <c r="J195" s="48">
        <v>2503.4</v>
      </c>
      <c r="K195" s="48">
        <v>2699.7</v>
      </c>
      <c r="L195" s="48">
        <v>2890.8</v>
      </c>
      <c r="M195" s="48">
        <v>3021.9</v>
      </c>
      <c r="N195" s="48">
        <v>2987.9</v>
      </c>
      <c r="O195" s="48">
        <v>2666</v>
      </c>
      <c r="P195" s="48">
        <v>2766.2</v>
      </c>
      <c r="Q195" s="48">
        <v>2926.4</v>
      </c>
      <c r="R195" s="48">
        <v>3016.2</v>
      </c>
      <c r="S195" s="48">
        <v>3169.3</v>
      </c>
      <c r="T195" s="48">
        <v>3278.3</v>
      </c>
      <c r="U195" s="48">
        <v>3230.9</v>
      </c>
      <c r="V195" s="48">
        <v>3191.3</v>
      </c>
      <c r="W195" s="48">
        <v>3394.1</v>
      </c>
      <c r="X195" s="48">
        <v>3641.5</v>
      </c>
      <c r="Y195" s="48">
        <v>3680</v>
      </c>
      <c r="Z195" s="48">
        <v>3472.1</v>
      </c>
      <c r="AA195" s="48">
        <v>3981</v>
      </c>
      <c r="AB195" s="48">
        <v>4549.3999999999996</v>
      </c>
      <c r="AC195" s="48">
        <v>4746.8999999999996</v>
      </c>
    </row>
    <row r="196" spans="1:29" x14ac:dyDescent="0.25">
      <c r="A196" s="3" t="s">
        <v>268</v>
      </c>
      <c r="B196" s="3" t="s">
        <v>267</v>
      </c>
      <c r="C196" s="48">
        <v>5505.9</v>
      </c>
      <c r="D196" s="48">
        <v>5878.7</v>
      </c>
      <c r="E196" s="48">
        <v>6293.6</v>
      </c>
      <c r="F196" s="48">
        <v>6707.4</v>
      </c>
      <c r="G196" s="48">
        <v>7004.4</v>
      </c>
      <c r="H196" s="48">
        <v>7283.8</v>
      </c>
      <c r="I196" s="48">
        <v>7600.7</v>
      </c>
      <c r="J196" s="48">
        <v>8082.3</v>
      </c>
      <c r="K196" s="48">
        <v>8628.2000000000007</v>
      </c>
      <c r="L196" s="48">
        <v>9131.6</v>
      </c>
      <c r="M196" s="48">
        <v>9564</v>
      </c>
      <c r="N196" s="48">
        <v>9798.9</v>
      </c>
      <c r="O196" s="48">
        <v>9765.5</v>
      </c>
      <c r="P196" s="48">
        <v>10173.299999999999</v>
      </c>
      <c r="Q196" s="48">
        <v>10534.8</v>
      </c>
      <c r="R196" s="48">
        <v>11076.5</v>
      </c>
      <c r="S196" s="48">
        <v>11496.3</v>
      </c>
      <c r="T196" s="48">
        <v>12054.2</v>
      </c>
      <c r="U196" s="48">
        <v>12720.1</v>
      </c>
      <c r="V196" s="48">
        <v>13221.7</v>
      </c>
      <c r="W196" s="48">
        <v>13762.2</v>
      </c>
      <c r="X196" s="48">
        <v>14456.3</v>
      </c>
      <c r="Y196" s="48">
        <v>15229.8</v>
      </c>
      <c r="Z196" s="48">
        <v>15169.6</v>
      </c>
      <c r="AA196" s="48">
        <v>16890.3</v>
      </c>
      <c r="AB196" s="48">
        <v>18519</v>
      </c>
      <c r="AC196" s="48">
        <v>19868.7</v>
      </c>
    </row>
    <row r="197" spans="1:29" x14ac:dyDescent="0.25">
      <c r="A197" s="3" t="s">
        <v>266</v>
      </c>
      <c r="B197" s="3" t="s">
        <v>265</v>
      </c>
      <c r="C197" s="48">
        <v>506.5</v>
      </c>
      <c r="D197" s="48">
        <v>545.6</v>
      </c>
      <c r="E197" s="48">
        <v>581.5</v>
      </c>
      <c r="F197" s="48">
        <v>636.1</v>
      </c>
      <c r="G197" s="48">
        <v>612.29999999999995</v>
      </c>
      <c r="H197" s="48">
        <v>622.6</v>
      </c>
      <c r="I197" s="48">
        <v>654.9</v>
      </c>
      <c r="J197" s="48">
        <v>708.3</v>
      </c>
      <c r="K197" s="48">
        <v>757.8</v>
      </c>
      <c r="L197" s="48">
        <v>797.8</v>
      </c>
      <c r="M197" s="48">
        <v>855.6</v>
      </c>
      <c r="N197" s="48">
        <v>906.3</v>
      </c>
      <c r="O197" s="48">
        <v>887.7</v>
      </c>
      <c r="P197" s="48">
        <v>934.3</v>
      </c>
      <c r="Q197" s="48">
        <v>973.9</v>
      </c>
      <c r="R197" s="48">
        <v>985.9</v>
      </c>
      <c r="S197" s="48">
        <v>1064.8</v>
      </c>
      <c r="T197" s="48">
        <v>1094.8</v>
      </c>
      <c r="U197" s="48">
        <v>1178.3</v>
      </c>
      <c r="V197" s="48">
        <v>1249.7</v>
      </c>
      <c r="W197" s="48">
        <v>1309.3</v>
      </c>
      <c r="X197" s="48">
        <v>1380.1</v>
      </c>
      <c r="Y197" s="48">
        <v>1505.4</v>
      </c>
      <c r="Z197" s="48">
        <v>1581.7</v>
      </c>
      <c r="AA197" s="48">
        <v>1743.2</v>
      </c>
      <c r="AB197" s="48">
        <v>1812.2</v>
      </c>
      <c r="AC197" s="48">
        <v>1950.7</v>
      </c>
    </row>
    <row r="204" spans="1:29" ht="15.75" customHeight="1" x14ac:dyDescent="0.3">
      <c r="A204" s="42" t="s">
        <v>259</v>
      </c>
    </row>
    <row r="205" spans="1:29" ht="15" customHeight="1" x14ac:dyDescent="0.25">
      <c r="A205" s="43" t="s">
        <v>260</v>
      </c>
    </row>
    <row r="206" spans="1:29" ht="15" customHeight="1" x14ac:dyDescent="0.25">
      <c r="A206" s="43" t="s">
        <v>261</v>
      </c>
    </row>
    <row r="207" spans="1:29" ht="15" customHeight="1" x14ac:dyDescent="0.25">
      <c r="A207" s="43" t="s">
        <v>262</v>
      </c>
    </row>
    <row r="208" spans="1:29" ht="15" customHeight="1" x14ac:dyDescent="0.25">
      <c r="A208" s="43" t="s">
        <v>264</v>
      </c>
    </row>
    <row r="209" spans="1:1" ht="15" customHeight="1" x14ac:dyDescent="0.25">
      <c r="A209" s="43" t="s">
        <v>263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D117"/>
  <sheetViews>
    <sheetView workbookViewId="0">
      <pane xSplit="3" ySplit="7" topLeftCell="H35" activePane="bottomRight" state="frozen"/>
      <selection pane="topRight" activeCell="D1" sqref="D1"/>
      <selection pane="bottomLeft" activeCell="A8" sqref="A8"/>
      <selection pane="bottomRight" activeCell="C25" sqref="C25:AD25"/>
    </sheetView>
  </sheetViews>
  <sheetFormatPr defaultColWidth="7.42578125" defaultRowHeight="15" x14ac:dyDescent="0.25"/>
  <cols>
    <col min="1" max="1" width="3.5703125" style="3" bestFit="1" customWidth="1" collapsed="1"/>
    <col min="2" max="2" width="57.85546875" style="3" bestFit="1" customWidth="1" collapsed="1"/>
    <col min="3" max="5" width="6.42578125" style="3" bestFit="1" customWidth="1" collapsed="1"/>
    <col min="6" max="30" width="7.140625" style="3" bestFit="1" customWidth="1" collapsed="1"/>
    <col min="31" max="16384" width="7.42578125" style="3"/>
  </cols>
  <sheetData>
    <row r="1" spans="1:30" ht="18.75" x14ac:dyDescent="0.3">
      <c r="A1" s="44" t="s">
        <v>0</v>
      </c>
    </row>
    <row r="2" spans="1:30" ht="17.25" x14ac:dyDescent="0.3">
      <c r="A2" s="45" t="s">
        <v>1</v>
      </c>
    </row>
    <row r="3" spans="1:30" x14ac:dyDescent="0.25">
      <c r="A3" s="3" t="s">
        <v>2</v>
      </c>
    </row>
    <row r="4" spans="1:30" x14ac:dyDescent="0.25">
      <c r="A4" s="3" t="s">
        <v>694</v>
      </c>
    </row>
    <row r="5" spans="1:30" x14ac:dyDescent="0.25">
      <c r="A5" s="5" t="s">
        <v>4</v>
      </c>
      <c r="B5" s="5" t="s">
        <v>5</v>
      </c>
      <c r="C5" s="5" t="s">
        <v>55</v>
      </c>
      <c r="D5" s="5" t="s">
        <v>669</v>
      </c>
      <c r="E5" s="5" t="s">
        <v>668</v>
      </c>
      <c r="F5" s="5" t="s">
        <v>667</v>
      </c>
      <c r="G5" s="5" t="s">
        <v>666</v>
      </c>
      <c r="H5" s="5" t="s">
        <v>665</v>
      </c>
      <c r="I5" s="5" t="s">
        <v>664</v>
      </c>
      <c r="J5" s="5" t="s">
        <v>663</v>
      </c>
      <c r="K5" s="5" t="s">
        <v>662</v>
      </c>
      <c r="L5" s="5" t="s">
        <v>661</v>
      </c>
      <c r="M5" s="5" t="s">
        <v>660</v>
      </c>
      <c r="N5" s="5" t="s">
        <v>659</v>
      </c>
      <c r="O5" s="5" t="s">
        <v>658</v>
      </c>
      <c r="P5" s="5" t="s">
        <v>657</v>
      </c>
      <c r="Q5" s="5" t="s">
        <v>656</v>
      </c>
      <c r="R5" s="5" t="s">
        <v>655</v>
      </c>
      <c r="S5" s="5" t="s">
        <v>654</v>
      </c>
      <c r="T5" s="5" t="s">
        <v>653</v>
      </c>
      <c r="U5" s="5" t="s">
        <v>652</v>
      </c>
      <c r="V5" s="5" t="s">
        <v>651</v>
      </c>
      <c r="W5" s="5" t="s">
        <v>650</v>
      </c>
      <c r="X5" s="5" t="s">
        <v>649</v>
      </c>
      <c r="Y5" s="5" t="s">
        <v>648</v>
      </c>
      <c r="Z5" s="5" t="s">
        <v>647</v>
      </c>
      <c r="AA5" s="5" t="s">
        <v>646</v>
      </c>
      <c r="AB5" s="5" t="s">
        <v>645</v>
      </c>
      <c r="AC5" s="5" t="s">
        <v>644</v>
      </c>
      <c r="AD5" s="5" t="s">
        <v>687</v>
      </c>
    </row>
    <row r="6" spans="1:30" x14ac:dyDescent="0.25">
      <c r="A6" s="3" t="s">
        <v>4</v>
      </c>
      <c r="B6" s="3" t="s">
        <v>5</v>
      </c>
      <c r="C6" s="3" t="s">
        <v>5</v>
      </c>
      <c r="D6" s="3" t="s">
        <v>5</v>
      </c>
      <c r="E6" s="3" t="s">
        <v>5</v>
      </c>
      <c r="F6" s="3" t="s">
        <v>5</v>
      </c>
      <c r="G6" s="3" t="s">
        <v>5</v>
      </c>
      <c r="H6" s="3" t="s">
        <v>5</v>
      </c>
      <c r="I6" s="3" t="s">
        <v>5</v>
      </c>
      <c r="J6" s="3" t="s">
        <v>5</v>
      </c>
      <c r="K6" s="3" t="s">
        <v>5</v>
      </c>
      <c r="L6" s="3" t="s">
        <v>5</v>
      </c>
      <c r="M6" s="3" t="s">
        <v>5</v>
      </c>
      <c r="N6" s="3" t="s">
        <v>5</v>
      </c>
      <c r="O6" s="3" t="s">
        <v>5</v>
      </c>
      <c r="P6" s="3" t="s">
        <v>5</v>
      </c>
      <c r="Q6" s="3" t="s">
        <v>5</v>
      </c>
      <c r="R6" s="3" t="s">
        <v>5</v>
      </c>
      <c r="S6" s="3" t="s">
        <v>5</v>
      </c>
      <c r="T6" s="3" t="s">
        <v>5</v>
      </c>
      <c r="U6" s="3" t="s">
        <v>5</v>
      </c>
      <c r="V6" s="3" t="s">
        <v>5</v>
      </c>
      <c r="W6" s="3" t="s">
        <v>5</v>
      </c>
      <c r="X6" s="3" t="s">
        <v>5</v>
      </c>
      <c r="Y6" s="3" t="s">
        <v>5</v>
      </c>
      <c r="Z6" s="3" t="s">
        <v>5</v>
      </c>
      <c r="AA6" s="3" t="s">
        <v>5</v>
      </c>
      <c r="AB6" s="3" t="s">
        <v>5</v>
      </c>
      <c r="AC6" s="3" t="s">
        <v>5</v>
      </c>
      <c r="AD6" s="3" t="s">
        <v>5</v>
      </c>
    </row>
    <row r="7" spans="1:30" x14ac:dyDescent="0.25">
      <c r="A7" s="3" t="s">
        <v>643</v>
      </c>
      <c r="B7" s="4" t="s">
        <v>642</v>
      </c>
      <c r="C7" s="47">
        <v>8577.6</v>
      </c>
      <c r="D7" s="47">
        <v>9062.7999999999993</v>
      </c>
      <c r="E7" s="47">
        <v>9631.2000000000007</v>
      </c>
      <c r="F7" s="47">
        <v>10251</v>
      </c>
      <c r="G7" s="47">
        <v>10581.9</v>
      </c>
      <c r="H7" s="47">
        <v>10929.1</v>
      </c>
      <c r="I7" s="47">
        <v>11456.5</v>
      </c>
      <c r="J7" s="47">
        <v>12217.2</v>
      </c>
      <c r="K7" s="47">
        <v>13039.2</v>
      </c>
      <c r="L7" s="47">
        <v>13815.6</v>
      </c>
      <c r="M7" s="47">
        <v>14474.2</v>
      </c>
      <c r="N7" s="47">
        <v>14769.9</v>
      </c>
      <c r="O7" s="47">
        <v>14478.1</v>
      </c>
      <c r="P7" s="47">
        <v>15049</v>
      </c>
      <c r="Q7" s="47">
        <v>15599.7</v>
      </c>
      <c r="R7" s="47">
        <v>16254</v>
      </c>
      <c r="S7" s="47">
        <v>16880.7</v>
      </c>
      <c r="T7" s="47">
        <v>17608.099999999999</v>
      </c>
      <c r="U7" s="47">
        <v>18295</v>
      </c>
      <c r="V7" s="47">
        <v>18804.900000000001</v>
      </c>
      <c r="W7" s="47">
        <v>19612.099999999999</v>
      </c>
      <c r="X7" s="47">
        <v>20656.5</v>
      </c>
      <c r="Y7" s="47">
        <v>21540</v>
      </c>
      <c r="Z7" s="47">
        <v>21354.1</v>
      </c>
      <c r="AA7" s="47">
        <v>23681.200000000001</v>
      </c>
      <c r="AB7" s="47">
        <v>26006.9</v>
      </c>
      <c r="AC7" s="47">
        <v>27720.7</v>
      </c>
      <c r="AD7" s="47">
        <v>29184.9</v>
      </c>
    </row>
    <row r="8" spans="1:30" x14ac:dyDescent="0.25">
      <c r="A8" s="3" t="s">
        <v>641</v>
      </c>
      <c r="B8" s="4" t="s">
        <v>59</v>
      </c>
      <c r="C8" s="47">
        <v>7432</v>
      </c>
      <c r="D8" s="47">
        <v>7871.5</v>
      </c>
      <c r="E8" s="47">
        <v>8378.7999999999993</v>
      </c>
      <c r="F8" s="47">
        <v>8927.9</v>
      </c>
      <c r="G8" s="47">
        <v>9189</v>
      </c>
      <c r="H8" s="47">
        <v>9454.7000000000007</v>
      </c>
      <c r="I8" s="47">
        <v>9904.1</v>
      </c>
      <c r="J8" s="47">
        <v>10585.6</v>
      </c>
      <c r="K8" s="47">
        <v>11327.8</v>
      </c>
      <c r="L8" s="47">
        <v>12022.5</v>
      </c>
      <c r="M8" s="47">
        <v>12585.9</v>
      </c>
      <c r="N8" s="47">
        <v>12786.8</v>
      </c>
      <c r="O8" s="47">
        <v>12431.5</v>
      </c>
      <c r="P8" s="47">
        <v>12939.5</v>
      </c>
      <c r="Q8" s="47">
        <v>13461.1</v>
      </c>
      <c r="R8" s="47">
        <v>14092.7</v>
      </c>
      <c r="S8" s="47">
        <v>14665.5</v>
      </c>
      <c r="T8" s="47">
        <v>15332.5</v>
      </c>
      <c r="U8" s="47">
        <v>15951</v>
      </c>
      <c r="V8" s="47">
        <v>16413.099999999999</v>
      </c>
      <c r="W8" s="47">
        <v>17156.3</v>
      </c>
      <c r="X8" s="47">
        <v>18097.8</v>
      </c>
      <c r="Y8" s="47">
        <v>18909.8</v>
      </c>
      <c r="Z8" s="47">
        <v>18641.7</v>
      </c>
      <c r="AA8" s="47">
        <v>20871.2</v>
      </c>
      <c r="AB8" s="47">
        <v>23068.3</v>
      </c>
      <c r="AC8" s="47">
        <v>24615.599999999999</v>
      </c>
      <c r="AD8" s="47">
        <v>25891.200000000001</v>
      </c>
    </row>
    <row r="9" spans="1:30" x14ac:dyDescent="0.25">
      <c r="A9" s="3" t="s">
        <v>640</v>
      </c>
      <c r="B9" s="4" t="s">
        <v>639</v>
      </c>
      <c r="C9" s="47">
        <v>108.6</v>
      </c>
      <c r="D9" s="47">
        <v>100.7</v>
      </c>
      <c r="E9" s="47">
        <v>93.3</v>
      </c>
      <c r="F9" s="47">
        <v>98.9</v>
      </c>
      <c r="G9" s="47">
        <v>100.8</v>
      </c>
      <c r="H9" s="47">
        <v>96.7</v>
      </c>
      <c r="I9" s="47">
        <v>115.3</v>
      </c>
      <c r="J9" s="47">
        <v>144.5</v>
      </c>
      <c r="K9" s="47">
        <v>130.19999999999999</v>
      </c>
      <c r="L9" s="47">
        <v>127.1</v>
      </c>
      <c r="M9" s="47">
        <v>146.30000000000001</v>
      </c>
      <c r="N9" s="47">
        <v>146.5</v>
      </c>
      <c r="O9" s="47">
        <v>129.30000000000001</v>
      </c>
      <c r="P9" s="47">
        <v>145.69999999999999</v>
      </c>
      <c r="Q9" s="47">
        <v>179.9</v>
      </c>
      <c r="R9" s="47">
        <v>179.5</v>
      </c>
      <c r="S9" s="47">
        <v>215.8</v>
      </c>
      <c r="T9" s="47">
        <v>200.6</v>
      </c>
      <c r="U9" s="47">
        <v>182.1</v>
      </c>
      <c r="V9" s="47">
        <v>167.5</v>
      </c>
      <c r="W9" s="47">
        <v>176.8</v>
      </c>
      <c r="X9" s="47">
        <v>177.1</v>
      </c>
      <c r="Y9" s="47">
        <v>164.2</v>
      </c>
      <c r="Z9" s="47">
        <v>162.9</v>
      </c>
      <c r="AA9" s="47">
        <v>228.6</v>
      </c>
      <c r="AB9" s="47">
        <v>290</v>
      </c>
      <c r="AC9" s="47">
        <v>274.2</v>
      </c>
      <c r="AD9" s="47">
        <v>248.4</v>
      </c>
    </row>
    <row r="10" spans="1:30" x14ac:dyDescent="0.25">
      <c r="A10" s="3" t="s">
        <v>638</v>
      </c>
      <c r="B10" s="3" t="s">
        <v>637</v>
      </c>
      <c r="C10" s="48">
        <v>88.1</v>
      </c>
      <c r="D10" s="48">
        <v>80</v>
      </c>
      <c r="E10" s="48">
        <v>71.7</v>
      </c>
      <c r="F10" s="48">
        <v>76.7</v>
      </c>
      <c r="G10" s="48">
        <v>79</v>
      </c>
      <c r="H10" s="48">
        <v>75.099999999999994</v>
      </c>
      <c r="I10" s="48">
        <v>92.4</v>
      </c>
      <c r="J10" s="48">
        <v>120.9</v>
      </c>
      <c r="K10" s="48">
        <v>106.3</v>
      </c>
      <c r="L10" s="48">
        <v>98.3</v>
      </c>
      <c r="M10" s="48">
        <v>117.9</v>
      </c>
      <c r="N10" s="48">
        <v>118.8</v>
      </c>
      <c r="O10" s="48">
        <v>102.5</v>
      </c>
      <c r="P10" s="48">
        <v>117</v>
      </c>
      <c r="Q10" s="48">
        <v>151.1</v>
      </c>
      <c r="R10" s="48">
        <v>148.80000000000001</v>
      </c>
      <c r="S10" s="48">
        <v>184.5</v>
      </c>
      <c r="T10" s="48">
        <v>167.1</v>
      </c>
      <c r="U10" s="48">
        <v>146.30000000000001</v>
      </c>
      <c r="V10" s="48">
        <v>130.30000000000001</v>
      </c>
      <c r="W10" s="48">
        <v>138.69999999999999</v>
      </c>
      <c r="X10" s="48">
        <v>136.80000000000001</v>
      </c>
      <c r="Y10" s="48">
        <v>122.6</v>
      </c>
      <c r="Z10" s="48">
        <v>119</v>
      </c>
      <c r="AA10" s="48">
        <v>183.6</v>
      </c>
      <c r="AB10" s="48">
        <v>241.9</v>
      </c>
      <c r="AC10" s="48">
        <v>222.3</v>
      </c>
      <c r="AD10" s="48">
        <v>199.1</v>
      </c>
    </row>
    <row r="11" spans="1:30" x14ac:dyDescent="0.25">
      <c r="A11" s="3" t="s">
        <v>636</v>
      </c>
      <c r="B11" s="3" t="s">
        <v>631</v>
      </c>
      <c r="C11" s="48">
        <v>20.5</v>
      </c>
      <c r="D11" s="48">
        <v>20.7</v>
      </c>
      <c r="E11" s="48">
        <v>21.7</v>
      </c>
      <c r="F11" s="48">
        <v>22.3</v>
      </c>
      <c r="G11" s="48">
        <v>21.7</v>
      </c>
      <c r="H11" s="48">
        <v>21.6</v>
      </c>
      <c r="I11" s="48">
        <v>22.8</v>
      </c>
      <c r="J11" s="48">
        <v>23.6</v>
      </c>
      <c r="K11" s="48">
        <v>23.9</v>
      </c>
      <c r="L11" s="48">
        <v>28.9</v>
      </c>
      <c r="M11" s="48">
        <v>28.4</v>
      </c>
      <c r="N11" s="48">
        <v>27.8</v>
      </c>
      <c r="O11" s="48">
        <v>26.8</v>
      </c>
      <c r="P11" s="48">
        <v>28.7</v>
      </c>
      <c r="Q11" s="48">
        <v>28.8</v>
      </c>
      <c r="R11" s="48">
        <v>30.7</v>
      </c>
      <c r="S11" s="48">
        <v>31.4</v>
      </c>
      <c r="T11" s="48">
        <v>33.5</v>
      </c>
      <c r="U11" s="48">
        <v>35.9</v>
      </c>
      <c r="V11" s="48">
        <v>37.200000000000003</v>
      </c>
      <c r="W11" s="48">
        <v>38.1</v>
      </c>
      <c r="X11" s="48">
        <v>40.299999999999997</v>
      </c>
      <c r="Y11" s="48">
        <v>41.6</v>
      </c>
      <c r="Z11" s="48">
        <v>43.9</v>
      </c>
      <c r="AA11" s="48">
        <v>45</v>
      </c>
      <c r="AB11" s="48">
        <v>48.1</v>
      </c>
      <c r="AC11" s="48">
        <v>51.9</v>
      </c>
      <c r="AD11" s="48">
        <v>49.3</v>
      </c>
    </row>
    <row r="12" spans="1:30" x14ac:dyDescent="0.25">
      <c r="A12" s="3" t="s">
        <v>634</v>
      </c>
      <c r="B12" s="4" t="s">
        <v>629</v>
      </c>
      <c r="C12" s="47">
        <v>95.1</v>
      </c>
      <c r="D12" s="47">
        <v>81.7</v>
      </c>
      <c r="E12" s="47">
        <v>84.6</v>
      </c>
      <c r="F12" s="47">
        <v>110.5</v>
      </c>
      <c r="G12" s="47">
        <v>123.9</v>
      </c>
      <c r="H12" s="47">
        <v>112.4</v>
      </c>
      <c r="I12" s="47">
        <v>138.9</v>
      </c>
      <c r="J12" s="47">
        <v>166.4</v>
      </c>
      <c r="K12" s="47">
        <v>225.4</v>
      </c>
      <c r="L12" s="47">
        <v>273.10000000000002</v>
      </c>
      <c r="M12" s="47">
        <v>314.10000000000002</v>
      </c>
      <c r="N12" s="47">
        <v>392.5</v>
      </c>
      <c r="O12" s="47">
        <v>275.39999999999998</v>
      </c>
      <c r="P12" s="47">
        <v>306.39999999999998</v>
      </c>
      <c r="Q12" s="47">
        <v>357.8</v>
      </c>
      <c r="R12" s="47">
        <v>360.5</v>
      </c>
      <c r="S12" s="47">
        <v>388.2</v>
      </c>
      <c r="T12" s="47">
        <v>418.1</v>
      </c>
      <c r="U12" s="47">
        <v>262.3</v>
      </c>
      <c r="V12" s="47">
        <v>211.8</v>
      </c>
      <c r="W12" s="47">
        <v>267.3</v>
      </c>
      <c r="X12" s="47">
        <v>313.5</v>
      </c>
      <c r="Y12" s="47">
        <v>294</v>
      </c>
      <c r="Z12" s="47">
        <v>201.9</v>
      </c>
      <c r="AA12" s="47">
        <v>331.9</v>
      </c>
      <c r="AB12" s="47">
        <v>460.6</v>
      </c>
      <c r="AC12" s="47">
        <v>411.8</v>
      </c>
      <c r="AD12" s="47">
        <v>393.7</v>
      </c>
    </row>
    <row r="13" spans="1:30" x14ac:dyDescent="0.25">
      <c r="A13" s="3" t="s">
        <v>632</v>
      </c>
      <c r="B13" s="3" t="s">
        <v>627</v>
      </c>
      <c r="C13" s="48">
        <v>55.1</v>
      </c>
      <c r="D13" s="48">
        <v>39.1</v>
      </c>
      <c r="E13" s="48">
        <v>44.1</v>
      </c>
      <c r="F13" s="48">
        <v>68.2</v>
      </c>
      <c r="G13" s="48">
        <v>76.099999999999994</v>
      </c>
      <c r="H13" s="48">
        <v>69.900000000000006</v>
      </c>
      <c r="I13" s="48">
        <v>92.9</v>
      </c>
      <c r="J13" s="48">
        <v>112.9</v>
      </c>
      <c r="K13" s="48">
        <v>155.80000000000001</v>
      </c>
      <c r="L13" s="48">
        <v>178.7</v>
      </c>
      <c r="M13" s="48">
        <v>206</v>
      </c>
      <c r="N13" s="48">
        <v>271.8</v>
      </c>
      <c r="O13" s="48">
        <v>172.6</v>
      </c>
      <c r="P13" s="48">
        <v>189.1</v>
      </c>
      <c r="Q13" s="48">
        <v>219</v>
      </c>
      <c r="R13" s="48">
        <v>224.9</v>
      </c>
      <c r="S13" s="48">
        <v>251.8</v>
      </c>
      <c r="T13" s="48">
        <v>268.8</v>
      </c>
      <c r="U13" s="48">
        <v>151.6</v>
      </c>
      <c r="V13" s="48">
        <v>131.1</v>
      </c>
      <c r="W13" s="48">
        <v>161.1</v>
      </c>
      <c r="X13" s="48">
        <v>189.2</v>
      </c>
      <c r="Y13" s="48">
        <v>172.8</v>
      </c>
      <c r="Z13" s="48">
        <v>103.3</v>
      </c>
      <c r="AA13" s="48">
        <v>221.4</v>
      </c>
      <c r="AB13" s="48">
        <v>319.10000000000002</v>
      </c>
      <c r="AC13" s="48">
        <v>257</v>
      </c>
      <c r="AD13" s="48">
        <v>241.5</v>
      </c>
    </row>
    <row r="14" spans="1:30" x14ac:dyDescent="0.25">
      <c r="A14" s="3" t="s">
        <v>630</v>
      </c>
      <c r="B14" s="3" t="s">
        <v>625</v>
      </c>
      <c r="C14" s="48">
        <v>26.5</v>
      </c>
      <c r="D14" s="48">
        <v>29</v>
      </c>
      <c r="E14" s="48">
        <v>29.4</v>
      </c>
      <c r="F14" s="48">
        <v>28.5</v>
      </c>
      <c r="G14" s="48">
        <v>28.1</v>
      </c>
      <c r="H14" s="48">
        <v>27.3</v>
      </c>
      <c r="I14" s="48">
        <v>29.2</v>
      </c>
      <c r="J14" s="48">
        <v>33.6</v>
      </c>
      <c r="K14" s="48">
        <v>42.8</v>
      </c>
      <c r="L14" s="48">
        <v>51.8</v>
      </c>
      <c r="M14" s="48">
        <v>58</v>
      </c>
      <c r="N14" s="48">
        <v>61.3</v>
      </c>
      <c r="O14" s="48">
        <v>61.5</v>
      </c>
      <c r="P14" s="48">
        <v>69.7</v>
      </c>
      <c r="Q14" s="48">
        <v>76.7</v>
      </c>
      <c r="R14" s="48">
        <v>67</v>
      </c>
      <c r="S14" s="48">
        <v>61.4</v>
      </c>
      <c r="T14" s="48">
        <v>57</v>
      </c>
      <c r="U14" s="48">
        <v>47.9</v>
      </c>
      <c r="V14" s="48">
        <v>44.5</v>
      </c>
      <c r="W14" s="48">
        <v>52.3</v>
      </c>
      <c r="X14" s="48">
        <v>52.5</v>
      </c>
      <c r="Y14" s="48">
        <v>53.1</v>
      </c>
      <c r="Z14" s="48">
        <v>57.2</v>
      </c>
      <c r="AA14" s="48">
        <v>67.7</v>
      </c>
      <c r="AB14" s="48">
        <v>78.400000000000006</v>
      </c>
      <c r="AC14" s="48">
        <v>83.2</v>
      </c>
      <c r="AD14" s="48">
        <v>84.1</v>
      </c>
    </row>
    <row r="15" spans="1:30" x14ac:dyDescent="0.25">
      <c r="A15" s="3" t="s">
        <v>628</v>
      </c>
      <c r="B15" s="3" t="s">
        <v>623</v>
      </c>
      <c r="C15" s="48">
        <v>13.5</v>
      </c>
      <c r="D15" s="48">
        <v>13.6</v>
      </c>
      <c r="E15" s="48">
        <v>11.1</v>
      </c>
      <c r="F15" s="48">
        <v>13.8</v>
      </c>
      <c r="G15" s="48">
        <v>19.7</v>
      </c>
      <c r="H15" s="48">
        <v>15.2</v>
      </c>
      <c r="I15" s="48">
        <v>16.899999999999999</v>
      </c>
      <c r="J15" s="48">
        <v>19.899999999999999</v>
      </c>
      <c r="K15" s="48">
        <v>26.8</v>
      </c>
      <c r="L15" s="48">
        <v>42.6</v>
      </c>
      <c r="M15" s="48">
        <v>50.1</v>
      </c>
      <c r="N15" s="48">
        <v>59.4</v>
      </c>
      <c r="O15" s="48">
        <v>41.3</v>
      </c>
      <c r="P15" s="48">
        <v>47.6</v>
      </c>
      <c r="Q15" s="48">
        <v>62</v>
      </c>
      <c r="R15" s="48">
        <v>68.599999999999994</v>
      </c>
      <c r="S15" s="48">
        <v>75</v>
      </c>
      <c r="T15" s="48">
        <v>92.2</v>
      </c>
      <c r="U15" s="48">
        <v>62.8</v>
      </c>
      <c r="V15" s="48">
        <v>36.200000000000003</v>
      </c>
      <c r="W15" s="48">
        <v>53.9</v>
      </c>
      <c r="X15" s="48">
        <v>71.8</v>
      </c>
      <c r="Y15" s="48">
        <v>68.099999999999994</v>
      </c>
      <c r="Z15" s="48">
        <v>41.4</v>
      </c>
      <c r="AA15" s="48">
        <v>42.8</v>
      </c>
      <c r="AB15" s="48">
        <v>63.1</v>
      </c>
      <c r="AC15" s="48">
        <v>71.599999999999994</v>
      </c>
      <c r="AD15" s="48">
        <v>68.2</v>
      </c>
    </row>
    <row r="16" spans="1:30" x14ac:dyDescent="0.25">
      <c r="A16" s="3" t="s">
        <v>626</v>
      </c>
      <c r="B16" s="4" t="s">
        <v>621</v>
      </c>
      <c r="C16" s="47">
        <v>171.5</v>
      </c>
      <c r="D16" s="47">
        <v>163.69999999999999</v>
      </c>
      <c r="E16" s="47">
        <v>180</v>
      </c>
      <c r="F16" s="47">
        <v>180.1</v>
      </c>
      <c r="G16" s="47">
        <v>181.3</v>
      </c>
      <c r="H16" s="47">
        <v>177.6</v>
      </c>
      <c r="I16" s="47">
        <v>183.9</v>
      </c>
      <c r="J16" s="47">
        <v>199.1</v>
      </c>
      <c r="K16" s="47">
        <v>197.9</v>
      </c>
      <c r="L16" s="47">
        <v>226.7</v>
      </c>
      <c r="M16" s="47">
        <v>231.9</v>
      </c>
      <c r="N16" s="47">
        <v>241.7</v>
      </c>
      <c r="O16" s="47">
        <v>257.8</v>
      </c>
      <c r="P16" s="47">
        <v>279.10000000000002</v>
      </c>
      <c r="Q16" s="47">
        <v>288.3</v>
      </c>
      <c r="R16" s="47">
        <v>280.7</v>
      </c>
      <c r="S16" s="47">
        <v>287.60000000000002</v>
      </c>
      <c r="T16" s="47">
        <v>299.3</v>
      </c>
      <c r="U16" s="47">
        <v>300.5</v>
      </c>
      <c r="V16" s="47">
        <v>303.39999999999998</v>
      </c>
      <c r="W16" s="47">
        <v>313.7</v>
      </c>
      <c r="X16" s="47">
        <v>320.39999999999998</v>
      </c>
      <c r="Y16" s="47">
        <v>331.6</v>
      </c>
      <c r="Z16" s="47">
        <v>345.7</v>
      </c>
      <c r="AA16" s="47">
        <v>390.8</v>
      </c>
      <c r="AB16" s="47">
        <v>443.6</v>
      </c>
      <c r="AC16" s="47">
        <v>446.5</v>
      </c>
      <c r="AD16" s="47">
        <v>437.3</v>
      </c>
    </row>
    <row r="17" spans="1:30" x14ac:dyDescent="0.25">
      <c r="A17" s="3" t="s">
        <v>624</v>
      </c>
      <c r="B17" s="4" t="s">
        <v>615</v>
      </c>
      <c r="C17" s="47">
        <v>339.6</v>
      </c>
      <c r="D17" s="47">
        <v>379.8</v>
      </c>
      <c r="E17" s="47">
        <v>417.7</v>
      </c>
      <c r="F17" s="47">
        <v>461.2</v>
      </c>
      <c r="G17" s="47">
        <v>486.4</v>
      </c>
      <c r="H17" s="47">
        <v>493.5</v>
      </c>
      <c r="I17" s="47">
        <v>525.20000000000005</v>
      </c>
      <c r="J17" s="47">
        <v>584.6</v>
      </c>
      <c r="K17" s="47">
        <v>651.6</v>
      </c>
      <c r="L17" s="47">
        <v>697.1</v>
      </c>
      <c r="M17" s="47">
        <v>715.7</v>
      </c>
      <c r="N17" s="47">
        <v>649.29999999999995</v>
      </c>
      <c r="O17" s="47">
        <v>565.4</v>
      </c>
      <c r="P17" s="47">
        <v>525.70000000000005</v>
      </c>
      <c r="Q17" s="47">
        <v>525.6</v>
      </c>
      <c r="R17" s="47">
        <v>554.9</v>
      </c>
      <c r="S17" s="47">
        <v>594.70000000000005</v>
      </c>
      <c r="T17" s="47">
        <v>649.9</v>
      </c>
      <c r="U17" s="47">
        <v>715.3</v>
      </c>
      <c r="V17" s="47">
        <v>776.8</v>
      </c>
      <c r="W17" s="47">
        <v>840.2</v>
      </c>
      <c r="X17" s="47">
        <v>889.1</v>
      </c>
      <c r="Y17" s="47">
        <v>953</v>
      </c>
      <c r="Z17" s="47">
        <v>957.8</v>
      </c>
      <c r="AA17" s="47">
        <v>1011.7</v>
      </c>
      <c r="AB17" s="47">
        <v>1114.3</v>
      </c>
      <c r="AC17" s="47">
        <v>1220.5999999999999</v>
      </c>
      <c r="AD17" s="47">
        <v>1312.3</v>
      </c>
    </row>
    <row r="18" spans="1:30" x14ac:dyDescent="0.25">
      <c r="A18" s="3" t="s">
        <v>622</v>
      </c>
      <c r="B18" s="4" t="s">
        <v>597</v>
      </c>
      <c r="C18" s="47">
        <v>1382.9</v>
      </c>
      <c r="D18" s="47">
        <v>1430.6</v>
      </c>
      <c r="E18" s="47">
        <v>1489.6</v>
      </c>
      <c r="F18" s="47">
        <v>1549.8</v>
      </c>
      <c r="G18" s="47">
        <v>1473.5</v>
      </c>
      <c r="H18" s="47">
        <v>1468.3</v>
      </c>
      <c r="I18" s="47">
        <v>1524</v>
      </c>
      <c r="J18" s="47">
        <v>1607.8</v>
      </c>
      <c r="K18" s="47">
        <v>1692.5</v>
      </c>
      <c r="L18" s="47">
        <v>1793.5</v>
      </c>
      <c r="M18" s="47">
        <v>1845.8</v>
      </c>
      <c r="N18" s="47">
        <v>1799.6</v>
      </c>
      <c r="O18" s="47">
        <v>1695.8</v>
      </c>
      <c r="P18" s="47">
        <v>1788.3</v>
      </c>
      <c r="Q18" s="47">
        <v>1863.1</v>
      </c>
      <c r="R18" s="47">
        <v>1921.3</v>
      </c>
      <c r="S18" s="47">
        <v>1970.5</v>
      </c>
      <c r="T18" s="47">
        <v>2009.7</v>
      </c>
      <c r="U18" s="47">
        <v>2071.1</v>
      </c>
      <c r="V18" s="47">
        <v>2035.2</v>
      </c>
      <c r="W18" s="47">
        <v>2109.6999999999998</v>
      </c>
      <c r="X18" s="47">
        <v>2261.8000000000002</v>
      </c>
      <c r="Y18" s="47">
        <v>2268.8000000000002</v>
      </c>
      <c r="Z18" s="47">
        <v>2149.5</v>
      </c>
      <c r="AA18" s="47">
        <v>2408.8000000000002</v>
      </c>
      <c r="AB18" s="47">
        <v>2684.5</v>
      </c>
      <c r="AC18" s="47">
        <v>2840.4</v>
      </c>
      <c r="AD18" s="47">
        <v>2913.1</v>
      </c>
    </row>
    <row r="19" spans="1:30" x14ac:dyDescent="0.25">
      <c r="A19" s="3" t="s">
        <v>620</v>
      </c>
      <c r="B19" s="3" t="s">
        <v>595</v>
      </c>
      <c r="C19" s="48">
        <v>823.8</v>
      </c>
      <c r="D19" s="48">
        <v>850.7</v>
      </c>
      <c r="E19" s="48">
        <v>875.2</v>
      </c>
      <c r="F19" s="48">
        <v>924.6</v>
      </c>
      <c r="G19" s="48">
        <v>833.3</v>
      </c>
      <c r="H19" s="48">
        <v>832.8</v>
      </c>
      <c r="I19" s="48">
        <v>863.1</v>
      </c>
      <c r="J19" s="48">
        <v>905</v>
      </c>
      <c r="K19" s="48">
        <v>956.3</v>
      </c>
      <c r="L19" s="48">
        <v>1004.2</v>
      </c>
      <c r="M19" s="48">
        <v>1031</v>
      </c>
      <c r="N19" s="48">
        <v>997.7</v>
      </c>
      <c r="O19" s="48">
        <v>875.3</v>
      </c>
      <c r="P19" s="48">
        <v>954.1</v>
      </c>
      <c r="Q19" s="48">
        <v>1007.4</v>
      </c>
      <c r="R19" s="48">
        <v>1051.9000000000001</v>
      </c>
      <c r="S19" s="48">
        <v>1083.7</v>
      </c>
      <c r="T19" s="48">
        <v>1106.0999999999999</v>
      </c>
      <c r="U19" s="48">
        <v>1144.5</v>
      </c>
      <c r="V19" s="48">
        <v>1139.9000000000001</v>
      </c>
      <c r="W19" s="48">
        <v>1178.3</v>
      </c>
      <c r="X19" s="48">
        <v>1232.5</v>
      </c>
      <c r="Y19" s="48">
        <v>1262.5</v>
      </c>
      <c r="Z19" s="48">
        <v>1200.2</v>
      </c>
      <c r="AA19" s="48">
        <v>1283.5</v>
      </c>
      <c r="AB19" s="48">
        <v>1399.7</v>
      </c>
      <c r="AC19" s="48">
        <v>1511.9</v>
      </c>
      <c r="AD19" s="48">
        <v>1549.8</v>
      </c>
    </row>
    <row r="20" spans="1:30" x14ac:dyDescent="0.25">
      <c r="A20" s="3" t="s">
        <v>618</v>
      </c>
      <c r="B20" s="3" t="s">
        <v>593</v>
      </c>
      <c r="C20" s="48">
        <v>26.8</v>
      </c>
      <c r="D20" s="48">
        <v>27.5</v>
      </c>
      <c r="E20" s="48">
        <v>29.4</v>
      </c>
      <c r="F20" s="48">
        <v>28.3</v>
      </c>
      <c r="G20" s="48">
        <v>27.2</v>
      </c>
      <c r="H20" s="48">
        <v>27.3</v>
      </c>
      <c r="I20" s="48">
        <v>28.7</v>
      </c>
      <c r="J20" s="48">
        <v>32.6</v>
      </c>
      <c r="K20" s="48">
        <v>34.700000000000003</v>
      </c>
      <c r="L20" s="48">
        <v>31.7</v>
      </c>
      <c r="M20" s="48">
        <v>29.1</v>
      </c>
      <c r="N20" s="48">
        <v>25.6</v>
      </c>
      <c r="O20" s="48">
        <v>21.2</v>
      </c>
      <c r="P20" s="48">
        <v>23.3</v>
      </c>
      <c r="Q20" s="48">
        <v>23.7</v>
      </c>
      <c r="R20" s="48">
        <v>25.8</v>
      </c>
      <c r="S20" s="48">
        <v>30.2</v>
      </c>
      <c r="T20" s="48">
        <v>30.3</v>
      </c>
      <c r="U20" s="48">
        <v>31.5</v>
      </c>
      <c r="V20" s="48">
        <v>33.700000000000003</v>
      </c>
      <c r="W20" s="48">
        <v>35.700000000000003</v>
      </c>
      <c r="X20" s="48">
        <v>36.9</v>
      </c>
      <c r="Y20" s="48">
        <v>36.799999999999997</v>
      </c>
      <c r="Z20" s="48">
        <v>42.9</v>
      </c>
      <c r="AA20" s="48">
        <v>59.2</v>
      </c>
      <c r="AB20" s="48">
        <v>64.099999999999994</v>
      </c>
      <c r="AC20" s="48">
        <v>62.1</v>
      </c>
      <c r="AD20" s="48">
        <v>59.2</v>
      </c>
    </row>
    <row r="21" spans="1:30" x14ac:dyDescent="0.25">
      <c r="A21" s="3" t="s">
        <v>616</v>
      </c>
      <c r="B21" s="3" t="s">
        <v>591</v>
      </c>
      <c r="C21" s="48">
        <v>39.799999999999997</v>
      </c>
      <c r="D21" s="48">
        <v>40.799999999999997</v>
      </c>
      <c r="E21" s="48">
        <v>43.2</v>
      </c>
      <c r="F21" s="48">
        <v>42.6</v>
      </c>
      <c r="G21" s="48">
        <v>41.3</v>
      </c>
      <c r="H21" s="48">
        <v>41.8</v>
      </c>
      <c r="I21" s="48">
        <v>42</v>
      </c>
      <c r="J21" s="48">
        <v>45.3</v>
      </c>
      <c r="K21" s="48">
        <v>48.8</v>
      </c>
      <c r="L21" s="48">
        <v>50.5</v>
      </c>
      <c r="M21" s="48">
        <v>50.3</v>
      </c>
      <c r="N21" s="48">
        <v>44.8</v>
      </c>
      <c r="O21" s="48">
        <v>38.799999999999997</v>
      </c>
      <c r="P21" s="48">
        <v>38.4</v>
      </c>
      <c r="Q21" s="48">
        <v>38.9</v>
      </c>
      <c r="R21" s="48">
        <v>42.7</v>
      </c>
      <c r="S21" s="48">
        <v>46.8</v>
      </c>
      <c r="T21" s="48">
        <v>48.6</v>
      </c>
      <c r="U21" s="48">
        <v>53</v>
      </c>
      <c r="V21" s="48">
        <v>55.1</v>
      </c>
      <c r="W21" s="48">
        <v>58.5</v>
      </c>
      <c r="X21" s="48">
        <v>59.4</v>
      </c>
      <c r="Y21" s="48">
        <v>63</v>
      </c>
      <c r="Z21" s="48">
        <v>63.8</v>
      </c>
      <c r="AA21" s="48">
        <v>67.8</v>
      </c>
      <c r="AB21" s="48">
        <v>72</v>
      </c>
      <c r="AC21" s="48">
        <v>76.7</v>
      </c>
      <c r="AD21" s="48">
        <v>78.5</v>
      </c>
    </row>
    <row r="22" spans="1:30" x14ac:dyDescent="0.25">
      <c r="A22" s="3" t="s">
        <v>614</v>
      </c>
      <c r="B22" s="3" t="s">
        <v>589</v>
      </c>
      <c r="C22" s="48">
        <v>48.1</v>
      </c>
      <c r="D22" s="48">
        <v>49</v>
      </c>
      <c r="E22" s="48">
        <v>46.2</v>
      </c>
      <c r="F22" s="48">
        <v>47</v>
      </c>
      <c r="G22" s="48">
        <v>40.299999999999997</v>
      </c>
      <c r="H22" s="48">
        <v>41.7</v>
      </c>
      <c r="I22" s="48">
        <v>39.299999999999997</v>
      </c>
      <c r="J22" s="48">
        <v>55</v>
      </c>
      <c r="K22" s="48">
        <v>56.2</v>
      </c>
      <c r="L22" s="48">
        <v>62.7</v>
      </c>
      <c r="M22" s="48">
        <v>64.599999999999994</v>
      </c>
      <c r="N22" s="48">
        <v>68.900000000000006</v>
      </c>
      <c r="O22" s="48">
        <v>41.1</v>
      </c>
      <c r="P22" s="48">
        <v>50.9</v>
      </c>
      <c r="Q22" s="48">
        <v>62.6</v>
      </c>
      <c r="R22" s="48">
        <v>65.8</v>
      </c>
      <c r="S22" s="48">
        <v>62.7</v>
      </c>
      <c r="T22" s="48">
        <v>64.5</v>
      </c>
      <c r="U22" s="48">
        <v>60.5</v>
      </c>
      <c r="V22" s="48">
        <v>57.3</v>
      </c>
      <c r="W22" s="48">
        <v>59.8</v>
      </c>
      <c r="X22" s="48">
        <v>67.8</v>
      </c>
      <c r="Y22" s="48">
        <v>67.400000000000006</v>
      </c>
      <c r="Z22" s="48">
        <v>56.2</v>
      </c>
      <c r="AA22" s="48">
        <v>73.2</v>
      </c>
      <c r="AB22" s="48">
        <v>84.8</v>
      </c>
      <c r="AC22" s="48">
        <v>84</v>
      </c>
      <c r="AD22" s="48">
        <v>78.400000000000006</v>
      </c>
    </row>
    <row r="23" spans="1:30" x14ac:dyDescent="0.25">
      <c r="A23" s="3" t="s">
        <v>612</v>
      </c>
      <c r="B23" s="3" t="s">
        <v>583</v>
      </c>
      <c r="C23" s="48">
        <v>110</v>
      </c>
      <c r="D23" s="48">
        <v>111.7</v>
      </c>
      <c r="E23" s="48">
        <v>116.1</v>
      </c>
      <c r="F23" s="48">
        <v>121.3</v>
      </c>
      <c r="G23" s="48">
        <v>110.9</v>
      </c>
      <c r="H23" s="48">
        <v>106.1</v>
      </c>
      <c r="I23" s="48">
        <v>108.5</v>
      </c>
      <c r="J23" s="48">
        <v>114.7</v>
      </c>
      <c r="K23" s="48">
        <v>122.3</v>
      </c>
      <c r="L23" s="48">
        <v>126.8</v>
      </c>
      <c r="M23" s="48">
        <v>134.80000000000001</v>
      </c>
      <c r="N23" s="48">
        <v>133.19999999999999</v>
      </c>
      <c r="O23" s="48">
        <v>117.3</v>
      </c>
      <c r="P23" s="48">
        <v>120</v>
      </c>
      <c r="Q23" s="48">
        <v>127.4</v>
      </c>
      <c r="R23" s="48">
        <v>138</v>
      </c>
      <c r="S23" s="48">
        <v>141</v>
      </c>
      <c r="T23" s="48">
        <v>142.1</v>
      </c>
      <c r="U23" s="48">
        <v>144.30000000000001</v>
      </c>
      <c r="V23" s="48">
        <v>141.80000000000001</v>
      </c>
      <c r="W23" s="48">
        <v>144.80000000000001</v>
      </c>
      <c r="X23" s="48">
        <v>151.9</v>
      </c>
      <c r="Y23" s="48">
        <v>158.80000000000001</v>
      </c>
      <c r="Z23" s="48">
        <v>148.19999999999999</v>
      </c>
      <c r="AA23" s="48">
        <v>147.9</v>
      </c>
      <c r="AB23" s="48">
        <v>175.5</v>
      </c>
      <c r="AC23" s="48">
        <v>188.6</v>
      </c>
      <c r="AD23" s="48">
        <v>191.5</v>
      </c>
    </row>
    <row r="24" spans="1:30" x14ac:dyDescent="0.25">
      <c r="A24" s="3" t="s">
        <v>610</v>
      </c>
      <c r="B24" s="3" t="s">
        <v>581</v>
      </c>
      <c r="C24" s="48">
        <v>102.2</v>
      </c>
      <c r="D24" s="48">
        <v>113.8</v>
      </c>
      <c r="E24" s="48">
        <v>111.1</v>
      </c>
      <c r="F24" s="48">
        <v>113.1</v>
      </c>
      <c r="G24" s="48">
        <v>105.3</v>
      </c>
      <c r="H24" s="48">
        <v>98.9</v>
      </c>
      <c r="I24" s="48">
        <v>97.4</v>
      </c>
      <c r="J24" s="48">
        <v>104.1</v>
      </c>
      <c r="K24" s="48">
        <v>114.4</v>
      </c>
      <c r="L24" s="48">
        <v>121.9</v>
      </c>
      <c r="M24" s="48">
        <v>129.6</v>
      </c>
      <c r="N24" s="48">
        <v>131.69999999999999</v>
      </c>
      <c r="O24" s="48">
        <v>118.5</v>
      </c>
      <c r="P24" s="48">
        <v>127.3</v>
      </c>
      <c r="Q24" s="48">
        <v>144.9</v>
      </c>
      <c r="R24" s="48">
        <v>153</v>
      </c>
      <c r="S24" s="48">
        <v>157.19999999999999</v>
      </c>
      <c r="T24" s="48">
        <v>158.30000000000001</v>
      </c>
      <c r="U24" s="48">
        <v>149</v>
      </c>
      <c r="V24" s="48">
        <v>139.4</v>
      </c>
      <c r="W24" s="48">
        <v>147.6</v>
      </c>
      <c r="X24" s="48">
        <v>154.9</v>
      </c>
      <c r="Y24" s="48">
        <v>161</v>
      </c>
      <c r="Z24" s="48">
        <v>150</v>
      </c>
      <c r="AA24" s="48">
        <v>157.4</v>
      </c>
      <c r="AB24" s="48">
        <v>175.6</v>
      </c>
      <c r="AC24" s="48">
        <v>200.4</v>
      </c>
      <c r="AD24" s="48">
        <v>211.8</v>
      </c>
    </row>
    <row r="25" spans="1:30" x14ac:dyDescent="0.25">
      <c r="A25" s="3" t="s">
        <v>608</v>
      </c>
      <c r="B25" s="3" t="s">
        <v>571</v>
      </c>
      <c r="C25" s="48">
        <v>195.3</v>
      </c>
      <c r="D25" s="48">
        <v>191.7</v>
      </c>
      <c r="E25" s="48">
        <v>186.7</v>
      </c>
      <c r="F25" s="48">
        <v>225.3</v>
      </c>
      <c r="G25" s="48">
        <v>173.5</v>
      </c>
      <c r="H25" s="48">
        <v>172.9</v>
      </c>
      <c r="I25" s="48">
        <v>193.5</v>
      </c>
      <c r="J25" s="48">
        <v>201.5</v>
      </c>
      <c r="K25" s="48">
        <v>211.1</v>
      </c>
      <c r="L25" s="48">
        <v>224</v>
      </c>
      <c r="M25" s="48">
        <v>228.4</v>
      </c>
      <c r="N25" s="48">
        <v>229.7</v>
      </c>
      <c r="O25" s="48">
        <v>218.5</v>
      </c>
      <c r="P25" s="48">
        <v>228.7</v>
      </c>
      <c r="Q25" s="48">
        <v>227.3</v>
      </c>
      <c r="R25" s="48">
        <v>227.9</v>
      </c>
      <c r="S25" s="48">
        <v>228</v>
      </c>
      <c r="T25" s="48">
        <v>231.5</v>
      </c>
      <c r="U25" s="48">
        <v>242.4</v>
      </c>
      <c r="V25" s="48">
        <v>240.7</v>
      </c>
      <c r="W25" s="48">
        <v>248.7</v>
      </c>
      <c r="X25" s="48">
        <v>259.89999999999998</v>
      </c>
      <c r="Y25" s="48">
        <v>266.3</v>
      </c>
      <c r="Z25" s="48">
        <v>273.60000000000002</v>
      </c>
      <c r="AA25" s="48">
        <v>292.5</v>
      </c>
      <c r="AB25" s="48">
        <v>298.89999999999998</v>
      </c>
      <c r="AC25" s="48">
        <v>308.10000000000002</v>
      </c>
      <c r="AD25" s="48">
        <v>308.3</v>
      </c>
    </row>
    <row r="26" spans="1:30" x14ac:dyDescent="0.25">
      <c r="A26" s="3" t="s">
        <v>606</v>
      </c>
      <c r="B26" s="3" t="s">
        <v>559</v>
      </c>
      <c r="C26" s="48">
        <v>46.9</v>
      </c>
      <c r="D26" s="48">
        <v>40.6</v>
      </c>
      <c r="E26" s="48">
        <v>44.6</v>
      </c>
      <c r="F26" s="48">
        <v>45.7</v>
      </c>
      <c r="G26" s="48">
        <v>44.3</v>
      </c>
      <c r="H26" s="48">
        <v>43.7</v>
      </c>
      <c r="I26" s="48">
        <v>45.5</v>
      </c>
      <c r="J26" s="48">
        <v>42.1</v>
      </c>
      <c r="K26" s="48">
        <v>43.2</v>
      </c>
      <c r="L26" s="48">
        <v>51.4</v>
      </c>
      <c r="M26" s="48">
        <v>50.3</v>
      </c>
      <c r="N26" s="48">
        <v>55.5</v>
      </c>
      <c r="O26" s="48">
        <v>50.6</v>
      </c>
      <c r="P26" s="48">
        <v>50.8</v>
      </c>
      <c r="Q26" s="48">
        <v>48.3</v>
      </c>
      <c r="R26" s="48">
        <v>52.2</v>
      </c>
      <c r="S26" s="48">
        <v>57.5</v>
      </c>
      <c r="T26" s="48">
        <v>53.4</v>
      </c>
      <c r="U26" s="48">
        <v>61.4</v>
      </c>
      <c r="V26" s="48">
        <v>56</v>
      </c>
      <c r="W26" s="48">
        <v>57.6</v>
      </c>
      <c r="X26" s="48">
        <v>59.8</v>
      </c>
      <c r="Y26" s="48">
        <v>60.1</v>
      </c>
      <c r="Z26" s="48">
        <v>57.7</v>
      </c>
      <c r="AA26" s="48">
        <v>61.2</v>
      </c>
      <c r="AB26" s="48">
        <v>69.900000000000006</v>
      </c>
      <c r="AC26" s="48">
        <v>76.099999999999994</v>
      </c>
      <c r="AD26" s="48">
        <v>78.400000000000006</v>
      </c>
    </row>
    <row r="27" spans="1:30" x14ac:dyDescent="0.25">
      <c r="A27" s="3" t="s">
        <v>604</v>
      </c>
      <c r="B27" s="3" t="s">
        <v>557</v>
      </c>
      <c r="C27" s="48">
        <v>112</v>
      </c>
      <c r="D27" s="48">
        <v>123.9</v>
      </c>
      <c r="E27" s="48">
        <v>134.80000000000001</v>
      </c>
      <c r="F27" s="48">
        <v>137.5</v>
      </c>
      <c r="G27" s="48">
        <v>124.9</v>
      </c>
      <c r="H27" s="48">
        <v>135.19999999999999</v>
      </c>
      <c r="I27" s="48">
        <v>143.1</v>
      </c>
      <c r="J27" s="48">
        <v>139.1</v>
      </c>
      <c r="K27" s="48">
        <v>135.9</v>
      </c>
      <c r="L27" s="48">
        <v>134</v>
      </c>
      <c r="M27" s="48">
        <v>125</v>
      </c>
      <c r="N27" s="48">
        <v>90.3</v>
      </c>
      <c r="O27" s="48">
        <v>47.8</v>
      </c>
      <c r="P27" s="48">
        <v>88.8</v>
      </c>
      <c r="Q27" s="48">
        <v>104.5</v>
      </c>
      <c r="R27" s="48">
        <v>115.8</v>
      </c>
      <c r="S27" s="48">
        <v>123.3</v>
      </c>
      <c r="T27" s="48">
        <v>133</v>
      </c>
      <c r="U27" s="48">
        <v>146.69999999999999</v>
      </c>
      <c r="V27" s="48">
        <v>155.9</v>
      </c>
      <c r="W27" s="48">
        <v>159.1</v>
      </c>
      <c r="X27" s="48">
        <v>161.1</v>
      </c>
      <c r="Y27" s="48">
        <v>161.80000000000001</v>
      </c>
      <c r="Z27" s="48">
        <v>142.6</v>
      </c>
      <c r="AA27" s="48">
        <v>143.1</v>
      </c>
      <c r="AB27" s="48">
        <v>160.19999999999999</v>
      </c>
      <c r="AC27" s="48">
        <v>176.4</v>
      </c>
      <c r="AD27" s="48">
        <v>190.5</v>
      </c>
    </row>
    <row r="28" spans="1:30" x14ac:dyDescent="0.25">
      <c r="A28" s="3" t="s">
        <v>602</v>
      </c>
      <c r="B28" s="3" t="s">
        <v>547</v>
      </c>
      <c r="C28" s="48">
        <v>62.5</v>
      </c>
      <c r="D28" s="48">
        <v>66.8</v>
      </c>
      <c r="E28" s="48">
        <v>73.8</v>
      </c>
      <c r="F28" s="48">
        <v>71.099999999999994</v>
      </c>
      <c r="G28" s="48">
        <v>76.900000000000006</v>
      </c>
      <c r="H28" s="48">
        <v>73</v>
      </c>
      <c r="I28" s="48">
        <v>72.599999999999994</v>
      </c>
      <c r="J28" s="48">
        <v>75.8</v>
      </c>
      <c r="K28" s="48">
        <v>89.7</v>
      </c>
      <c r="L28" s="48">
        <v>96.3</v>
      </c>
      <c r="M28" s="48">
        <v>114.3</v>
      </c>
      <c r="N28" s="48">
        <v>114.6</v>
      </c>
      <c r="O28" s="48">
        <v>117.4</v>
      </c>
      <c r="P28" s="48">
        <v>120.8</v>
      </c>
      <c r="Q28" s="48">
        <v>127.2</v>
      </c>
      <c r="R28" s="48">
        <v>126.9</v>
      </c>
      <c r="S28" s="48">
        <v>133.19999999999999</v>
      </c>
      <c r="T28" s="48">
        <v>138.69999999999999</v>
      </c>
      <c r="U28" s="48">
        <v>148</v>
      </c>
      <c r="V28" s="48">
        <v>146.80000000000001</v>
      </c>
      <c r="W28" s="48">
        <v>150.9</v>
      </c>
      <c r="X28" s="48">
        <v>159.4</v>
      </c>
      <c r="Y28" s="48">
        <v>165.6</v>
      </c>
      <c r="Z28" s="48">
        <v>143.69999999999999</v>
      </c>
      <c r="AA28" s="48">
        <v>153</v>
      </c>
      <c r="AB28" s="48">
        <v>160.4</v>
      </c>
      <c r="AC28" s="48">
        <v>190.3</v>
      </c>
      <c r="AD28" s="48">
        <v>193.3</v>
      </c>
    </row>
    <row r="29" spans="1:30" x14ac:dyDescent="0.25">
      <c r="A29" s="3" t="s">
        <v>600</v>
      </c>
      <c r="B29" s="3" t="s">
        <v>541</v>
      </c>
      <c r="C29" s="48">
        <v>27.9</v>
      </c>
      <c r="D29" s="48">
        <v>29.7</v>
      </c>
      <c r="E29" s="48">
        <v>31.7</v>
      </c>
      <c r="F29" s="48">
        <v>33.5</v>
      </c>
      <c r="G29" s="48">
        <v>31.2</v>
      </c>
      <c r="H29" s="48">
        <v>31.2</v>
      </c>
      <c r="I29" s="48">
        <v>30.4</v>
      </c>
      <c r="J29" s="48">
        <v>31</v>
      </c>
      <c r="K29" s="48">
        <v>33.700000000000003</v>
      </c>
      <c r="L29" s="48">
        <v>34.5</v>
      </c>
      <c r="M29" s="48">
        <v>32.5</v>
      </c>
      <c r="N29" s="48">
        <v>27.9</v>
      </c>
      <c r="O29" s="48">
        <v>22.8</v>
      </c>
      <c r="P29" s="48">
        <v>21.8</v>
      </c>
      <c r="Q29" s="48">
        <v>22</v>
      </c>
      <c r="R29" s="48">
        <v>22.4</v>
      </c>
      <c r="S29" s="48">
        <v>23.9</v>
      </c>
      <c r="T29" s="48">
        <v>25.4</v>
      </c>
      <c r="U29" s="48">
        <v>28.4</v>
      </c>
      <c r="V29" s="48">
        <v>29.3</v>
      </c>
      <c r="W29" s="48">
        <v>28.9</v>
      </c>
      <c r="X29" s="48">
        <v>29.9</v>
      </c>
      <c r="Y29" s="48">
        <v>30.4</v>
      </c>
      <c r="Z29" s="48">
        <v>29.5</v>
      </c>
      <c r="AA29" s="48">
        <v>30</v>
      </c>
      <c r="AB29" s="48">
        <v>32.299999999999997</v>
      </c>
      <c r="AC29" s="48">
        <v>32.299999999999997</v>
      </c>
      <c r="AD29" s="48">
        <v>33</v>
      </c>
    </row>
    <row r="30" spans="1:30" x14ac:dyDescent="0.25">
      <c r="A30" s="3" t="s">
        <v>598</v>
      </c>
      <c r="B30" s="3" t="s">
        <v>539</v>
      </c>
      <c r="C30" s="48">
        <v>52.3</v>
      </c>
      <c r="D30" s="48">
        <v>55.3</v>
      </c>
      <c r="E30" s="48">
        <v>57.7</v>
      </c>
      <c r="F30" s="48">
        <v>59.2</v>
      </c>
      <c r="G30" s="48">
        <v>57.5</v>
      </c>
      <c r="H30" s="48">
        <v>61</v>
      </c>
      <c r="I30" s="48">
        <v>62.2</v>
      </c>
      <c r="J30" s="48">
        <v>63.9</v>
      </c>
      <c r="K30" s="48">
        <v>66.2</v>
      </c>
      <c r="L30" s="48">
        <v>70.400000000000006</v>
      </c>
      <c r="M30" s="48">
        <v>72.2</v>
      </c>
      <c r="N30" s="48">
        <v>75.599999999999994</v>
      </c>
      <c r="O30" s="48">
        <v>81.3</v>
      </c>
      <c r="P30" s="48">
        <v>83.2</v>
      </c>
      <c r="Q30" s="48">
        <v>80.5</v>
      </c>
      <c r="R30" s="48">
        <v>81.400000000000006</v>
      </c>
      <c r="S30" s="48">
        <v>79.900000000000006</v>
      </c>
      <c r="T30" s="48">
        <v>80.3</v>
      </c>
      <c r="U30" s="48">
        <v>79.3</v>
      </c>
      <c r="V30" s="48">
        <v>84</v>
      </c>
      <c r="W30" s="48">
        <v>86.6</v>
      </c>
      <c r="X30" s="48">
        <v>91.6</v>
      </c>
      <c r="Y30" s="48">
        <v>91.4</v>
      </c>
      <c r="Z30" s="48">
        <v>92</v>
      </c>
      <c r="AA30" s="48">
        <v>98.2</v>
      </c>
      <c r="AB30" s="48">
        <v>106.1</v>
      </c>
      <c r="AC30" s="48">
        <v>116.9</v>
      </c>
      <c r="AD30" s="48">
        <v>126.8</v>
      </c>
    </row>
    <row r="31" spans="1:30" x14ac:dyDescent="0.25">
      <c r="A31" s="3" t="s">
        <v>596</v>
      </c>
      <c r="B31" s="3" t="s">
        <v>533</v>
      </c>
      <c r="C31" s="48">
        <v>559.1</v>
      </c>
      <c r="D31" s="48">
        <v>579.9</v>
      </c>
      <c r="E31" s="48">
        <v>614.4</v>
      </c>
      <c r="F31" s="48">
        <v>625.20000000000005</v>
      </c>
      <c r="G31" s="48">
        <v>640.29999999999995</v>
      </c>
      <c r="H31" s="48">
        <v>635.6</v>
      </c>
      <c r="I31" s="48">
        <v>660.9</v>
      </c>
      <c r="J31" s="48">
        <v>702.8</v>
      </c>
      <c r="K31" s="48">
        <v>736.2</v>
      </c>
      <c r="L31" s="48">
        <v>789.3</v>
      </c>
      <c r="M31" s="48">
        <v>814.7</v>
      </c>
      <c r="N31" s="48">
        <v>801.8</v>
      </c>
      <c r="O31" s="48">
        <v>820.5</v>
      </c>
      <c r="P31" s="48">
        <v>834.3</v>
      </c>
      <c r="Q31" s="48">
        <v>855.7</v>
      </c>
      <c r="R31" s="48">
        <v>869.4</v>
      </c>
      <c r="S31" s="48">
        <v>886.8</v>
      </c>
      <c r="T31" s="48">
        <v>903.6</v>
      </c>
      <c r="U31" s="48">
        <v>926.7</v>
      </c>
      <c r="V31" s="48">
        <v>895.4</v>
      </c>
      <c r="W31" s="48">
        <v>931.4</v>
      </c>
      <c r="X31" s="48">
        <v>1029.3</v>
      </c>
      <c r="Y31" s="48">
        <v>1006.2</v>
      </c>
      <c r="Z31" s="48">
        <v>949.3</v>
      </c>
      <c r="AA31" s="48">
        <v>1125.3</v>
      </c>
      <c r="AB31" s="48">
        <v>1284.8</v>
      </c>
      <c r="AC31" s="48">
        <v>1328.5</v>
      </c>
      <c r="AD31" s="48">
        <v>1363.3</v>
      </c>
    </row>
    <row r="32" spans="1:30" x14ac:dyDescent="0.25">
      <c r="A32" s="3" t="s">
        <v>594</v>
      </c>
      <c r="B32" s="3" t="s">
        <v>531</v>
      </c>
      <c r="C32" s="48">
        <v>135.19999999999999</v>
      </c>
      <c r="D32" s="48">
        <v>140</v>
      </c>
      <c r="E32" s="48">
        <v>161.80000000000001</v>
      </c>
      <c r="F32" s="48">
        <v>163.19999999999999</v>
      </c>
      <c r="G32" s="48">
        <v>174.1</v>
      </c>
      <c r="H32" s="48">
        <v>175.6</v>
      </c>
      <c r="I32" s="48">
        <v>178.9</v>
      </c>
      <c r="J32" s="48">
        <v>175.8</v>
      </c>
      <c r="K32" s="48">
        <v>178.6</v>
      </c>
      <c r="L32" s="48">
        <v>193.8</v>
      </c>
      <c r="M32" s="48">
        <v>194.2</v>
      </c>
      <c r="N32" s="48">
        <v>199.3</v>
      </c>
      <c r="O32" s="48">
        <v>237.7</v>
      </c>
      <c r="P32" s="48">
        <v>223.5</v>
      </c>
      <c r="Q32" s="48">
        <v>209.8</v>
      </c>
      <c r="R32" s="48">
        <v>220.1</v>
      </c>
      <c r="S32" s="48">
        <v>230</v>
      </c>
      <c r="T32" s="48">
        <v>241.7</v>
      </c>
      <c r="U32" s="48">
        <v>266.7</v>
      </c>
      <c r="V32" s="48">
        <v>270.8</v>
      </c>
      <c r="W32" s="48">
        <v>275.3</v>
      </c>
      <c r="X32" s="48">
        <v>270.39999999999998</v>
      </c>
      <c r="Y32" s="48">
        <v>272.8</v>
      </c>
      <c r="Z32" s="48">
        <v>289.2</v>
      </c>
      <c r="AA32" s="48">
        <v>306.7</v>
      </c>
      <c r="AB32" s="48">
        <v>296.8</v>
      </c>
      <c r="AC32" s="48">
        <v>335.2</v>
      </c>
      <c r="AD32" s="48">
        <v>350.1</v>
      </c>
    </row>
    <row r="33" spans="1:30" x14ac:dyDescent="0.25">
      <c r="A33" s="3" t="s">
        <v>592</v>
      </c>
      <c r="B33" s="3" t="s">
        <v>523</v>
      </c>
      <c r="C33" s="48">
        <v>27.4</v>
      </c>
      <c r="D33" s="48">
        <v>28.1</v>
      </c>
      <c r="E33" s="48">
        <v>28.5</v>
      </c>
      <c r="F33" s="48">
        <v>28</v>
      </c>
      <c r="G33" s="48">
        <v>24.9</v>
      </c>
      <c r="H33" s="48">
        <v>24</v>
      </c>
      <c r="I33" s="48">
        <v>18.7</v>
      </c>
      <c r="J33" s="48">
        <v>22.2</v>
      </c>
      <c r="K33" s="48">
        <v>20.7</v>
      </c>
      <c r="L33" s="48">
        <v>20.100000000000001</v>
      </c>
      <c r="M33" s="48">
        <v>19.3</v>
      </c>
      <c r="N33" s="48">
        <v>17.8</v>
      </c>
      <c r="O33" s="48">
        <v>15.1</v>
      </c>
      <c r="P33" s="48">
        <v>15.6</v>
      </c>
      <c r="Q33" s="48">
        <v>15.1</v>
      </c>
      <c r="R33" s="48">
        <v>16</v>
      </c>
      <c r="S33" s="48">
        <v>16.7</v>
      </c>
      <c r="T33" s="48">
        <v>17.7</v>
      </c>
      <c r="U33" s="48">
        <v>17.7</v>
      </c>
      <c r="V33" s="48">
        <v>18.2</v>
      </c>
      <c r="W33" s="48">
        <v>17.3</v>
      </c>
      <c r="X33" s="48">
        <v>16.600000000000001</v>
      </c>
      <c r="Y33" s="48">
        <v>16.7</v>
      </c>
      <c r="Z33" s="48">
        <v>15.9</v>
      </c>
      <c r="AA33" s="48">
        <v>17</v>
      </c>
      <c r="AB33" s="48">
        <v>17.399999999999999</v>
      </c>
      <c r="AC33" s="48">
        <v>17</v>
      </c>
      <c r="AD33" s="48">
        <v>17.3</v>
      </c>
    </row>
    <row r="34" spans="1:30" x14ac:dyDescent="0.25">
      <c r="A34" s="3" t="s">
        <v>590</v>
      </c>
      <c r="B34" s="3" t="s">
        <v>521</v>
      </c>
      <c r="C34" s="48">
        <v>25.2</v>
      </c>
      <c r="D34" s="48">
        <v>23.4</v>
      </c>
      <c r="E34" s="48">
        <v>22.4</v>
      </c>
      <c r="F34" s="48">
        <v>22.2</v>
      </c>
      <c r="G34" s="48">
        <v>19.5</v>
      </c>
      <c r="H34" s="48">
        <v>18.100000000000001</v>
      </c>
      <c r="I34" s="48">
        <v>15.5</v>
      </c>
      <c r="J34" s="48">
        <v>14.6</v>
      </c>
      <c r="K34" s="48">
        <v>13.8</v>
      </c>
      <c r="L34" s="48">
        <v>12.9</v>
      </c>
      <c r="M34" s="48">
        <v>11.8</v>
      </c>
      <c r="N34" s="48">
        <v>11.6</v>
      </c>
      <c r="O34" s="48">
        <v>9.9</v>
      </c>
      <c r="P34" s="48">
        <v>10.4</v>
      </c>
      <c r="Q34" s="48">
        <v>10.1</v>
      </c>
      <c r="R34" s="48">
        <v>10</v>
      </c>
      <c r="S34" s="48">
        <v>10.199999999999999</v>
      </c>
      <c r="T34" s="48">
        <v>9.9</v>
      </c>
      <c r="U34" s="48">
        <v>9.6999999999999993</v>
      </c>
      <c r="V34" s="48">
        <v>9.6</v>
      </c>
      <c r="W34" s="48">
        <v>9.4</v>
      </c>
      <c r="X34" s="48">
        <v>9.3000000000000007</v>
      </c>
      <c r="Y34" s="48">
        <v>9.6</v>
      </c>
      <c r="Z34" s="48">
        <v>9.5</v>
      </c>
      <c r="AA34" s="48">
        <v>10.8</v>
      </c>
      <c r="AB34" s="48">
        <v>12.3</v>
      </c>
      <c r="AC34" s="48">
        <v>12.4</v>
      </c>
      <c r="AD34" s="48">
        <v>12.4</v>
      </c>
    </row>
    <row r="35" spans="1:30" x14ac:dyDescent="0.25">
      <c r="A35" s="3" t="s">
        <v>588</v>
      </c>
      <c r="B35" s="3" t="s">
        <v>519</v>
      </c>
      <c r="C35" s="48">
        <v>55.4</v>
      </c>
      <c r="D35" s="48">
        <v>55.9</v>
      </c>
      <c r="E35" s="48">
        <v>59.4</v>
      </c>
      <c r="F35" s="48">
        <v>62.2</v>
      </c>
      <c r="G35" s="48">
        <v>53.5</v>
      </c>
      <c r="H35" s="48">
        <v>54.1</v>
      </c>
      <c r="I35" s="48">
        <v>51</v>
      </c>
      <c r="J35" s="48">
        <v>52.7</v>
      </c>
      <c r="K35" s="48">
        <v>51.7</v>
      </c>
      <c r="L35" s="48">
        <v>58</v>
      </c>
      <c r="M35" s="48">
        <v>55.7</v>
      </c>
      <c r="N35" s="48">
        <v>51.4</v>
      </c>
      <c r="O35" s="48">
        <v>59.2</v>
      </c>
      <c r="P35" s="48">
        <v>56.4</v>
      </c>
      <c r="Q35" s="48">
        <v>53.8</v>
      </c>
      <c r="R35" s="48">
        <v>53.2</v>
      </c>
      <c r="S35" s="48">
        <v>56.6</v>
      </c>
      <c r="T35" s="48">
        <v>57</v>
      </c>
      <c r="U35" s="48">
        <v>60</v>
      </c>
      <c r="V35" s="48">
        <v>58.7</v>
      </c>
      <c r="W35" s="48">
        <v>55.9</v>
      </c>
      <c r="X35" s="48">
        <v>60.2</v>
      </c>
      <c r="Y35" s="48">
        <v>62.7</v>
      </c>
      <c r="Z35" s="48">
        <v>65</v>
      </c>
      <c r="AA35" s="48">
        <v>64.599999999999994</v>
      </c>
      <c r="AB35" s="48">
        <v>70.3</v>
      </c>
      <c r="AC35" s="48">
        <v>74.7</v>
      </c>
      <c r="AD35" s="48">
        <v>71.599999999999994</v>
      </c>
    </row>
    <row r="36" spans="1:30" x14ac:dyDescent="0.25">
      <c r="A36" s="3" t="s">
        <v>586</v>
      </c>
      <c r="B36" s="3" t="s">
        <v>517</v>
      </c>
      <c r="C36" s="48">
        <v>37.4</v>
      </c>
      <c r="D36" s="48">
        <v>39.700000000000003</v>
      </c>
      <c r="E36" s="48">
        <v>42.2</v>
      </c>
      <c r="F36" s="48">
        <v>43.7</v>
      </c>
      <c r="G36" s="48">
        <v>42.7</v>
      </c>
      <c r="H36" s="48">
        <v>42.1</v>
      </c>
      <c r="I36" s="48">
        <v>42.2</v>
      </c>
      <c r="J36" s="48">
        <v>42.7</v>
      </c>
      <c r="K36" s="48">
        <v>44.5</v>
      </c>
      <c r="L36" s="48">
        <v>46.8</v>
      </c>
      <c r="M36" s="48">
        <v>47.7</v>
      </c>
      <c r="N36" s="48">
        <v>45.2</v>
      </c>
      <c r="O36" s="48">
        <v>39.6</v>
      </c>
      <c r="P36" s="48">
        <v>39.5</v>
      </c>
      <c r="Q36" s="48">
        <v>38.799999999999997</v>
      </c>
      <c r="R36" s="48">
        <v>38.4</v>
      </c>
      <c r="S36" s="48">
        <v>39.1</v>
      </c>
      <c r="T36" s="48">
        <v>39.200000000000003</v>
      </c>
      <c r="U36" s="48">
        <v>40.4</v>
      </c>
      <c r="V36" s="48">
        <v>41.4</v>
      </c>
      <c r="W36" s="48">
        <v>40.6</v>
      </c>
      <c r="X36" s="48">
        <v>41.5</v>
      </c>
      <c r="Y36" s="48">
        <v>41.5</v>
      </c>
      <c r="Z36" s="48">
        <v>36.5</v>
      </c>
      <c r="AA36" s="48">
        <v>38.9</v>
      </c>
      <c r="AB36" s="48">
        <v>41.6</v>
      </c>
      <c r="AC36" s="48">
        <v>42.9</v>
      </c>
      <c r="AD36" s="48">
        <v>43.2</v>
      </c>
    </row>
    <row r="37" spans="1:30" x14ac:dyDescent="0.25">
      <c r="A37" s="3" t="s">
        <v>584</v>
      </c>
      <c r="B37" s="3" t="s">
        <v>515</v>
      </c>
      <c r="C37" s="48">
        <v>47.5</v>
      </c>
      <c r="D37" s="48">
        <v>50.1</v>
      </c>
      <c r="E37" s="48">
        <v>45.2</v>
      </c>
      <c r="F37" s="48">
        <v>52.7</v>
      </c>
      <c r="G37" s="48">
        <v>68.3</v>
      </c>
      <c r="H37" s="48">
        <v>50.7</v>
      </c>
      <c r="I37" s="48">
        <v>81.2</v>
      </c>
      <c r="J37" s="48">
        <v>104.2</v>
      </c>
      <c r="K37" s="48">
        <v>141</v>
      </c>
      <c r="L37" s="48">
        <v>140</v>
      </c>
      <c r="M37" s="48">
        <v>154.69999999999999</v>
      </c>
      <c r="N37" s="48">
        <v>154.80000000000001</v>
      </c>
      <c r="O37" s="48">
        <v>110.6</v>
      </c>
      <c r="P37" s="48">
        <v>123.8</v>
      </c>
      <c r="Q37" s="48">
        <v>159.1</v>
      </c>
      <c r="R37" s="48">
        <v>159.1</v>
      </c>
      <c r="S37" s="48">
        <v>146.6</v>
      </c>
      <c r="T37" s="48">
        <v>147.80000000000001</v>
      </c>
      <c r="U37" s="48">
        <v>131.4</v>
      </c>
      <c r="V37" s="48">
        <v>76</v>
      </c>
      <c r="W37" s="48">
        <v>110.7</v>
      </c>
      <c r="X37" s="48">
        <v>154.19999999999999</v>
      </c>
      <c r="Y37" s="48">
        <v>143.4</v>
      </c>
      <c r="Z37" s="48">
        <v>60.5</v>
      </c>
      <c r="AA37" s="48">
        <v>143.19999999999999</v>
      </c>
      <c r="AB37" s="48">
        <v>230.3</v>
      </c>
      <c r="AC37" s="48">
        <v>216.8</v>
      </c>
      <c r="AD37" s="48">
        <v>194.4</v>
      </c>
    </row>
    <row r="38" spans="1:30" x14ac:dyDescent="0.25">
      <c r="A38" s="3" t="s">
        <v>582</v>
      </c>
      <c r="B38" s="3" t="s">
        <v>513</v>
      </c>
      <c r="C38" s="48">
        <v>173.4</v>
      </c>
      <c r="D38" s="48">
        <v>181</v>
      </c>
      <c r="E38" s="48">
        <v>188.8</v>
      </c>
      <c r="F38" s="48">
        <v>187.8</v>
      </c>
      <c r="G38" s="48">
        <v>193.8</v>
      </c>
      <c r="H38" s="48">
        <v>207.8</v>
      </c>
      <c r="I38" s="48">
        <v>210.6</v>
      </c>
      <c r="J38" s="48">
        <v>226.8</v>
      </c>
      <c r="K38" s="48">
        <v>223</v>
      </c>
      <c r="L38" s="48">
        <v>253.8</v>
      </c>
      <c r="M38" s="48">
        <v>267.89999999999998</v>
      </c>
      <c r="N38" s="48">
        <v>265.7</v>
      </c>
      <c r="O38" s="48">
        <v>288</v>
      </c>
      <c r="P38" s="48">
        <v>303.3</v>
      </c>
      <c r="Q38" s="48">
        <v>306</v>
      </c>
      <c r="R38" s="48">
        <v>305</v>
      </c>
      <c r="S38" s="48">
        <v>318.7</v>
      </c>
      <c r="T38" s="48">
        <v>323.5</v>
      </c>
      <c r="U38" s="48">
        <v>323.3</v>
      </c>
      <c r="V38" s="48">
        <v>341.8</v>
      </c>
      <c r="W38" s="48">
        <v>345.1</v>
      </c>
      <c r="X38" s="48">
        <v>396.2</v>
      </c>
      <c r="Y38" s="48">
        <v>374.8</v>
      </c>
      <c r="Z38" s="48">
        <v>392.5</v>
      </c>
      <c r="AA38" s="48">
        <v>461.3</v>
      </c>
      <c r="AB38" s="48">
        <v>521.5</v>
      </c>
      <c r="AC38" s="48">
        <v>531.79999999999995</v>
      </c>
      <c r="AD38" s="48">
        <v>575.20000000000005</v>
      </c>
    </row>
    <row r="39" spans="1:30" x14ac:dyDescent="0.25">
      <c r="A39" s="3" t="s">
        <v>580</v>
      </c>
      <c r="B39" s="3" t="s">
        <v>503</v>
      </c>
      <c r="C39" s="48">
        <v>57.6</v>
      </c>
      <c r="D39" s="48">
        <v>61.8</v>
      </c>
      <c r="E39" s="48">
        <v>66</v>
      </c>
      <c r="F39" s="48">
        <v>65.5</v>
      </c>
      <c r="G39" s="48">
        <v>63.5</v>
      </c>
      <c r="H39" s="48">
        <v>63</v>
      </c>
      <c r="I39" s="48">
        <v>62.7</v>
      </c>
      <c r="J39" s="48">
        <v>63.8</v>
      </c>
      <c r="K39" s="48">
        <v>62.9</v>
      </c>
      <c r="L39" s="48">
        <v>64</v>
      </c>
      <c r="M39" s="48">
        <v>63.3</v>
      </c>
      <c r="N39" s="48">
        <v>56.1</v>
      </c>
      <c r="O39" s="48">
        <v>60.4</v>
      </c>
      <c r="P39" s="48">
        <v>61.8</v>
      </c>
      <c r="Q39" s="48">
        <v>63.1</v>
      </c>
      <c r="R39" s="48">
        <v>67.7</v>
      </c>
      <c r="S39" s="48">
        <v>69</v>
      </c>
      <c r="T39" s="48">
        <v>66.900000000000006</v>
      </c>
      <c r="U39" s="48">
        <v>77.5</v>
      </c>
      <c r="V39" s="48">
        <v>78.8</v>
      </c>
      <c r="W39" s="48">
        <v>77.2</v>
      </c>
      <c r="X39" s="48">
        <v>80.8</v>
      </c>
      <c r="Y39" s="48">
        <v>84.8</v>
      </c>
      <c r="Z39" s="48">
        <v>80.3</v>
      </c>
      <c r="AA39" s="48">
        <v>82.9</v>
      </c>
      <c r="AB39" s="48">
        <v>94.7</v>
      </c>
      <c r="AC39" s="48">
        <v>97.7</v>
      </c>
      <c r="AD39" s="48">
        <v>99.2</v>
      </c>
    </row>
    <row r="40" spans="1:30" x14ac:dyDescent="0.25">
      <c r="A40" s="3" t="s">
        <v>578</v>
      </c>
      <c r="B40" s="4" t="s">
        <v>501</v>
      </c>
      <c r="C40" s="47">
        <v>527.5</v>
      </c>
      <c r="D40" s="47">
        <v>562.70000000000005</v>
      </c>
      <c r="E40" s="47">
        <v>583.5</v>
      </c>
      <c r="F40" s="47">
        <v>621.9</v>
      </c>
      <c r="G40" s="47">
        <v>612.70000000000005</v>
      </c>
      <c r="H40" s="47">
        <v>612.4</v>
      </c>
      <c r="I40" s="47">
        <v>640.79999999999995</v>
      </c>
      <c r="J40" s="47">
        <v>696.1</v>
      </c>
      <c r="K40" s="47">
        <v>752.9</v>
      </c>
      <c r="L40" s="47">
        <v>809.5</v>
      </c>
      <c r="M40" s="47">
        <v>856.2</v>
      </c>
      <c r="N40" s="47">
        <v>882.8</v>
      </c>
      <c r="O40" s="47">
        <v>832.1</v>
      </c>
      <c r="P40" s="47">
        <v>887.6</v>
      </c>
      <c r="Q40" s="47">
        <v>934.8</v>
      </c>
      <c r="R40" s="47">
        <v>997.8</v>
      </c>
      <c r="S40" s="47">
        <v>1042.7</v>
      </c>
      <c r="T40" s="47">
        <v>1092.0999999999999</v>
      </c>
      <c r="U40" s="47">
        <v>1148.5999999999999</v>
      </c>
      <c r="V40" s="47">
        <v>1142.9000000000001</v>
      </c>
      <c r="W40" s="47">
        <v>1176.0999999999999</v>
      </c>
      <c r="X40" s="47">
        <v>1222.0999999999999</v>
      </c>
      <c r="Y40" s="47">
        <v>1296.8</v>
      </c>
      <c r="Z40" s="47">
        <v>1301.8</v>
      </c>
      <c r="AA40" s="47">
        <v>1415.1</v>
      </c>
      <c r="AB40" s="47">
        <v>1595.5</v>
      </c>
      <c r="AC40" s="47">
        <v>1653</v>
      </c>
      <c r="AD40" s="47">
        <v>1706.8</v>
      </c>
    </row>
    <row r="41" spans="1:30" x14ac:dyDescent="0.25">
      <c r="A41" s="3" t="s">
        <v>576</v>
      </c>
      <c r="B41" s="4" t="s">
        <v>477</v>
      </c>
      <c r="C41" s="47">
        <v>579.9</v>
      </c>
      <c r="D41" s="47">
        <v>626.9</v>
      </c>
      <c r="E41" s="47">
        <v>652.79999999999995</v>
      </c>
      <c r="F41" s="47">
        <v>685.4</v>
      </c>
      <c r="G41" s="47">
        <v>709.4</v>
      </c>
      <c r="H41" s="47">
        <v>732.6</v>
      </c>
      <c r="I41" s="47">
        <v>769.5</v>
      </c>
      <c r="J41" s="47">
        <v>795.5</v>
      </c>
      <c r="K41" s="47">
        <v>840.6</v>
      </c>
      <c r="L41" s="47">
        <v>869.8</v>
      </c>
      <c r="M41" s="47">
        <v>869.4</v>
      </c>
      <c r="N41" s="47">
        <v>851.4</v>
      </c>
      <c r="O41" s="47">
        <v>832.3</v>
      </c>
      <c r="P41" s="47">
        <v>863.5</v>
      </c>
      <c r="Q41" s="47">
        <v>883.6</v>
      </c>
      <c r="R41" s="47">
        <v>923.4</v>
      </c>
      <c r="S41" s="47">
        <v>979.7</v>
      </c>
      <c r="T41" s="47">
        <v>1018.2</v>
      </c>
      <c r="U41" s="47">
        <v>1081.2</v>
      </c>
      <c r="V41" s="47">
        <v>1133.2</v>
      </c>
      <c r="W41" s="47">
        <v>1178.9000000000001</v>
      </c>
      <c r="X41" s="47">
        <v>1223.5999999999999</v>
      </c>
      <c r="Y41" s="47">
        <v>1277.5999999999999</v>
      </c>
      <c r="Z41" s="47">
        <v>1333.1</v>
      </c>
      <c r="AA41" s="47">
        <v>1535.2</v>
      </c>
      <c r="AB41" s="47">
        <v>1628.9</v>
      </c>
      <c r="AC41" s="47">
        <v>1772.4</v>
      </c>
      <c r="AD41" s="47">
        <v>1841.7</v>
      </c>
    </row>
    <row r="42" spans="1:30" x14ac:dyDescent="0.25">
      <c r="A42" s="3" t="s">
        <v>574</v>
      </c>
      <c r="B42" s="3" t="s">
        <v>475</v>
      </c>
      <c r="C42" s="48">
        <v>118.5</v>
      </c>
      <c r="D42" s="48">
        <v>123.7</v>
      </c>
      <c r="E42" s="48">
        <v>135.4</v>
      </c>
      <c r="F42" s="48">
        <v>138.6</v>
      </c>
      <c r="G42" s="48">
        <v>132.6</v>
      </c>
      <c r="H42" s="48">
        <v>147</v>
      </c>
      <c r="I42" s="48">
        <v>149.80000000000001</v>
      </c>
      <c r="J42" s="48">
        <v>152.69999999999999</v>
      </c>
      <c r="K42" s="48">
        <v>158.1</v>
      </c>
      <c r="L42" s="48">
        <v>160.5</v>
      </c>
      <c r="M42" s="48">
        <v>162.80000000000001</v>
      </c>
      <c r="N42" s="48">
        <v>144.80000000000001</v>
      </c>
      <c r="O42" s="48">
        <v>125.8</v>
      </c>
      <c r="P42" s="48">
        <v>143</v>
      </c>
      <c r="Q42" s="48">
        <v>150.5</v>
      </c>
      <c r="R42" s="48">
        <v>163.30000000000001</v>
      </c>
      <c r="S42" s="48">
        <v>181.7</v>
      </c>
      <c r="T42" s="48">
        <v>194.3</v>
      </c>
      <c r="U42" s="48">
        <v>209.4</v>
      </c>
      <c r="V42" s="48">
        <v>223.9</v>
      </c>
      <c r="W42" s="48">
        <v>235.8</v>
      </c>
      <c r="X42" s="48">
        <v>243.3</v>
      </c>
      <c r="Y42" s="48">
        <v>257.5</v>
      </c>
      <c r="Z42" s="48">
        <v>255.3</v>
      </c>
      <c r="AA42" s="48">
        <v>317</v>
      </c>
      <c r="AB42" s="48">
        <v>340.4</v>
      </c>
      <c r="AC42" s="48">
        <v>361.7</v>
      </c>
      <c r="AD42" s="48">
        <v>362.9</v>
      </c>
    </row>
    <row r="43" spans="1:30" x14ac:dyDescent="0.25">
      <c r="A43" s="3" t="s">
        <v>572</v>
      </c>
      <c r="B43" s="3" t="s">
        <v>473</v>
      </c>
      <c r="C43" s="48">
        <v>90.9</v>
      </c>
      <c r="D43" s="48">
        <v>98.2</v>
      </c>
      <c r="E43" s="48">
        <v>99.7</v>
      </c>
      <c r="F43" s="48">
        <v>101.4</v>
      </c>
      <c r="G43" s="48">
        <v>109.1</v>
      </c>
      <c r="H43" s="48">
        <v>111.2</v>
      </c>
      <c r="I43" s="48">
        <v>115.1</v>
      </c>
      <c r="J43" s="48">
        <v>117.3</v>
      </c>
      <c r="K43" s="48">
        <v>122.5</v>
      </c>
      <c r="L43" s="48">
        <v>125.9</v>
      </c>
      <c r="M43" s="48">
        <v>124.1</v>
      </c>
      <c r="N43" s="48">
        <v>128.5</v>
      </c>
      <c r="O43" s="48">
        <v>131.4</v>
      </c>
      <c r="P43" s="48">
        <v>133</v>
      </c>
      <c r="Q43" s="48">
        <v>131.80000000000001</v>
      </c>
      <c r="R43" s="48">
        <v>133.80000000000001</v>
      </c>
      <c r="S43" s="48">
        <v>139.6</v>
      </c>
      <c r="T43" s="48">
        <v>143.6</v>
      </c>
      <c r="U43" s="48">
        <v>151.69999999999999</v>
      </c>
      <c r="V43" s="48">
        <v>156.19999999999999</v>
      </c>
      <c r="W43" s="48">
        <v>162.1</v>
      </c>
      <c r="X43" s="48">
        <v>164.1</v>
      </c>
      <c r="Y43" s="48">
        <v>168.7</v>
      </c>
      <c r="Z43" s="48">
        <v>191.2</v>
      </c>
      <c r="AA43" s="48">
        <v>197.3</v>
      </c>
      <c r="AB43" s="48">
        <v>209.9</v>
      </c>
      <c r="AC43" s="48">
        <v>231.7</v>
      </c>
      <c r="AD43" s="48">
        <v>240.5</v>
      </c>
    </row>
    <row r="44" spans="1:30" x14ac:dyDescent="0.25">
      <c r="A44" s="3" t="s">
        <v>570</v>
      </c>
      <c r="B44" s="3" t="s">
        <v>471</v>
      </c>
      <c r="C44" s="48">
        <v>79.8</v>
      </c>
      <c r="D44" s="48">
        <v>86.2</v>
      </c>
      <c r="E44" s="48">
        <v>89.1</v>
      </c>
      <c r="F44" s="48">
        <v>94.6</v>
      </c>
      <c r="G44" s="48">
        <v>99.6</v>
      </c>
      <c r="H44" s="48">
        <v>102.6</v>
      </c>
      <c r="I44" s="48">
        <v>110.1</v>
      </c>
      <c r="J44" s="48">
        <v>114.5</v>
      </c>
      <c r="K44" s="48">
        <v>121.1</v>
      </c>
      <c r="L44" s="48">
        <v>123.9</v>
      </c>
      <c r="M44" s="48">
        <v>124.6</v>
      </c>
      <c r="N44" s="48">
        <v>128.5</v>
      </c>
      <c r="O44" s="48">
        <v>133.4</v>
      </c>
      <c r="P44" s="48">
        <v>133</v>
      </c>
      <c r="Q44" s="48">
        <v>134.80000000000001</v>
      </c>
      <c r="R44" s="48">
        <v>134.19999999999999</v>
      </c>
      <c r="S44" s="48">
        <v>134</v>
      </c>
      <c r="T44" s="48">
        <v>138.69999999999999</v>
      </c>
      <c r="U44" s="48">
        <v>144.19999999999999</v>
      </c>
      <c r="V44" s="48">
        <v>147</v>
      </c>
      <c r="W44" s="48">
        <v>152.1</v>
      </c>
      <c r="X44" s="48">
        <v>155</v>
      </c>
      <c r="Y44" s="48">
        <v>159.9</v>
      </c>
      <c r="Z44" s="48">
        <v>162.19999999999999</v>
      </c>
      <c r="AA44" s="48">
        <v>183.1</v>
      </c>
      <c r="AB44" s="48">
        <v>195</v>
      </c>
      <c r="AC44" s="48">
        <v>203.2</v>
      </c>
      <c r="AD44" s="48">
        <v>213.8</v>
      </c>
    </row>
    <row r="45" spans="1:30" x14ac:dyDescent="0.25">
      <c r="A45" s="3" t="s">
        <v>568</v>
      </c>
      <c r="B45" s="3" t="s">
        <v>469</v>
      </c>
      <c r="C45" s="48">
        <v>290.7</v>
      </c>
      <c r="D45" s="48">
        <v>318.8</v>
      </c>
      <c r="E45" s="48">
        <v>328.7</v>
      </c>
      <c r="F45" s="48">
        <v>350.8</v>
      </c>
      <c r="G45" s="48">
        <v>368.1</v>
      </c>
      <c r="H45" s="48">
        <v>371.8</v>
      </c>
      <c r="I45" s="48">
        <v>394.6</v>
      </c>
      <c r="J45" s="48">
        <v>410.9</v>
      </c>
      <c r="K45" s="48">
        <v>438.9</v>
      </c>
      <c r="L45" s="48">
        <v>459.6</v>
      </c>
      <c r="M45" s="48">
        <v>457.9</v>
      </c>
      <c r="N45" s="48">
        <v>449.6</v>
      </c>
      <c r="O45" s="48">
        <v>441.6</v>
      </c>
      <c r="P45" s="48">
        <v>454.6</v>
      </c>
      <c r="Q45" s="48">
        <v>466.5</v>
      </c>
      <c r="R45" s="48">
        <v>492.1</v>
      </c>
      <c r="S45" s="48">
        <v>524.4</v>
      </c>
      <c r="T45" s="48">
        <v>541.6</v>
      </c>
      <c r="U45" s="48">
        <v>575.9</v>
      </c>
      <c r="V45" s="48">
        <v>606.1</v>
      </c>
      <c r="W45" s="48">
        <v>629</v>
      </c>
      <c r="X45" s="48">
        <v>661.2</v>
      </c>
      <c r="Y45" s="48">
        <v>691.4</v>
      </c>
      <c r="Z45" s="48">
        <v>724.4</v>
      </c>
      <c r="AA45" s="48">
        <v>837.7</v>
      </c>
      <c r="AB45" s="48">
        <v>883.6</v>
      </c>
      <c r="AC45" s="48">
        <v>975.8</v>
      </c>
      <c r="AD45" s="48">
        <v>1024.5999999999999</v>
      </c>
    </row>
    <row r="46" spans="1:30" x14ac:dyDescent="0.25">
      <c r="A46" s="3" t="s">
        <v>566</v>
      </c>
      <c r="B46" s="4" t="s">
        <v>455</v>
      </c>
      <c r="C46" s="47">
        <v>257.3</v>
      </c>
      <c r="D46" s="47">
        <v>280</v>
      </c>
      <c r="E46" s="47">
        <v>290.10000000000002</v>
      </c>
      <c r="F46" s="47">
        <v>307.8</v>
      </c>
      <c r="G46" s="47">
        <v>308</v>
      </c>
      <c r="H46" s="47">
        <v>305.60000000000002</v>
      </c>
      <c r="I46" s="47">
        <v>321.39999999999998</v>
      </c>
      <c r="J46" s="47">
        <v>352</v>
      </c>
      <c r="K46" s="47">
        <v>375.6</v>
      </c>
      <c r="L46" s="47">
        <v>410.3</v>
      </c>
      <c r="M46" s="47">
        <v>414</v>
      </c>
      <c r="N46" s="47">
        <v>427</v>
      </c>
      <c r="O46" s="47">
        <v>404.4</v>
      </c>
      <c r="P46" s="47">
        <v>433.5</v>
      </c>
      <c r="Q46" s="47">
        <v>452.5</v>
      </c>
      <c r="R46" s="47">
        <v>473.3</v>
      </c>
      <c r="S46" s="47">
        <v>497.4</v>
      </c>
      <c r="T46" s="47">
        <v>533.6</v>
      </c>
      <c r="U46" s="47">
        <v>583.9</v>
      </c>
      <c r="V46" s="47">
        <v>603</v>
      </c>
      <c r="W46" s="47">
        <v>635.5</v>
      </c>
      <c r="X46" s="47">
        <v>677.3</v>
      </c>
      <c r="Y46" s="47">
        <v>710</v>
      </c>
      <c r="Z46" s="47">
        <v>638.70000000000005</v>
      </c>
      <c r="AA46" s="47">
        <v>775.4</v>
      </c>
      <c r="AB46" s="47">
        <v>916.3</v>
      </c>
      <c r="AC46" s="47">
        <v>943.7</v>
      </c>
      <c r="AD46" s="47">
        <v>969.2</v>
      </c>
    </row>
    <row r="47" spans="1:30" x14ac:dyDescent="0.25">
      <c r="A47" s="3" t="s">
        <v>564</v>
      </c>
      <c r="B47" s="3" t="s">
        <v>453</v>
      </c>
      <c r="C47" s="48">
        <v>54.7</v>
      </c>
      <c r="D47" s="48">
        <v>55.2</v>
      </c>
      <c r="E47" s="48">
        <v>57.7</v>
      </c>
      <c r="F47" s="48">
        <v>58.1</v>
      </c>
      <c r="G47" s="48">
        <v>49.2</v>
      </c>
      <c r="H47" s="48">
        <v>52</v>
      </c>
      <c r="I47" s="48">
        <v>54.6</v>
      </c>
      <c r="J47" s="48">
        <v>60.8</v>
      </c>
      <c r="K47" s="48">
        <v>61.7</v>
      </c>
      <c r="L47" s="48">
        <v>68</v>
      </c>
      <c r="M47" s="48">
        <v>73.2</v>
      </c>
      <c r="N47" s="48">
        <v>68.7</v>
      </c>
      <c r="O47" s="48">
        <v>71.599999999999994</v>
      </c>
      <c r="P47" s="48">
        <v>84.3</v>
      </c>
      <c r="Q47" s="48">
        <v>84.8</v>
      </c>
      <c r="R47" s="48">
        <v>88.1</v>
      </c>
      <c r="S47" s="48">
        <v>93.6</v>
      </c>
      <c r="T47" s="48">
        <v>101.6</v>
      </c>
      <c r="U47" s="48">
        <v>116</v>
      </c>
      <c r="V47" s="48">
        <v>125</v>
      </c>
      <c r="W47" s="48">
        <v>128.69999999999999</v>
      </c>
      <c r="X47" s="48">
        <v>131.1</v>
      </c>
      <c r="Y47" s="48">
        <v>140.19999999999999</v>
      </c>
      <c r="Z47" s="48">
        <v>63.8</v>
      </c>
      <c r="AA47" s="48">
        <v>96</v>
      </c>
      <c r="AB47" s="48">
        <v>146.69999999999999</v>
      </c>
      <c r="AC47" s="48">
        <v>166.6</v>
      </c>
      <c r="AD47" s="48">
        <v>169</v>
      </c>
    </row>
    <row r="48" spans="1:30" x14ac:dyDescent="0.25">
      <c r="A48" s="3" t="s">
        <v>562</v>
      </c>
      <c r="B48" s="3" t="s">
        <v>451</v>
      </c>
      <c r="C48" s="48">
        <v>20</v>
      </c>
      <c r="D48" s="48">
        <v>22.2</v>
      </c>
      <c r="E48" s="48">
        <v>22.6</v>
      </c>
      <c r="F48" s="48">
        <v>23.3</v>
      </c>
      <c r="G48" s="48">
        <v>23.3</v>
      </c>
      <c r="H48" s="48">
        <v>21.7</v>
      </c>
      <c r="I48" s="48">
        <v>23.4</v>
      </c>
      <c r="J48" s="48">
        <v>25.2</v>
      </c>
      <c r="K48" s="48">
        <v>28</v>
      </c>
      <c r="L48" s="48">
        <v>32.1</v>
      </c>
      <c r="M48" s="48">
        <v>32.4</v>
      </c>
      <c r="N48" s="48">
        <v>37.299999999999997</v>
      </c>
      <c r="O48" s="48">
        <v>32.9</v>
      </c>
      <c r="P48" s="48">
        <v>33.799999999999997</v>
      </c>
      <c r="Q48" s="48">
        <v>36.6</v>
      </c>
      <c r="R48" s="48">
        <v>39.700000000000003</v>
      </c>
      <c r="S48" s="48">
        <v>41.6</v>
      </c>
      <c r="T48" s="48">
        <v>45.2</v>
      </c>
      <c r="U48" s="48">
        <v>46.2</v>
      </c>
      <c r="V48" s="48">
        <v>42.3</v>
      </c>
      <c r="W48" s="48">
        <v>44.3</v>
      </c>
      <c r="X48" s="48">
        <v>46.6</v>
      </c>
      <c r="Y48" s="48">
        <v>46.2</v>
      </c>
      <c r="Z48" s="48">
        <v>41.8</v>
      </c>
      <c r="AA48" s="48">
        <v>45.2</v>
      </c>
      <c r="AB48" s="48">
        <v>52</v>
      </c>
      <c r="AC48" s="48">
        <v>53.1</v>
      </c>
      <c r="AD48" s="48">
        <v>53</v>
      </c>
    </row>
    <row r="49" spans="1:30" x14ac:dyDescent="0.25">
      <c r="A49" s="3" t="s">
        <v>560</v>
      </c>
      <c r="B49" s="3" t="s">
        <v>449</v>
      </c>
      <c r="C49" s="48">
        <v>6.6</v>
      </c>
      <c r="D49" s="48">
        <v>6.5</v>
      </c>
      <c r="E49" s="48">
        <v>6.6</v>
      </c>
      <c r="F49" s="48">
        <v>8</v>
      </c>
      <c r="G49" s="48">
        <v>8.3000000000000007</v>
      </c>
      <c r="H49" s="48">
        <v>7</v>
      </c>
      <c r="I49" s="48">
        <v>8.1999999999999993</v>
      </c>
      <c r="J49" s="48">
        <v>8.6</v>
      </c>
      <c r="K49" s="48">
        <v>8.8000000000000007</v>
      </c>
      <c r="L49" s="48">
        <v>12.7</v>
      </c>
      <c r="M49" s="48">
        <v>14.2</v>
      </c>
      <c r="N49" s="48">
        <v>16.399999999999999</v>
      </c>
      <c r="O49" s="48">
        <v>15.6</v>
      </c>
      <c r="P49" s="48">
        <v>14.7</v>
      </c>
      <c r="Q49" s="48">
        <v>14.1</v>
      </c>
      <c r="R49" s="48">
        <v>13.2</v>
      </c>
      <c r="S49" s="48">
        <v>16.8</v>
      </c>
      <c r="T49" s="48">
        <v>16.8</v>
      </c>
      <c r="U49" s="48">
        <v>16.7</v>
      </c>
      <c r="V49" s="48">
        <v>14.3</v>
      </c>
      <c r="W49" s="48">
        <v>14</v>
      </c>
      <c r="X49" s="48">
        <v>15.7</v>
      </c>
      <c r="Y49" s="48">
        <v>15.5</v>
      </c>
      <c r="Z49" s="48">
        <v>12.8</v>
      </c>
      <c r="AA49" s="48">
        <v>19.5</v>
      </c>
      <c r="AB49" s="48">
        <v>22.6</v>
      </c>
      <c r="AC49" s="48">
        <v>24.5</v>
      </c>
      <c r="AD49" s="48">
        <v>24.9</v>
      </c>
    </row>
    <row r="50" spans="1:30" x14ac:dyDescent="0.25">
      <c r="A50" s="3" t="s">
        <v>558</v>
      </c>
      <c r="B50" s="3" t="s">
        <v>447</v>
      </c>
      <c r="C50" s="48">
        <v>77.099999999999994</v>
      </c>
      <c r="D50" s="48">
        <v>85.6</v>
      </c>
      <c r="E50" s="48">
        <v>92.4</v>
      </c>
      <c r="F50" s="48">
        <v>98</v>
      </c>
      <c r="G50" s="48">
        <v>97.2</v>
      </c>
      <c r="H50" s="48">
        <v>97.1</v>
      </c>
      <c r="I50" s="48">
        <v>101.4</v>
      </c>
      <c r="J50" s="48">
        <v>109.1</v>
      </c>
      <c r="K50" s="48">
        <v>116.9</v>
      </c>
      <c r="L50" s="48">
        <v>125.5</v>
      </c>
      <c r="M50" s="48">
        <v>123.7</v>
      </c>
      <c r="N50" s="48">
        <v>120.5</v>
      </c>
      <c r="O50" s="48">
        <v>109.5</v>
      </c>
      <c r="P50" s="48">
        <v>113.5</v>
      </c>
      <c r="Q50" s="48">
        <v>122</v>
      </c>
      <c r="R50" s="48">
        <v>128.4</v>
      </c>
      <c r="S50" s="48">
        <v>134.5</v>
      </c>
      <c r="T50" s="48">
        <v>148.6</v>
      </c>
      <c r="U50" s="48">
        <v>161.5</v>
      </c>
      <c r="V50" s="48">
        <v>164.9</v>
      </c>
      <c r="W50" s="48">
        <v>178</v>
      </c>
      <c r="X50" s="48">
        <v>191.4</v>
      </c>
      <c r="Y50" s="48">
        <v>197.4</v>
      </c>
      <c r="Z50" s="48">
        <v>196.6</v>
      </c>
      <c r="AA50" s="48">
        <v>230.4</v>
      </c>
      <c r="AB50" s="48">
        <v>259.2</v>
      </c>
      <c r="AC50" s="48">
        <v>256.60000000000002</v>
      </c>
      <c r="AD50" s="48">
        <v>257.5</v>
      </c>
    </row>
    <row r="51" spans="1:30" x14ac:dyDescent="0.25">
      <c r="A51" s="3" t="s">
        <v>556</v>
      </c>
      <c r="B51" s="3" t="s">
        <v>445</v>
      </c>
      <c r="C51" s="48">
        <v>15.1</v>
      </c>
      <c r="D51" s="48">
        <v>16.2</v>
      </c>
      <c r="E51" s="48">
        <v>17.7</v>
      </c>
      <c r="F51" s="48">
        <v>18.5</v>
      </c>
      <c r="G51" s="48">
        <v>19</v>
      </c>
      <c r="H51" s="48">
        <v>19.5</v>
      </c>
      <c r="I51" s="48">
        <v>21.4</v>
      </c>
      <c r="J51" s="48">
        <v>23</v>
      </c>
      <c r="K51" s="48">
        <v>23.5</v>
      </c>
      <c r="L51" s="48">
        <v>25.9</v>
      </c>
      <c r="M51" s="48">
        <v>26.3</v>
      </c>
      <c r="N51" s="48">
        <v>28.1</v>
      </c>
      <c r="O51" s="48">
        <v>29.4</v>
      </c>
      <c r="P51" s="48">
        <v>31.4</v>
      </c>
      <c r="Q51" s="48">
        <v>34.200000000000003</v>
      </c>
      <c r="R51" s="48">
        <v>36.5</v>
      </c>
      <c r="S51" s="48">
        <v>37.700000000000003</v>
      </c>
      <c r="T51" s="48">
        <v>40</v>
      </c>
      <c r="U51" s="48">
        <v>41.3</v>
      </c>
      <c r="V51" s="48">
        <v>41.4</v>
      </c>
      <c r="W51" s="48">
        <v>43.4</v>
      </c>
      <c r="X51" s="48">
        <v>46</v>
      </c>
      <c r="Y51" s="48">
        <v>54.3</v>
      </c>
      <c r="Z51" s="48">
        <v>40.700000000000003</v>
      </c>
      <c r="AA51" s="48">
        <v>46.9</v>
      </c>
      <c r="AB51" s="48">
        <v>57</v>
      </c>
      <c r="AC51" s="48">
        <v>68.900000000000006</v>
      </c>
      <c r="AD51" s="48">
        <v>76.599999999999994</v>
      </c>
    </row>
    <row r="52" spans="1:30" x14ac:dyDescent="0.25">
      <c r="A52" s="3" t="s">
        <v>554</v>
      </c>
      <c r="B52" s="3" t="s">
        <v>443</v>
      </c>
      <c r="C52" s="48">
        <v>7</v>
      </c>
      <c r="D52" s="48">
        <v>9.8000000000000007</v>
      </c>
      <c r="E52" s="48">
        <v>10.4</v>
      </c>
      <c r="F52" s="48">
        <v>9.4</v>
      </c>
      <c r="G52" s="48">
        <v>16.100000000000001</v>
      </c>
      <c r="H52" s="48">
        <v>10</v>
      </c>
      <c r="I52" s="48">
        <v>10.3</v>
      </c>
      <c r="J52" s="48">
        <v>10.6</v>
      </c>
      <c r="K52" s="48">
        <v>9.8000000000000007</v>
      </c>
      <c r="L52" s="48">
        <v>10.7</v>
      </c>
      <c r="M52" s="48">
        <v>13</v>
      </c>
      <c r="N52" s="48">
        <v>16.3</v>
      </c>
      <c r="O52" s="48">
        <v>14.6</v>
      </c>
      <c r="P52" s="48">
        <v>20.2</v>
      </c>
      <c r="Q52" s="48">
        <v>21.6</v>
      </c>
      <c r="R52" s="48">
        <v>25.3</v>
      </c>
      <c r="S52" s="48">
        <v>27</v>
      </c>
      <c r="T52" s="48">
        <v>30.2</v>
      </c>
      <c r="U52" s="48">
        <v>36.799999999999997</v>
      </c>
      <c r="V52" s="48">
        <v>39.200000000000003</v>
      </c>
      <c r="W52" s="48">
        <v>41</v>
      </c>
      <c r="X52" s="48">
        <v>44</v>
      </c>
      <c r="Y52" s="48">
        <v>38.9</v>
      </c>
      <c r="Z52" s="48">
        <v>38.5</v>
      </c>
      <c r="AA52" s="48">
        <v>41.8</v>
      </c>
      <c r="AB52" s="48">
        <v>45</v>
      </c>
      <c r="AC52" s="48">
        <v>48.7</v>
      </c>
      <c r="AD52" s="48">
        <v>50</v>
      </c>
    </row>
    <row r="53" spans="1:30" x14ac:dyDescent="0.25">
      <c r="A53" s="3" t="s">
        <v>552</v>
      </c>
      <c r="B53" s="3" t="s">
        <v>441</v>
      </c>
      <c r="C53" s="48">
        <v>55.9</v>
      </c>
      <c r="D53" s="48">
        <v>59.8</v>
      </c>
      <c r="E53" s="48">
        <v>58.1</v>
      </c>
      <c r="F53" s="48">
        <v>65.8</v>
      </c>
      <c r="G53" s="48">
        <v>69.099999999999994</v>
      </c>
      <c r="H53" s="48">
        <v>71.7</v>
      </c>
      <c r="I53" s="48">
        <v>73.3</v>
      </c>
      <c r="J53" s="48">
        <v>80.900000000000006</v>
      </c>
      <c r="K53" s="48">
        <v>88.8</v>
      </c>
      <c r="L53" s="48">
        <v>94.6</v>
      </c>
      <c r="M53" s="48">
        <v>89.9</v>
      </c>
      <c r="N53" s="48">
        <v>94.4</v>
      </c>
      <c r="O53" s="48">
        <v>85.6</v>
      </c>
      <c r="P53" s="48">
        <v>90.5</v>
      </c>
      <c r="Q53" s="48">
        <v>94</v>
      </c>
      <c r="R53" s="48">
        <v>94.9</v>
      </c>
      <c r="S53" s="48">
        <v>99.1</v>
      </c>
      <c r="T53" s="48">
        <v>103.8</v>
      </c>
      <c r="U53" s="48">
        <v>114.4</v>
      </c>
      <c r="V53" s="48">
        <v>119.1</v>
      </c>
      <c r="W53" s="48">
        <v>125</v>
      </c>
      <c r="X53" s="48">
        <v>133.69999999999999</v>
      </c>
      <c r="Y53" s="48">
        <v>144</v>
      </c>
      <c r="Z53" s="48">
        <v>162.9</v>
      </c>
      <c r="AA53" s="48">
        <v>195.6</v>
      </c>
      <c r="AB53" s="48">
        <v>218.3</v>
      </c>
      <c r="AC53" s="48">
        <v>207.6</v>
      </c>
      <c r="AD53" s="48">
        <v>214.4</v>
      </c>
    </row>
    <row r="54" spans="1:30" x14ac:dyDescent="0.25">
      <c r="A54" s="3" t="s">
        <v>550</v>
      </c>
      <c r="B54" s="3" t="s">
        <v>435</v>
      </c>
      <c r="C54" s="48">
        <v>21</v>
      </c>
      <c r="D54" s="48">
        <v>24.8</v>
      </c>
      <c r="E54" s="48">
        <v>24.6</v>
      </c>
      <c r="F54" s="48">
        <v>26.7</v>
      </c>
      <c r="G54" s="48">
        <v>25.8</v>
      </c>
      <c r="H54" s="48">
        <v>26.6</v>
      </c>
      <c r="I54" s="48">
        <v>28.7</v>
      </c>
      <c r="J54" s="48">
        <v>33.6</v>
      </c>
      <c r="K54" s="48">
        <v>38.1</v>
      </c>
      <c r="L54" s="48">
        <v>40.799999999999997</v>
      </c>
      <c r="M54" s="48">
        <v>41.3</v>
      </c>
      <c r="N54" s="48">
        <v>45.3</v>
      </c>
      <c r="O54" s="48">
        <v>45.1</v>
      </c>
      <c r="P54" s="48">
        <v>45.2</v>
      </c>
      <c r="Q54" s="48">
        <v>45.2</v>
      </c>
      <c r="R54" s="48">
        <v>47.2</v>
      </c>
      <c r="S54" s="48">
        <v>47</v>
      </c>
      <c r="T54" s="48">
        <v>47.2</v>
      </c>
      <c r="U54" s="48">
        <v>51.1</v>
      </c>
      <c r="V54" s="48">
        <v>56.9</v>
      </c>
      <c r="W54" s="48">
        <v>61.1</v>
      </c>
      <c r="X54" s="48">
        <v>68.599999999999994</v>
      </c>
      <c r="Y54" s="48">
        <v>73.400000000000006</v>
      </c>
      <c r="Z54" s="48">
        <v>81.599999999999994</v>
      </c>
      <c r="AA54" s="48">
        <v>100.2</v>
      </c>
      <c r="AB54" s="48">
        <v>115.5</v>
      </c>
      <c r="AC54" s="48">
        <v>117.8</v>
      </c>
      <c r="AD54" s="48">
        <v>123.8</v>
      </c>
    </row>
    <row r="55" spans="1:30" x14ac:dyDescent="0.25">
      <c r="A55" s="3" t="s">
        <v>548</v>
      </c>
      <c r="B55" s="4" t="s">
        <v>433</v>
      </c>
      <c r="C55" s="47">
        <v>394.1</v>
      </c>
      <c r="D55" s="47">
        <v>434.6</v>
      </c>
      <c r="E55" s="47">
        <v>485.3</v>
      </c>
      <c r="F55" s="47">
        <v>471.2</v>
      </c>
      <c r="G55" s="47">
        <v>502.3</v>
      </c>
      <c r="H55" s="47">
        <v>550.5</v>
      </c>
      <c r="I55" s="47">
        <v>564.79999999999995</v>
      </c>
      <c r="J55" s="47">
        <v>620.29999999999995</v>
      </c>
      <c r="K55" s="47">
        <v>642</v>
      </c>
      <c r="L55" s="47">
        <v>651.9</v>
      </c>
      <c r="M55" s="47">
        <v>707.5</v>
      </c>
      <c r="N55" s="47">
        <v>743.8</v>
      </c>
      <c r="O55" s="47">
        <v>721.4</v>
      </c>
      <c r="P55" s="47">
        <v>754.9</v>
      </c>
      <c r="Q55" s="47">
        <v>763</v>
      </c>
      <c r="R55" s="47">
        <v>762.7</v>
      </c>
      <c r="S55" s="47">
        <v>835.5</v>
      </c>
      <c r="T55" s="47">
        <v>848.8</v>
      </c>
      <c r="U55" s="47">
        <v>913.1</v>
      </c>
      <c r="V55" s="47">
        <v>974.9</v>
      </c>
      <c r="W55" s="47">
        <v>1010</v>
      </c>
      <c r="X55" s="47">
        <v>1041.5</v>
      </c>
      <c r="Y55" s="47">
        <v>1142.5999999999999</v>
      </c>
      <c r="Z55" s="47">
        <v>1181.3</v>
      </c>
      <c r="AA55" s="47">
        <v>1310.4000000000001</v>
      </c>
      <c r="AB55" s="47">
        <v>1367.5</v>
      </c>
      <c r="AC55" s="47">
        <v>1477.9</v>
      </c>
      <c r="AD55" s="47">
        <v>1569.5</v>
      </c>
    </row>
    <row r="56" spans="1:30" x14ac:dyDescent="0.25">
      <c r="A56" s="3" t="s">
        <v>546</v>
      </c>
      <c r="B56" s="3" t="s">
        <v>431</v>
      </c>
      <c r="C56" s="48">
        <v>95.6</v>
      </c>
      <c r="D56" s="48">
        <v>106.4</v>
      </c>
      <c r="E56" s="48">
        <v>136.80000000000001</v>
      </c>
      <c r="F56" s="48">
        <v>112.6</v>
      </c>
      <c r="G56" s="48">
        <v>111.4</v>
      </c>
      <c r="H56" s="48">
        <v>133.1</v>
      </c>
      <c r="I56" s="48">
        <v>141.69999999999999</v>
      </c>
      <c r="J56" s="48">
        <v>156.30000000000001</v>
      </c>
      <c r="K56" s="48">
        <v>168</v>
      </c>
      <c r="L56" s="48">
        <v>157.30000000000001</v>
      </c>
      <c r="M56" s="48">
        <v>184.6</v>
      </c>
      <c r="N56" s="48">
        <v>181.6</v>
      </c>
      <c r="O56" s="48">
        <v>170.6</v>
      </c>
      <c r="P56" s="48">
        <v>178.7</v>
      </c>
      <c r="Q56" s="48">
        <v>185</v>
      </c>
      <c r="R56" s="48">
        <v>189.8</v>
      </c>
      <c r="S56" s="48">
        <v>196.1</v>
      </c>
      <c r="T56" s="48">
        <v>203.8</v>
      </c>
      <c r="U56" s="48">
        <v>209</v>
      </c>
      <c r="V56" s="48">
        <v>219.9</v>
      </c>
      <c r="W56" s="48">
        <v>236</v>
      </c>
      <c r="X56" s="48">
        <v>246.7</v>
      </c>
      <c r="Y56" s="48">
        <v>278.39999999999998</v>
      </c>
      <c r="Z56" s="48">
        <v>303.10000000000002</v>
      </c>
      <c r="AA56" s="48">
        <v>351.3</v>
      </c>
      <c r="AB56" s="48">
        <v>357.6</v>
      </c>
      <c r="AC56" s="48">
        <v>401.5</v>
      </c>
      <c r="AD56" s="48">
        <v>426.8</v>
      </c>
    </row>
    <row r="57" spans="1:30" x14ac:dyDescent="0.25">
      <c r="A57" s="3" t="s">
        <v>544</v>
      </c>
      <c r="B57" s="3" t="s">
        <v>425</v>
      </c>
      <c r="C57" s="48">
        <v>40.299999999999997</v>
      </c>
      <c r="D57" s="48">
        <v>48.9</v>
      </c>
      <c r="E57" s="48">
        <v>60.3</v>
      </c>
      <c r="F57" s="48">
        <v>54.1</v>
      </c>
      <c r="G57" s="48">
        <v>65.3</v>
      </c>
      <c r="H57" s="48">
        <v>71.7</v>
      </c>
      <c r="I57" s="48">
        <v>68.5</v>
      </c>
      <c r="J57" s="48">
        <v>74.5</v>
      </c>
      <c r="K57" s="48">
        <v>63</v>
      </c>
      <c r="L57" s="48">
        <v>67.5</v>
      </c>
      <c r="M57" s="48">
        <v>76.5</v>
      </c>
      <c r="N57" s="48">
        <v>79.8</v>
      </c>
      <c r="O57" s="48">
        <v>82.2</v>
      </c>
      <c r="P57" s="48">
        <v>91.3</v>
      </c>
      <c r="Q57" s="48">
        <v>85.1</v>
      </c>
      <c r="R57" s="48">
        <v>82.8</v>
      </c>
      <c r="S57" s="48">
        <v>83.8</v>
      </c>
      <c r="T57" s="48">
        <v>83.7</v>
      </c>
      <c r="U57" s="48">
        <v>89.8</v>
      </c>
      <c r="V57" s="48">
        <v>96.8</v>
      </c>
      <c r="W57" s="48">
        <v>97.7</v>
      </c>
      <c r="X57" s="48">
        <v>93.6</v>
      </c>
      <c r="Y57" s="48">
        <v>88.5</v>
      </c>
      <c r="Z57" s="48">
        <v>75.8</v>
      </c>
      <c r="AA57" s="48">
        <v>92.6</v>
      </c>
      <c r="AB57" s="48">
        <v>113.6</v>
      </c>
      <c r="AC57" s="48">
        <v>114</v>
      </c>
      <c r="AD57" s="48">
        <v>122.2</v>
      </c>
    </row>
    <row r="58" spans="1:30" x14ac:dyDescent="0.25">
      <c r="A58" s="3" t="s">
        <v>542</v>
      </c>
      <c r="B58" s="3" t="s">
        <v>423</v>
      </c>
      <c r="C58" s="48">
        <v>226.2</v>
      </c>
      <c r="D58" s="48">
        <v>241.8</v>
      </c>
      <c r="E58" s="48">
        <v>256.39999999999998</v>
      </c>
      <c r="F58" s="48">
        <v>276.89999999999998</v>
      </c>
      <c r="G58" s="48">
        <v>281.39999999999998</v>
      </c>
      <c r="H58" s="48">
        <v>280.8</v>
      </c>
      <c r="I58" s="48">
        <v>287.60000000000002</v>
      </c>
      <c r="J58" s="48">
        <v>311.10000000000002</v>
      </c>
      <c r="K58" s="48">
        <v>334.5</v>
      </c>
      <c r="L58" s="48">
        <v>340.3</v>
      </c>
      <c r="M58" s="48">
        <v>374</v>
      </c>
      <c r="N58" s="48">
        <v>391.9</v>
      </c>
      <c r="O58" s="48">
        <v>374.6</v>
      </c>
      <c r="P58" s="48">
        <v>375.5</v>
      </c>
      <c r="Q58" s="48">
        <v>367.8</v>
      </c>
      <c r="R58" s="48">
        <v>372.3</v>
      </c>
      <c r="S58" s="48">
        <v>409.5</v>
      </c>
      <c r="T58" s="48">
        <v>400.7</v>
      </c>
      <c r="U58" s="48">
        <v>436</v>
      </c>
      <c r="V58" s="48">
        <v>459.7</v>
      </c>
      <c r="W58" s="48">
        <v>462.1</v>
      </c>
      <c r="X58" s="48">
        <v>474.7</v>
      </c>
      <c r="Y58" s="48">
        <v>501.6</v>
      </c>
      <c r="Z58" s="48">
        <v>487.1</v>
      </c>
      <c r="AA58" s="48">
        <v>498</v>
      </c>
      <c r="AB58" s="48">
        <v>484.2</v>
      </c>
      <c r="AC58" s="48">
        <v>493</v>
      </c>
      <c r="AD58" s="48">
        <v>498.5</v>
      </c>
    </row>
    <row r="59" spans="1:30" x14ac:dyDescent="0.25">
      <c r="A59" s="3" t="s">
        <v>540</v>
      </c>
      <c r="B59" s="3" t="s">
        <v>413</v>
      </c>
      <c r="C59" s="48">
        <v>32</v>
      </c>
      <c r="D59" s="48">
        <v>37.5</v>
      </c>
      <c r="E59" s="48">
        <v>31.7</v>
      </c>
      <c r="F59" s="48">
        <v>27.5</v>
      </c>
      <c r="G59" s="48">
        <v>44.3</v>
      </c>
      <c r="H59" s="48">
        <v>65</v>
      </c>
      <c r="I59" s="48">
        <v>67</v>
      </c>
      <c r="J59" s="48">
        <v>78.400000000000006</v>
      </c>
      <c r="K59" s="48">
        <v>76.400000000000006</v>
      </c>
      <c r="L59" s="48">
        <v>86.9</v>
      </c>
      <c r="M59" s="48">
        <v>72.400000000000006</v>
      </c>
      <c r="N59" s="48">
        <v>90.5</v>
      </c>
      <c r="O59" s="48">
        <v>94</v>
      </c>
      <c r="P59" s="48">
        <v>109.5</v>
      </c>
      <c r="Q59" s="48">
        <v>125</v>
      </c>
      <c r="R59" s="48">
        <v>117.7</v>
      </c>
      <c r="S59" s="48">
        <v>146.1</v>
      </c>
      <c r="T59" s="48">
        <v>160.6</v>
      </c>
      <c r="U59" s="48">
        <v>178.4</v>
      </c>
      <c r="V59" s="48">
        <v>198.4</v>
      </c>
      <c r="W59" s="48">
        <v>214.2</v>
      </c>
      <c r="X59" s="48">
        <v>226.5</v>
      </c>
      <c r="Y59" s="48">
        <v>274.10000000000002</v>
      </c>
      <c r="Z59" s="48">
        <v>315.3</v>
      </c>
      <c r="AA59" s="48">
        <v>368.5</v>
      </c>
      <c r="AB59" s="48">
        <v>412.1</v>
      </c>
      <c r="AC59" s="48">
        <v>469.4</v>
      </c>
      <c r="AD59" s="48">
        <v>522</v>
      </c>
    </row>
    <row r="60" spans="1:30" x14ac:dyDescent="0.25">
      <c r="A60" s="3" t="s">
        <v>538</v>
      </c>
      <c r="B60" s="4" t="s">
        <v>407</v>
      </c>
      <c r="C60" s="47">
        <v>1612.4</v>
      </c>
      <c r="D60" s="47">
        <v>1710.1</v>
      </c>
      <c r="E60" s="47">
        <v>1835.4</v>
      </c>
      <c r="F60" s="47">
        <v>1974.7</v>
      </c>
      <c r="G60" s="47">
        <v>2129.4</v>
      </c>
      <c r="H60" s="47">
        <v>2210</v>
      </c>
      <c r="I60" s="47">
        <v>2294.1999999999998</v>
      </c>
      <c r="J60" s="47">
        <v>2392.8000000000002</v>
      </c>
      <c r="K60" s="47">
        <v>2611.4</v>
      </c>
      <c r="L60" s="47">
        <v>2745.2</v>
      </c>
      <c r="M60" s="47">
        <v>2865.6</v>
      </c>
      <c r="N60" s="47">
        <v>2816.1</v>
      </c>
      <c r="O60" s="47">
        <v>2903.1</v>
      </c>
      <c r="P60" s="47">
        <v>2990.4</v>
      </c>
      <c r="Q60" s="47">
        <v>3080.8</v>
      </c>
      <c r="R60" s="47">
        <v>3289.2</v>
      </c>
      <c r="S60" s="47">
        <v>3368.7</v>
      </c>
      <c r="T60" s="47">
        <v>3569.9</v>
      </c>
      <c r="U60" s="47">
        <v>3728.6</v>
      </c>
      <c r="V60" s="47">
        <v>3894.7</v>
      </c>
      <c r="W60" s="47">
        <v>4033</v>
      </c>
      <c r="X60" s="47">
        <v>4258.2</v>
      </c>
      <c r="Y60" s="47">
        <v>4458.1000000000004</v>
      </c>
      <c r="Z60" s="47">
        <v>4628.8</v>
      </c>
      <c r="AA60" s="47">
        <v>5003.6000000000004</v>
      </c>
      <c r="AB60" s="47">
        <v>5417.5</v>
      </c>
      <c r="AC60" s="47">
        <v>5811.6</v>
      </c>
      <c r="AD60" s="47">
        <v>6190</v>
      </c>
    </row>
    <row r="61" spans="1:30" x14ac:dyDescent="0.25">
      <c r="A61" s="3" t="s">
        <v>536</v>
      </c>
      <c r="B61" s="4" t="s">
        <v>405</v>
      </c>
      <c r="C61" s="47">
        <v>577.20000000000005</v>
      </c>
      <c r="D61" s="47">
        <v>637.9</v>
      </c>
      <c r="E61" s="47">
        <v>674.4</v>
      </c>
      <c r="F61" s="47">
        <v>744.4</v>
      </c>
      <c r="G61" s="47">
        <v>800.3</v>
      </c>
      <c r="H61" s="47">
        <v>809.1</v>
      </c>
      <c r="I61" s="47">
        <v>843.2</v>
      </c>
      <c r="J61" s="47">
        <v>873.2</v>
      </c>
      <c r="K61" s="47">
        <v>977.5</v>
      </c>
      <c r="L61" s="47">
        <v>1048.3</v>
      </c>
      <c r="M61" s="47">
        <v>1029.5999999999999</v>
      </c>
      <c r="N61" s="47">
        <v>871.3</v>
      </c>
      <c r="O61" s="47">
        <v>967</v>
      </c>
      <c r="P61" s="47">
        <v>993.2</v>
      </c>
      <c r="Q61" s="47">
        <v>1022.5</v>
      </c>
      <c r="R61" s="47">
        <v>1169.4000000000001</v>
      </c>
      <c r="S61" s="47">
        <v>1153.5</v>
      </c>
      <c r="T61" s="47">
        <v>1295.7</v>
      </c>
      <c r="U61" s="47">
        <v>1390.6</v>
      </c>
      <c r="V61" s="47">
        <v>1474.9</v>
      </c>
      <c r="W61" s="47">
        <v>1508</v>
      </c>
      <c r="X61" s="47">
        <v>1574.8</v>
      </c>
      <c r="Y61" s="47">
        <v>1652.3</v>
      </c>
      <c r="Z61" s="47">
        <v>1718.2</v>
      </c>
      <c r="AA61" s="47">
        <v>1859</v>
      </c>
      <c r="AB61" s="47">
        <v>1935.6</v>
      </c>
      <c r="AC61" s="47">
        <v>2015.6</v>
      </c>
      <c r="AD61" s="47">
        <v>2164.1999999999998</v>
      </c>
    </row>
    <row r="62" spans="1:30" x14ac:dyDescent="0.25">
      <c r="A62" s="3" t="s">
        <v>534</v>
      </c>
      <c r="B62" s="3" t="s">
        <v>403</v>
      </c>
      <c r="C62" s="48">
        <v>233.1</v>
      </c>
      <c r="D62" s="48">
        <v>267</v>
      </c>
      <c r="E62" s="48">
        <v>302.5</v>
      </c>
      <c r="F62" s="48">
        <v>321.3</v>
      </c>
      <c r="G62" s="48">
        <v>335.4</v>
      </c>
      <c r="H62" s="48">
        <v>380.2</v>
      </c>
      <c r="I62" s="48">
        <v>398.7</v>
      </c>
      <c r="J62" s="48">
        <v>374.4</v>
      </c>
      <c r="K62" s="48">
        <v>414.1</v>
      </c>
      <c r="L62" s="48">
        <v>429.5</v>
      </c>
      <c r="M62" s="48">
        <v>406.8</v>
      </c>
      <c r="N62" s="48">
        <v>415.4</v>
      </c>
      <c r="O62" s="48">
        <v>409</v>
      </c>
      <c r="P62" s="48">
        <v>419.5</v>
      </c>
      <c r="Q62" s="48">
        <v>461.5</v>
      </c>
      <c r="R62" s="48">
        <v>519.70000000000005</v>
      </c>
      <c r="S62" s="48">
        <v>510</v>
      </c>
      <c r="T62" s="48">
        <v>562.6</v>
      </c>
      <c r="U62" s="48">
        <v>585.4</v>
      </c>
      <c r="V62" s="48">
        <v>622.20000000000005</v>
      </c>
      <c r="W62" s="48">
        <v>648.9</v>
      </c>
      <c r="X62" s="48">
        <v>686.6</v>
      </c>
      <c r="Y62" s="48">
        <v>740.1</v>
      </c>
      <c r="Z62" s="48">
        <v>772.8</v>
      </c>
      <c r="AA62" s="48">
        <v>842.1</v>
      </c>
      <c r="AB62" s="48">
        <v>878.5</v>
      </c>
      <c r="AC62" s="48">
        <v>913.4</v>
      </c>
      <c r="AD62" s="48">
        <v>979.6</v>
      </c>
    </row>
    <row r="63" spans="1:30" x14ac:dyDescent="0.25">
      <c r="A63" s="3" t="s">
        <v>532</v>
      </c>
      <c r="B63" s="3" t="s">
        <v>401</v>
      </c>
      <c r="C63" s="48">
        <v>121.3</v>
      </c>
      <c r="D63" s="48">
        <v>121.1</v>
      </c>
      <c r="E63" s="48">
        <v>120.5</v>
      </c>
      <c r="F63" s="48">
        <v>133.4</v>
      </c>
      <c r="G63" s="48">
        <v>187.7</v>
      </c>
      <c r="H63" s="48">
        <v>162.6</v>
      </c>
      <c r="I63" s="48">
        <v>146.6</v>
      </c>
      <c r="J63" s="48">
        <v>159.69999999999999</v>
      </c>
      <c r="K63" s="48">
        <v>195.7</v>
      </c>
      <c r="L63" s="48">
        <v>227.1</v>
      </c>
      <c r="M63" s="48">
        <v>206.3</v>
      </c>
      <c r="N63" s="48">
        <v>99.9</v>
      </c>
      <c r="O63" s="48">
        <v>190.4</v>
      </c>
      <c r="P63" s="48">
        <v>196.7</v>
      </c>
      <c r="Q63" s="48">
        <v>173.4</v>
      </c>
      <c r="R63" s="48">
        <v>232.8</v>
      </c>
      <c r="S63" s="48">
        <v>246.7</v>
      </c>
      <c r="T63" s="48">
        <v>228.1</v>
      </c>
      <c r="U63" s="48">
        <v>231.3</v>
      </c>
      <c r="V63" s="48">
        <v>258.3</v>
      </c>
      <c r="W63" s="48">
        <v>283.39999999999998</v>
      </c>
      <c r="X63" s="48">
        <v>291.7</v>
      </c>
      <c r="Y63" s="48">
        <v>279</v>
      </c>
      <c r="Z63" s="48">
        <v>310</v>
      </c>
      <c r="AA63" s="48">
        <v>358</v>
      </c>
      <c r="AB63" s="48">
        <v>350.5</v>
      </c>
      <c r="AC63" s="48">
        <v>362.2</v>
      </c>
      <c r="AD63" s="48">
        <v>396.2</v>
      </c>
    </row>
    <row r="64" spans="1:30" x14ac:dyDescent="0.25">
      <c r="A64" s="3" t="s">
        <v>530</v>
      </c>
      <c r="B64" s="3" t="s">
        <v>399</v>
      </c>
      <c r="C64" s="48">
        <v>215.6</v>
      </c>
      <c r="D64" s="48">
        <v>236.7</v>
      </c>
      <c r="E64" s="48">
        <v>234.4</v>
      </c>
      <c r="F64" s="48">
        <v>274.39999999999998</v>
      </c>
      <c r="G64" s="48">
        <v>262</v>
      </c>
      <c r="H64" s="48">
        <v>251.2</v>
      </c>
      <c r="I64" s="48">
        <v>280.7</v>
      </c>
      <c r="J64" s="48">
        <v>322.2</v>
      </c>
      <c r="K64" s="48">
        <v>348.3</v>
      </c>
      <c r="L64" s="48">
        <v>372.5</v>
      </c>
      <c r="M64" s="48">
        <v>406</v>
      </c>
      <c r="N64" s="48">
        <v>349.4</v>
      </c>
      <c r="O64" s="48">
        <v>365.7</v>
      </c>
      <c r="P64" s="48">
        <v>373.4</v>
      </c>
      <c r="Q64" s="48">
        <v>385.4</v>
      </c>
      <c r="R64" s="48">
        <v>406.9</v>
      </c>
      <c r="S64" s="48">
        <v>388.3</v>
      </c>
      <c r="T64" s="48">
        <v>493.3</v>
      </c>
      <c r="U64" s="48">
        <v>565.5</v>
      </c>
      <c r="V64" s="48">
        <v>586.9</v>
      </c>
      <c r="W64" s="48">
        <v>568.9</v>
      </c>
      <c r="X64" s="48">
        <v>595.6</v>
      </c>
      <c r="Y64" s="48">
        <v>631.4</v>
      </c>
      <c r="Z64" s="48">
        <v>634.29999999999995</v>
      </c>
      <c r="AA64" s="48">
        <v>637.4</v>
      </c>
      <c r="AB64" s="48">
        <v>686.8</v>
      </c>
      <c r="AC64" s="48">
        <v>721.1</v>
      </c>
      <c r="AD64" s="48">
        <v>765.7</v>
      </c>
    </row>
    <row r="65" spans="1:30" x14ac:dyDescent="0.25">
      <c r="A65" s="3" t="s">
        <v>528</v>
      </c>
      <c r="B65" s="3" t="s">
        <v>391</v>
      </c>
      <c r="C65" s="48">
        <v>7.2</v>
      </c>
      <c r="D65" s="48">
        <v>13.1</v>
      </c>
      <c r="E65" s="48">
        <v>17</v>
      </c>
      <c r="F65" s="48">
        <v>15.2</v>
      </c>
      <c r="G65" s="48">
        <v>15.2</v>
      </c>
      <c r="H65" s="48">
        <v>15</v>
      </c>
      <c r="I65" s="48">
        <v>17.2</v>
      </c>
      <c r="J65" s="48">
        <v>17</v>
      </c>
      <c r="K65" s="48">
        <v>19.399999999999999</v>
      </c>
      <c r="L65" s="48">
        <v>19.2</v>
      </c>
      <c r="M65" s="48">
        <v>10.5</v>
      </c>
      <c r="N65" s="48">
        <v>6.5</v>
      </c>
      <c r="O65" s="48">
        <v>1.9</v>
      </c>
      <c r="P65" s="48">
        <v>3.6</v>
      </c>
      <c r="Q65" s="48">
        <v>2.1</v>
      </c>
      <c r="R65" s="48">
        <v>10</v>
      </c>
      <c r="S65" s="48">
        <v>8.5</v>
      </c>
      <c r="T65" s="48">
        <v>11.6</v>
      </c>
      <c r="U65" s="48">
        <v>8.3000000000000007</v>
      </c>
      <c r="V65" s="48">
        <v>7.4</v>
      </c>
      <c r="W65" s="48">
        <v>6.8</v>
      </c>
      <c r="X65" s="48">
        <v>1</v>
      </c>
      <c r="Y65" s="48">
        <v>1.8</v>
      </c>
      <c r="Z65" s="48">
        <v>1.1000000000000001</v>
      </c>
      <c r="AA65" s="48">
        <v>21.5</v>
      </c>
      <c r="AB65" s="48">
        <v>19.8</v>
      </c>
      <c r="AC65" s="48">
        <v>18.8</v>
      </c>
      <c r="AD65" s="48">
        <v>22.7</v>
      </c>
    </row>
    <row r="66" spans="1:30" x14ac:dyDescent="0.25">
      <c r="A66" s="3" t="s">
        <v>526</v>
      </c>
      <c r="B66" s="4" t="s">
        <v>389</v>
      </c>
      <c r="C66" s="47">
        <v>1035.2</v>
      </c>
      <c r="D66" s="47">
        <v>1072.2</v>
      </c>
      <c r="E66" s="47">
        <v>1161.0999999999999</v>
      </c>
      <c r="F66" s="47">
        <v>1230.3</v>
      </c>
      <c r="G66" s="47">
        <v>1329</v>
      </c>
      <c r="H66" s="47">
        <v>1400.9</v>
      </c>
      <c r="I66" s="47">
        <v>1451</v>
      </c>
      <c r="J66" s="47">
        <v>1519.6</v>
      </c>
      <c r="K66" s="47">
        <v>1633.9</v>
      </c>
      <c r="L66" s="47">
        <v>1696.9</v>
      </c>
      <c r="M66" s="47">
        <v>1836</v>
      </c>
      <c r="N66" s="47">
        <v>1944.9</v>
      </c>
      <c r="O66" s="47">
        <v>1936.2</v>
      </c>
      <c r="P66" s="47">
        <v>1997.2</v>
      </c>
      <c r="Q66" s="47">
        <v>2058.3000000000002</v>
      </c>
      <c r="R66" s="47">
        <v>2119.6999999999998</v>
      </c>
      <c r="S66" s="47">
        <v>2215.1999999999998</v>
      </c>
      <c r="T66" s="47">
        <v>2274.1999999999998</v>
      </c>
      <c r="U66" s="47">
        <v>2338</v>
      </c>
      <c r="V66" s="47">
        <v>2419.9</v>
      </c>
      <c r="W66" s="47">
        <v>2525</v>
      </c>
      <c r="X66" s="47">
        <v>2683.4</v>
      </c>
      <c r="Y66" s="47">
        <v>2805.9</v>
      </c>
      <c r="Z66" s="47">
        <v>2910.6</v>
      </c>
      <c r="AA66" s="47">
        <v>3144.7</v>
      </c>
      <c r="AB66" s="47">
        <v>3481.9</v>
      </c>
      <c r="AC66" s="47">
        <v>3796</v>
      </c>
      <c r="AD66" s="47">
        <v>4025.8</v>
      </c>
    </row>
    <row r="67" spans="1:30" x14ac:dyDescent="0.25">
      <c r="A67" s="3" t="s">
        <v>524</v>
      </c>
      <c r="B67" s="3" t="s">
        <v>387</v>
      </c>
      <c r="C67" s="48">
        <v>929.2</v>
      </c>
      <c r="D67" s="48">
        <v>959.2</v>
      </c>
      <c r="E67" s="48">
        <v>1033.8</v>
      </c>
      <c r="F67" s="48">
        <v>1094.5</v>
      </c>
      <c r="G67" s="48">
        <v>1180.7</v>
      </c>
      <c r="H67" s="48">
        <v>1254.5</v>
      </c>
      <c r="I67" s="48">
        <v>1308.5</v>
      </c>
      <c r="J67" s="48">
        <v>1380.8</v>
      </c>
      <c r="K67" s="48">
        <v>1490.7</v>
      </c>
      <c r="L67" s="48">
        <v>1528.9</v>
      </c>
      <c r="M67" s="48">
        <v>1671.7</v>
      </c>
      <c r="N67" s="48">
        <v>1766.2</v>
      </c>
      <c r="O67" s="48">
        <v>1773.3</v>
      </c>
      <c r="P67" s="48">
        <v>1836.9</v>
      </c>
      <c r="Q67" s="48">
        <v>1894.9</v>
      </c>
      <c r="R67" s="48">
        <v>1946</v>
      </c>
      <c r="S67" s="48">
        <v>2034.3</v>
      </c>
      <c r="T67" s="48">
        <v>2088.6</v>
      </c>
      <c r="U67" s="48">
        <v>2140.6999999999998</v>
      </c>
      <c r="V67" s="48">
        <v>2212.1999999999998</v>
      </c>
      <c r="W67" s="48">
        <v>2312.8000000000002</v>
      </c>
      <c r="X67" s="48">
        <v>2455.8000000000002</v>
      </c>
      <c r="Y67" s="48">
        <v>2563.6999999999998</v>
      </c>
      <c r="Z67" s="48">
        <v>2665.6</v>
      </c>
      <c r="AA67" s="48">
        <v>2864.6</v>
      </c>
      <c r="AB67" s="48">
        <v>3167</v>
      </c>
      <c r="AC67" s="48">
        <v>3447.1</v>
      </c>
      <c r="AD67" s="48">
        <v>3662.2</v>
      </c>
    </row>
    <row r="68" spans="1:30" x14ac:dyDescent="0.25">
      <c r="A68" s="3" t="s">
        <v>522</v>
      </c>
      <c r="B68" s="3" t="s">
        <v>385</v>
      </c>
      <c r="C68" s="48">
        <v>769.8</v>
      </c>
      <c r="D68" s="48">
        <v>812.3</v>
      </c>
      <c r="E68" s="48">
        <v>865.5</v>
      </c>
      <c r="F68" s="48">
        <v>920.6</v>
      </c>
      <c r="G68" s="48">
        <v>990.1</v>
      </c>
      <c r="H68" s="48">
        <v>1030.4000000000001</v>
      </c>
      <c r="I68" s="48">
        <v>1065.2</v>
      </c>
      <c r="J68" s="48">
        <v>1132</v>
      </c>
      <c r="K68" s="48">
        <v>1210.7</v>
      </c>
      <c r="L68" s="48">
        <v>1277.5</v>
      </c>
      <c r="M68" s="48">
        <v>1346.9</v>
      </c>
      <c r="N68" s="48">
        <v>1450.5</v>
      </c>
      <c r="O68" s="48">
        <v>1468.7</v>
      </c>
      <c r="P68" s="48">
        <v>1495.9</v>
      </c>
      <c r="Q68" s="48">
        <v>1523.9</v>
      </c>
      <c r="R68" s="48">
        <v>1546.2</v>
      </c>
      <c r="S68" s="48">
        <v>1588.2</v>
      </c>
      <c r="T68" s="48">
        <v>1628.2</v>
      </c>
      <c r="U68" s="48">
        <v>1672.3</v>
      </c>
      <c r="V68" s="48">
        <v>1729.8</v>
      </c>
      <c r="W68" s="48">
        <v>1795.3</v>
      </c>
      <c r="X68" s="48">
        <v>1876.2</v>
      </c>
      <c r="Y68" s="48">
        <v>1971.4</v>
      </c>
      <c r="Z68" s="48">
        <v>2060.6999999999998</v>
      </c>
      <c r="AA68" s="48">
        <v>2177.3000000000002</v>
      </c>
      <c r="AB68" s="48">
        <v>2414.1999999999998</v>
      </c>
      <c r="AC68" s="48">
        <v>2640.9</v>
      </c>
      <c r="AD68" s="48">
        <v>2825.2</v>
      </c>
    </row>
    <row r="69" spans="1:30" x14ac:dyDescent="0.25">
      <c r="A69" s="3" t="s">
        <v>520</v>
      </c>
      <c r="B69" s="3" t="s">
        <v>379</v>
      </c>
      <c r="C69" s="48">
        <v>159.4</v>
      </c>
      <c r="D69" s="48">
        <v>146.9</v>
      </c>
      <c r="E69" s="48">
        <v>168.3</v>
      </c>
      <c r="F69" s="48">
        <v>173.9</v>
      </c>
      <c r="G69" s="48">
        <v>190.6</v>
      </c>
      <c r="H69" s="48">
        <v>224.1</v>
      </c>
      <c r="I69" s="48">
        <v>243.4</v>
      </c>
      <c r="J69" s="48">
        <v>248.9</v>
      </c>
      <c r="K69" s="48">
        <v>280</v>
      </c>
      <c r="L69" s="48">
        <v>251.4</v>
      </c>
      <c r="M69" s="48">
        <v>324.89999999999998</v>
      </c>
      <c r="N69" s="48">
        <v>315.7</v>
      </c>
      <c r="O69" s="48">
        <v>304.5</v>
      </c>
      <c r="P69" s="48">
        <v>341</v>
      </c>
      <c r="Q69" s="48">
        <v>371</v>
      </c>
      <c r="R69" s="48">
        <v>399.8</v>
      </c>
      <c r="S69" s="48">
        <v>446.1</v>
      </c>
      <c r="T69" s="48">
        <v>460.4</v>
      </c>
      <c r="U69" s="48">
        <v>468.4</v>
      </c>
      <c r="V69" s="48">
        <v>482.4</v>
      </c>
      <c r="W69" s="48">
        <v>517.4</v>
      </c>
      <c r="X69" s="48">
        <v>579.6</v>
      </c>
      <c r="Y69" s="48">
        <v>592.29999999999995</v>
      </c>
      <c r="Z69" s="48">
        <v>604.9</v>
      </c>
      <c r="AA69" s="48">
        <v>687.2</v>
      </c>
      <c r="AB69" s="48">
        <v>752.8</v>
      </c>
      <c r="AC69" s="48">
        <v>806.3</v>
      </c>
      <c r="AD69" s="48">
        <v>837</v>
      </c>
    </row>
    <row r="70" spans="1:30" x14ac:dyDescent="0.25">
      <c r="A70" s="3" t="s">
        <v>518</v>
      </c>
      <c r="B70" s="3" t="s">
        <v>377</v>
      </c>
      <c r="C70" s="48">
        <v>106</v>
      </c>
      <c r="D70" s="48">
        <v>113</v>
      </c>
      <c r="E70" s="48">
        <v>127.3</v>
      </c>
      <c r="F70" s="48">
        <v>135.80000000000001</v>
      </c>
      <c r="G70" s="48">
        <v>148.30000000000001</v>
      </c>
      <c r="H70" s="48">
        <v>146.4</v>
      </c>
      <c r="I70" s="48">
        <v>142.5</v>
      </c>
      <c r="J70" s="48">
        <v>138.69999999999999</v>
      </c>
      <c r="K70" s="48">
        <v>143.19999999999999</v>
      </c>
      <c r="L70" s="48">
        <v>168</v>
      </c>
      <c r="M70" s="48">
        <v>164.3</v>
      </c>
      <c r="N70" s="48">
        <v>178.6</v>
      </c>
      <c r="O70" s="48">
        <v>162.9</v>
      </c>
      <c r="P70" s="48">
        <v>160.30000000000001</v>
      </c>
      <c r="Q70" s="48">
        <v>163.30000000000001</v>
      </c>
      <c r="R70" s="48">
        <v>173.8</v>
      </c>
      <c r="S70" s="48">
        <v>180.9</v>
      </c>
      <c r="T70" s="48">
        <v>185.6</v>
      </c>
      <c r="U70" s="48">
        <v>197.4</v>
      </c>
      <c r="V70" s="48">
        <v>207.6</v>
      </c>
      <c r="W70" s="48">
        <v>212.3</v>
      </c>
      <c r="X70" s="48">
        <v>227.6</v>
      </c>
      <c r="Y70" s="48">
        <v>242.1</v>
      </c>
      <c r="Z70" s="48">
        <v>245</v>
      </c>
      <c r="AA70" s="48">
        <v>280.10000000000002</v>
      </c>
      <c r="AB70" s="48">
        <v>314.89999999999998</v>
      </c>
      <c r="AC70" s="48">
        <v>348.9</v>
      </c>
      <c r="AD70" s="48">
        <v>363.6</v>
      </c>
    </row>
    <row r="71" spans="1:30" x14ac:dyDescent="0.25">
      <c r="A71" s="3" t="s">
        <v>516</v>
      </c>
      <c r="B71" s="4" t="s">
        <v>375</v>
      </c>
      <c r="C71" s="47">
        <v>840.6</v>
      </c>
      <c r="D71" s="47">
        <v>914</v>
      </c>
      <c r="E71" s="47">
        <v>997.4</v>
      </c>
      <c r="F71" s="47">
        <v>1104.9000000000001</v>
      </c>
      <c r="G71" s="47">
        <v>1155.3</v>
      </c>
      <c r="H71" s="47">
        <v>1189.8</v>
      </c>
      <c r="I71" s="47">
        <v>1247.4000000000001</v>
      </c>
      <c r="J71" s="47">
        <v>1340.9</v>
      </c>
      <c r="K71" s="47">
        <v>1446</v>
      </c>
      <c r="L71" s="47">
        <v>1546.5</v>
      </c>
      <c r="M71" s="47">
        <v>1667.3</v>
      </c>
      <c r="N71" s="47">
        <v>1777.9</v>
      </c>
      <c r="O71" s="47">
        <v>1688.1</v>
      </c>
      <c r="P71" s="47">
        <v>1768.5</v>
      </c>
      <c r="Q71" s="47">
        <v>1860</v>
      </c>
      <c r="R71" s="47">
        <v>1968.9</v>
      </c>
      <c r="S71" s="47">
        <v>2021.2</v>
      </c>
      <c r="T71" s="47">
        <v>2120.1</v>
      </c>
      <c r="U71" s="47">
        <v>2237</v>
      </c>
      <c r="V71" s="47">
        <v>2305</v>
      </c>
      <c r="W71" s="47">
        <v>2433.6</v>
      </c>
      <c r="X71" s="47">
        <v>2589.1</v>
      </c>
      <c r="Y71" s="47">
        <v>2728.9</v>
      </c>
      <c r="Z71" s="47">
        <v>2726.1</v>
      </c>
      <c r="AA71" s="47">
        <v>3064.2</v>
      </c>
      <c r="AB71" s="47">
        <v>3381</v>
      </c>
      <c r="AC71" s="47">
        <v>3611.7</v>
      </c>
      <c r="AD71" s="47">
        <v>3847.4</v>
      </c>
    </row>
    <row r="72" spans="1:30" x14ac:dyDescent="0.25">
      <c r="A72" s="3" t="s">
        <v>514</v>
      </c>
      <c r="B72" s="4" t="s">
        <v>373</v>
      </c>
      <c r="C72" s="47">
        <v>499.7</v>
      </c>
      <c r="D72" s="47">
        <v>543.1</v>
      </c>
      <c r="E72" s="47">
        <v>596.1</v>
      </c>
      <c r="F72" s="47">
        <v>651.70000000000005</v>
      </c>
      <c r="G72" s="47">
        <v>686.7</v>
      </c>
      <c r="H72" s="47">
        <v>714.7</v>
      </c>
      <c r="I72" s="47">
        <v>741.3</v>
      </c>
      <c r="J72" s="47">
        <v>792.3</v>
      </c>
      <c r="K72" s="47">
        <v>852.1</v>
      </c>
      <c r="L72" s="47">
        <v>917</v>
      </c>
      <c r="M72" s="47">
        <v>985.4</v>
      </c>
      <c r="N72" s="47">
        <v>1082.8</v>
      </c>
      <c r="O72" s="47">
        <v>1030.9000000000001</v>
      </c>
      <c r="P72" s="47">
        <v>1065.0999999999999</v>
      </c>
      <c r="Q72" s="47">
        <v>1127.2</v>
      </c>
      <c r="R72" s="47">
        <v>1191.8</v>
      </c>
      <c r="S72" s="47">
        <v>1211.7</v>
      </c>
      <c r="T72" s="47">
        <v>1269.5</v>
      </c>
      <c r="U72" s="47">
        <v>1349.7</v>
      </c>
      <c r="V72" s="47">
        <v>1396.5</v>
      </c>
      <c r="W72" s="47">
        <v>1460.6</v>
      </c>
      <c r="X72" s="47">
        <v>1562.1</v>
      </c>
      <c r="Y72" s="47">
        <v>1653.1</v>
      </c>
      <c r="Z72" s="47">
        <v>1673.3</v>
      </c>
      <c r="AA72" s="47">
        <v>1882.4</v>
      </c>
      <c r="AB72" s="47">
        <v>2060.6999999999998</v>
      </c>
      <c r="AC72" s="47">
        <v>2222</v>
      </c>
      <c r="AD72" s="47">
        <v>2381.1999999999998</v>
      </c>
    </row>
    <row r="73" spans="1:30" x14ac:dyDescent="0.25">
      <c r="A73" s="3" t="s">
        <v>512</v>
      </c>
      <c r="B73" s="3" t="s">
        <v>371</v>
      </c>
      <c r="C73" s="48">
        <v>104</v>
      </c>
      <c r="D73" s="48">
        <v>113.7</v>
      </c>
      <c r="E73" s="48">
        <v>120.8</v>
      </c>
      <c r="F73" s="48">
        <v>129.1</v>
      </c>
      <c r="G73" s="48">
        <v>140.6</v>
      </c>
      <c r="H73" s="48">
        <v>149.19999999999999</v>
      </c>
      <c r="I73" s="48">
        <v>165.3</v>
      </c>
      <c r="J73" s="48">
        <v>180.8</v>
      </c>
      <c r="K73" s="48">
        <v>195.1</v>
      </c>
      <c r="L73" s="48">
        <v>204.6</v>
      </c>
      <c r="M73" s="48">
        <v>217.6</v>
      </c>
      <c r="N73" s="48">
        <v>240.8</v>
      </c>
      <c r="O73" s="48">
        <v>212.1</v>
      </c>
      <c r="P73" s="48">
        <v>204.7</v>
      </c>
      <c r="Q73" s="48">
        <v>216.1</v>
      </c>
      <c r="R73" s="48">
        <v>217.5</v>
      </c>
      <c r="S73" s="48">
        <v>220.6</v>
      </c>
      <c r="T73" s="48">
        <v>228.3</v>
      </c>
      <c r="U73" s="48">
        <v>242.8</v>
      </c>
      <c r="V73" s="48">
        <v>258</v>
      </c>
      <c r="W73" s="48">
        <v>266.39999999999998</v>
      </c>
      <c r="X73" s="48">
        <v>277.10000000000002</v>
      </c>
      <c r="Y73" s="48">
        <v>290.10000000000002</v>
      </c>
      <c r="Z73" s="48">
        <v>288.5</v>
      </c>
      <c r="AA73" s="48">
        <v>326.5</v>
      </c>
      <c r="AB73" s="48">
        <v>348.8</v>
      </c>
      <c r="AC73" s="48">
        <v>362.7</v>
      </c>
      <c r="AD73" s="48">
        <v>390.7</v>
      </c>
    </row>
    <row r="74" spans="1:30" x14ac:dyDescent="0.25">
      <c r="A74" s="3" t="s">
        <v>510</v>
      </c>
      <c r="B74" s="3" t="s">
        <v>369</v>
      </c>
      <c r="C74" s="48">
        <v>75.5</v>
      </c>
      <c r="D74" s="48">
        <v>89</v>
      </c>
      <c r="E74" s="48">
        <v>103</v>
      </c>
      <c r="F74" s="48">
        <v>114.1</v>
      </c>
      <c r="G74" s="48">
        <v>118.2</v>
      </c>
      <c r="H74" s="48">
        <v>110.2</v>
      </c>
      <c r="I74" s="48">
        <v>115.8</v>
      </c>
      <c r="J74" s="48">
        <v>122.9</v>
      </c>
      <c r="K74" s="48">
        <v>134.9</v>
      </c>
      <c r="L74" s="48">
        <v>149</v>
      </c>
      <c r="M74" s="48">
        <v>167.1</v>
      </c>
      <c r="N74" s="48">
        <v>181.4</v>
      </c>
      <c r="O74" s="48">
        <v>188.9</v>
      </c>
      <c r="P74" s="48">
        <v>202.9</v>
      </c>
      <c r="Q74" s="48">
        <v>224.8</v>
      </c>
      <c r="R74" s="48">
        <v>252.7</v>
      </c>
      <c r="S74" s="48">
        <v>256.10000000000002</v>
      </c>
      <c r="T74" s="48">
        <v>267.5</v>
      </c>
      <c r="U74" s="48">
        <v>286.7</v>
      </c>
      <c r="V74" s="48">
        <v>307.60000000000002</v>
      </c>
      <c r="W74" s="48">
        <v>326.39999999999998</v>
      </c>
      <c r="X74" s="48">
        <v>358.5</v>
      </c>
      <c r="Y74" s="48">
        <v>378.6</v>
      </c>
      <c r="Z74" s="48">
        <v>393.4</v>
      </c>
      <c r="AA74" s="48">
        <v>435.4</v>
      </c>
      <c r="AB74" s="48">
        <v>463.9</v>
      </c>
      <c r="AC74" s="48">
        <v>489.2</v>
      </c>
      <c r="AD74" s="48">
        <v>526.4</v>
      </c>
    </row>
    <row r="75" spans="1:30" x14ac:dyDescent="0.25">
      <c r="A75" s="3" t="s">
        <v>508</v>
      </c>
      <c r="B75" s="3" t="s">
        <v>367</v>
      </c>
      <c r="C75" s="48">
        <v>320.2</v>
      </c>
      <c r="D75" s="48">
        <v>340.4</v>
      </c>
      <c r="E75" s="48">
        <v>372.4</v>
      </c>
      <c r="F75" s="48">
        <v>408.5</v>
      </c>
      <c r="G75" s="48">
        <v>427.9</v>
      </c>
      <c r="H75" s="48">
        <v>455.3</v>
      </c>
      <c r="I75" s="48">
        <v>460.3</v>
      </c>
      <c r="J75" s="48">
        <v>488.6</v>
      </c>
      <c r="K75" s="48">
        <v>522.1</v>
      </c>
      <c r="L75" s="48">
        <v>563.5</v>
      </c>
      <c r="M75" s="48">
        <v>600.70000000000005</v>
      </c>
      <c r="N75" s="48">
        <v>660.6</v>
      </c>
      <c r="O75" s="48">
        <v>629.9</v>
      </c>
      <c r="P75" s="48">
        <v>657.5</v>
      </c>
      <c r="Q75" s="48">
        <v>686.2</v>
      </c>
      <c r="R75" s="48">
        <v>721.6</v>
      </c>
      <c r="S75" s="48">
        <v>735</v>
      </c>
      <c r="T75" s="48">
        <v>773.8</v>
      </c>
      <c r="U75" s="48">
        <v>820.2</v>
      </c>
      <c r="V75" s="48">
        <v>830.9</v>
      </c>
      <c r="W75" s="48">
        <v>867.8</v>
      </c>
      <c r="X75" s="48">
        <v>926.4</v>
      </c>
      <c r="Y75" s="48">
        <v>984.3</v>
      </c>
      <c r="Z75" s="48">
        <v>991.5</v>
      </c>
      <c r="AA75" s="48">
        <v>1120.5</v>
      </c>
      <c r="AB75" s="48">
        <v>1248</v>
      </c>
      <c r="AC75" s="48">
        <v>1370</v>
      </c>
      <c r="AD75" s="48">
        <v>1464</v>
      </c>
    </row>
    <row r="76" spans="1:30" x14ac:dyDescent="0.25">
      <c r="A76" s="3" t="s">
        <v>506</v>
      </c>
      <c r="B76" s="4" t="s">
        <v>353</v>
      </c>
      <c r="C76" s="47">
        <v>125.5</v>
      </c>
      <c r="D76" s="47">
        <v>139.1</v>
      </c>
      <c r="E76" s="47">
        <v>148.5</v>
      </c>
      <c r="F76" s="47">
        <v>171.1</v>
      </c>
      <c r="G76" s="47">
        <v>173.6</v>
      </c>
      <c r="H76" s="47">
        <v>175</v>
      </c>
      <c r="I76" s="47">
        <v>185.6</v>
      </c>
      <c r="J76" s="47">
        <v>203.1</v>
      </c>
      <c r="K76" s="47">
        <v>214.1</v>
      </c>
      <c r="L76" s="47">
        <v>230.4</v>
      </c>
      <c r="M76" s="47">
        <v>251.1</v>
      </c>
      <c r="N76" s="47">
        <v>256.39999999999998</v>
      </c>
      <c r="O76" s="47">
        <v>245</v>
      </c>
      <c r="P76" s="47">
        <v>265.3</v>
      </c>
      <c r="Q76" s="47">
        <v>277.89999999999998</v>
      </c>
      <c r="R76" s="47">
        <v>302.10000000000002</v>
      </c>
      <c r="S76" s="47">
        <v>319.39999999999998</v>
      </c>
      <c r="T76" s="47">
        <v>332.2</v>
      </c>
      <c r="U76" s="47">
        <v>347</v>
      </c>
      <c r="V76" s="47">
        <v>349.2</v>
      </c>
      <c r="W76" s="47">
        <v>370.1</v>
      </c>
      <c r="X76" s="47">
        <v>388.3</v>
      </c>
      <c r="Y76" s="47">
        <v>405.6</v>
      </c>
      <c r="Z76" s="47">
        <v>403.9</v>
      </c>
      <c r="AA76" s="47">
        <v>442.1</v>
      </c>
      <c r="AB76" s="47">
        <v>482.6</v>
      </c>
      <c r="AC76" s="47">
        <v>503.1</v>
      </c>
      <c r="AD76" s="47">
        <v>538.79999999999995</v>
      </c>
    </row>
    <row r="77" spans="1:30" x14ac:dyDescent="0.25">
      <c r="A77" s="3" t="s">
        <v>504</v>
      </c>
      <c r="B77" s="4" t="s">
        <v>351</v>
      </c>
      <c r="C77" s="47">
        <v>215.4</v>
      </c>
      <c r="D77" s="47">
        <v>231.8</v>
      </c>
      <c r="E77" s="47">
        <v>252.8</v>
      </c>
      <c r="F77" s="47">
        <v>282.10000000000002</v>
      </c>
      <c r="G77" s="47">
        <v>295</v>
      </c>
      <c r="H77" s="47">
        <v>300.2</v>
      </c>
      <c r="I77" s="47">
        <v>320.5</v>
      </c>
      <c r="J77" s="47">
        <v>345.5</v>
      </c>
      <c r="K77" s="47">
        <v>379.8</v>
      </c>
      <c r="L77" s="47">
        <v>399.1</v>
      </c>
      <c r="M77" s="47">
        <v>430.8</v>
      </c>
      <c r="N77" s="47">
        <v>438.8</v>
      </c>
      <c r="O77" s="47">
        <v>412.3</v>
      </c>
      <c r="P77" s="47">
        <v>438</v>
      </c>
      <c r="Q77" s="47">
        <v>455</v>
      </c>
      <c r="R77" s="47">
        <v>474.9</v>
      </c>
      <c r="S77" s="47">
        <v>490.1</v>
      </c>
      <c r="T77" s="47">
        <v>518.29999999999995</v>
      </c>
      <c r="U77" s="47">
        <v>540.29999999999995</v>
      </c>
      <c r="V77" s="47">
        <v>559.20000000000005</v>
      </c>
      <c r="W77" s="47">
        <v>602.9</v>
      </c>
      <c r="X77" s="47">
        <v>638.70000000000005</v>
      </c>
      <c r="Y77" s="47">
        <v>670.2</v>
      </c>
      <c r="Z77" s="47">
        <v>648.9</v>
      </c>
      <c r="AA77" s="47">
        <v>739.7</v>
      </c>
      <c r="AB77" s="47">
        <v>837.7</v>
      </c>
      <c r="AC77" s="47">
        <v>886.6</v>
      </c>
      <c r="AD77" s="47">
        <v>927.4</v>
      </c>
    </row>
    <row r="78" spans="1:30" x14ac:dyDescent="0.25">
      <c r="A78" s="3" t="s">
        <v>502</v>
      </c>
      <c r="B78" s="3" t="s">
        <v>349</v>
      </c>
      <c r="C78" s="48">
        <v>193.5</v>
      </c>
      <c r="D78" s="48">
        <v>209.1</v>
      </c>
      <c r="E78" s="48">
        <v>227.8</v>
      </c>
      <c r="F78" s="48">
        <v>255.9</v>
      </c>
      <c r="G78" s="48">
        <v>266.60000000000002</v>
      </c>
      <c r="H78" s="48">
        <v>269.8</v>
      </c>
      <c r="I78" s="48">
        <v>288.2</v>
      </c>
      <c r="J78" s="48">
        <v>313.60000000000002</v>
      </c>
      <c r="K78" s="48">
        <v>346.2</v>
      </c>
      <c r="L78" s="48">
        <v>367.4</v>
      </c>
      <c r="M78" s="48">
        <v>395.3</v>
      </c>
      <c r="N78" s="48">
        <v>401.8</v>
      </c>
      <c r="O78" s="48">
        <v>373.8</v>
      </c>
      <c r="P78" s="48">
        <v>390.2</v>
      </c>
      <c r="Q78" s="48">
        <v>412.4</v>
      </c>
      <c r="R78" s="48">
        <v>432.1</v>
      </c>
      <c r="S78" s="48">
        <v>446.9</v>
      </c>
      <c r="T78" s="48">
        <v>472.4</v>
      </c>
      <c r="U78" s="48">
        <v>492.8</v>
      </c>
      <c r="V78" s="48">
        <v>511.7</v>
      </c>
      <c r="W78" s="48">
        <v>549.70000000000005</v>
      </c>
      <c r="X78" s="48">
        <v>581.70000000000005</v>
      </c>
      <c r="Y78" s="48">
        <v>611.29999999999995</v>
      </c>
      <c r="Z78" s="48">
        <v>588.1</v>
      </c>
      <c r="AA78" s="48">
        <v>671.6</v>
      </c>
      <c r="AB78" s="48">
        <v>763.7</v>
      </c>
      <c r="AC78" s="48">
        <v>804.5</v>
      </c>
      <c r="AD78" s="48">
        <v>839.3</v>
      </c>
    </row>
    <row r="79" spans="1:30" x14ac:dyDescent="0.25">
      <c r="A79" s="3" t="s">
        <v>500</v>
      </c>
      <c r="B79" s="3" t="s">
        <v>341</v>
      </c>
      <c r="C79" s="48">
        <v>21.9</v>
      </c>
      <c r="D79" s="48">
        <v>22.7</v>
      </c>
      <c r="E79" s="48">
        <v>25</v>
      </c>
      <c r="F79" s="48">
        <v>26.1</v>
      </c>
      <c r="G79" s="48">
        <v>28.5</v>
      </c>
      <c r="H79" s="48">
        <v>30.4</v>
      </c>
      <c r="I79" s="48">
        <v>32.200000000000003</v>
      </c>
      <c r="J79" s="48">
        <v>31.9</v>
      </c>
      <c r="K79" s="48">
        <v>33.6</v>
      </c>
      <c r="L79" s="48">
        <v>31.7</v>
      </c>
      <c r="M79" s="48">
        <v>35.5</v>
      </c>
      <c r="N79" s="48">
        <v>36.9</v>
      </c>
      <c r="O79" s="48">
        <v>38.4</v>
      </c>
      <c r="P79" s="48">
        <v>47.8</v>
      </c>
      <c r="Q79" s="48">
        <v>42.5</v>
      </c>
      <c r="R79" s="48">
        <v>42.8</v>
      </c>
      <c r="S79" s="48">
        <v>43.2</v>
      </c>
      <c r="T79" s="48">
        <v>46</v>
      </c>
      <c r="U79" s="48">
        <v>47.5</v>
      </c>
      <c r="V79" s="48">
        <v>47.5</v>
      </c>
      <c r="W79" s="48">
        <v>53.2</v>
      </c>
      <c r="X79" s="48">
        <v>57</v>
      </c>
      <c r="Y79" s="48">
        <v>58.9</v>
      </c>
      <c r="Z79" s="48">
        <v>60.9</v>
      </c>
      <c r="AA79" s="48">
        <v>68.099999999999994</v>
      </c>
      <c r="AB79" s="48">
        <v>74</v>
      </c>
      <c r="AC79" s="48">
        <v>82.1</v>
      </c>
      <c r="AD79" s="48">
        <v>88.1</v>
      </c>
    </row>
    <row r="80" spans="1:30" x14ac:dyDescent="0.25">
      <c r="A80" s="3" t="s">
        <v>498</v>
      </c>
      <c r="B80" s="4" t="s">
        <v>339</v>
      </c>
      <c r="C80" s="47">
        <v>590.6</v>
      </c>
      <c r="D80" s="47">
        <v>615.79999999999995</v>
      </c>
      <c r="E80" s="47">
        <v>654.1</v>
      </c>
      <c r="F80" s="47">
        <v>695.4</v>
      </c>
      <c r="G80" s="47">
        <v>749.8</v>
      </c>
      <c r="H80" s="47">
        <v>807</v>
      </c>
      <c r="I80" s="47">
        <v>862.7</v>
      </c>
      <c r="J80" s="47">
        <v>927.2</v>
      </c>
      <c r="K80" s="47">
        <v>970.2</v>
      </c>
      <c r="L80" s="47">
        <v>1035.3</v>
      </c>
      <c r="M80" s="47">
        <v>1088</v>
      </c>
      <c r="N80" s="47">
        <v>1185</v>
      </c>
      <c r="O80" s="47">
        <v>1267</v>
      </c>
      <c r="P80" s="47">
        <v>1311.3</v>
      </c>
      <c r="Q80" s="47">
        <v>1356.2</v>
      </c>
      <c r="R80" s="47">
        <v>1409.3</v>
      </c>
      <c r="S80" s="47">
        <v>1450</v>
      </c>
      <c r="T80" s="47">
        <v>1495</v>
      </c>
      <c r="U80" s="47">
        <v>1574.9</v>
      </c>
      <c r="V80" s="47">
        <v>1657</v>
      </c>
      <c r="W80" s="47">
        <v>1716.9</v>
      </c>
      <c r="X80" s="47">
        <v>1792</v>
      </c>
      <c r="Y80" s="47">
        <v>1884.2</v>
      </c>
      <c r="Z80" s="47">
        <v>1870</v>
      </c>
      <c r="AA80" s="47">
        <v>2004.2</v>
      </c>
      <c r="AB80" s="47">
        <v>2151.4</v>
      </c>
      <c r="AC80" s="47">
        <v>2350.9</v>
      </c>
      <c r="AD80" s="47">
        <v>2542</v>
      </c>
    </row>
    <row r="81" spans="1:30" x14ac:dyDescent="0.25">
      <c r="A81" s="3" t="s">
        <v>496</v>
      </c>
      <c r="B81" s="4" t="s">
        <v>337</v>
      </c>
      <c r="C81" s="47">
        <v>77.099999999999994</v>
      </c>
      <c r="D81" s="47">
        <v>79.900000000000006</v>
      </c>
      <c r="E81" s="47">
        <v>87.7</v>
      </c>
      <c r="F81" s="47">
        <v>95.2</v>
      </c>
      <c r="G81" s="47">
        <v>101.7</v>
      </c>
      <c r="H81" s="47">
        <v>106.5</v>
      </c>
      <c r="I81" s="47">
        <v>116.8</v>
      </c>
      <c r="J81" s="47">
        <v>129</v>
      </c>
      <c r="K81" s="47">
        <v>133.19999999999999</v>
      </c>
      <c r="L81" s="47">
        <v>142.9</v>
      </c>
      <c r="M81" s="47">
        <v>151.5</v>
      </c>
      <c r="N81" s="47">
        <v>167.8</v>
      </c>
      <c r="O81" s="47">
        <v>188.2</v>
      </c>
      <c r="P81" s="47">
        <v>199</v>
      </c>
      <c r="Q81" s="47">
        <v>206.3</v>
      </c>
      <c r="R81" s="47">
        <v>214.2</v>
      </c>
      <c r="S81" s="47">
        <v>217</v>
      </c>
      <c r="T81" s="47">
        <v>224.8</v>
      </c>
      <c r="U81" s="47">
        <v>231.3</v>
      </c>
      <c r="V81" s="47">
        <v>243.2</v>
      </c>
      <c r="W81" s="47">
        <v>245.6</v>
      </c>
      <c r="X81" s="47">
        <v>257.2</v>
      </c>
      <c r="Y81" s="47">
        <v>270.3</v>
      </c>
      <c r="Z81" s="47">
        <v>255.5</v>
      </c>
      <c r="AA81" s="47">
        <v>270</v>
      </c>
      <c r="AB81" s="47">
        <v>292</v>
      </c>
      <c r="AC81" s="47">
        <v>312</v>
      </c>
      <c r="AD81" s="47">
        <v>330.3</v>
      </c>
    </row>
    <row r="82" spans="1:30" x14ac:dyDescent="0.25">
      <c r="A82" s="3" t="s">
        <v>494</v>
      </c>
      <c r="B82" s="4" t="s">
        <v>335</v>
      </c>
      <c r="C82" s="47">
        <v>513.5</v>
      </c>
      <c r="D82" s="47">
        <v>535.79999999999995</v>
      </c>
      <c r="E82" s="47">
        <v>566.4</v>
      </c>
      <c r="F82" s="47">
        <v>600.1</v>
      </c>
      <c r="G82" s="47">
        <v>648.1</v>
      </c>
      <c r="H82" s="47">
        <v>700.5</v>
      </c>
      <c r="I82" s="47">
        <v>746</v>
      </c>
      <c r="J82" s="47">
        <v>798.2</v>
      </c>
      <c r="K82" s="47">
        <v>837</v>
      </c>
      <c r="L82" s="47">
        <v>892.4</v>
      </c>
      <c r="M82" s="47">
        <v>936.5</v>
      </c>
      <c r="N82" s="47">
        <v>1017.2</v>
      </c>
      <c r="O82" s="47">
        <v>1078.8</v>
      </c>
      <c r="P82" s="47">
        <v>1112.3</v>
      </c>
      <c r="Q82" s="47">
        <v>1149.9000000000001</v>
      </c>
      <c r="R82" s="47">
        <v>1195.0999999999999</v>
      </c>
      <c r="S82" s="47">
        <v>1233</v>
      </c>
      <c r="T82" s="47">
        <v>1270.2</v>
      </c>
      <c r="U82" s="47">
        <v>1343.6</v>
      </c>
      <c r="V82" s="47">
        <v>1413.8</v>
      </c>
      <c r="W82" s="47">
        <v>1471.3</v>
      </c>
      <c r="X82" s="47">
        <v>1534.7</v>
      </c>
      <c r="Y82" s="47">
        <v>1613.9</v>
      </c>
      <c r="Z82" s="47">
        <v>1614.6</v>
      </c>
      <c r="AA82" s="47">
        <v>1734.2</v>
      </c>
      <c r="AB82" s="47">
        <v>1859.4</v>
      </c>
      <c r="AC82" s="47">
        <v>2038.9</v>
      </c>
      <c r="AD82" s="47">
        <v>2211.6999999999998</v>
      </c>
    </row>
    <row r="83" spans="1:30" x14ac:dyDescent="0.25">
      <c r="A83" s="3" t="s">
        <v>492</v>
      </c>
      <c r="B83" s="3" t="s">
        <v>333</v>
      </c>
      <c r="C83" s="48">
        <v>250.9</v>
      </c>
      <c r="D83" s="48">
        <v>258.60000000000002</v>
      </c>
      <c r="E83" s="48">
        <v>271.3</v>
      </c>
      <c r="F83" s="48">
        <v>288.3</v>
      </c>
      <c r="G83" s="48">
        <v>310.89999999999998</v>
      </c>
      <c r="H83" s="48">
        <v>334.1</v>
      </c>
      <c r="I83" s="48">
        <v>350.5</v>
      </c>
      <c r="J83" s="48">
        <v>375.1</v>
      </c>
      <c r="K83" s="48">
        <v>396.9</v>
      </c>
      <c r="L83" s="48">
        <v>423.1</v>
      </c>
      <c r="M83" s="48">
        <v>442.5</v>
      </c>
      <c r="N83" s="48">
        <v>481.1</v>
      </c>
      <c r="O83" s="48">
        <v>507.2</v>
      </c>
      <c r="P83" s="48">
        <v>532</v>
      </c>
      <c r="Q83" s="48">
        <v>555.79999999999995</v>
      </c>
      <c r="R83" s="48">
        <v>574.6</v>
      </c>
      <c r="S83" s="48">
        <v>594.1</v>
      </c>
      <c r="T83" s="48">
        <v>610.9</v>
      </c>
      <c r="U83" s="48">
        <v>642.79999999999995</v>
      </c>
      <c r="V83" s="48">
        <v>680.4</v>
      </c>
      <c r="W83" s="48">
        <v>709.7</v>
      </c>
      <c r="X83" s="48">
        <v>739.6</v>
      </c>
      <c r="Y83" s="48">
        <v>783.4</v>
      </c>
      <c r="Z83" s="48">
        <v>762.2</v>
      </c>
      <c r="AA83" s="48">
        <v>847.8</v>
      </c>
      <c r="AB83" s="48">
        <v>906.2</v>
      </c>
      <c r="AC83" s="48">
        <v>1000.5</v>
      </c>
      <c r="AD83" s="48">
        <v>1080.3</v>
      </c>
    </row>
    <row r="84" spans="1:30" x14ac:dyDescent="0.25">
      <c r="A84" s="3" t="s">
        <v>490</v>
      </c>
      <c r="B84" s="3" t="s">
        <v>321</v>
      </c>
      <c r="C84" s="48">
        <v>165.2</v>
      </c>
      <c r="D84" s="48">
        <v>173.1</v>
      </c>
      <c r="E84" s="48">
        <v>182.3</v>
      </c>
      <c r="F84" s="48">
        <v>190.1</v>
      </c>
      <c r="G84" s="48">
        <v>206.9</v>
      </c>
      <c r="H84" s="48">
        <v>225.9</v>
      </c>
      <c r="I84" s="48">
        <v>244.8</v>
      </c>
      <c r="J84" s="48">
        <v>265.2</v>
      </c>
      <c r="K84" s="48">
        <v>274.89999999999998</v>
      </c>
      <c r="L84" s="48">
        <v>294.7</v>
      </c>
      <c r="M84" s="48">
        <v>310.7</v>
      </c>
      <c r="N84" s="48">
        <v>339.9</v>
      </c>
      <c r="O84" s="48">
        <v>367.4</v>
      </c>
      <c r="P84" s="48">
        <v>369.9</v>
      </c>
      <c r="Q84" s="48">
        <v>382.3</v>
      </c>
      <c r="R84" s="48">
        <v>398.5</v>
      </c>
      <c r="S84" s="48">
        <v>407.7</v>
      </c>
      <c r="T84" s="48">
        <v>419.7</v>
      </c>
      <c r="U84" s="48">
        <v>449.1</v>
      </c>
      <c r="V84" s="48">
        <v>468.2</v>
      </c>
      <c r="W84" s="48">
        <v>486.2</v>
      </c>
      <c r="X84" s="48">
        <v>505.4</v>
      </c>
      <c r="Y84" s="48">
        <v>525</v>
      </c>
      <c r="Z84" s="48">
        <v>538.4</v>
      </c>
      <c r="AA84" s="48">
        <v>566.20000000000005</v>
      </c>
      <c r="AB84" s="48">
        <v>595.1</v>
      </c>
      <c r="AC84" s="48">
        <v>643.79999999999995</v>
      </c>
      <c r="AD84" s="48">
        <v>695.4</v>
      </c>
    </row>
    <row r="85" spans="1:30" x14ac:dyDescent="0.25">
      <c r="A85" s="3" t="s">
        <v>488</v>
      </c>
      <c r="B85" s="3" t="s">
        <v>319</v>
      </c>
      <c r="C85" s="48">
        <v>57.9</v>
      </c>
      <c r="D85" s="48">
        <v>61.1</v>
      </c>
      <c r="E85" s="48">
        <v>64.900000000000006</v>
      </c>
      <c r="F85" s="48">
        <v>69.099999999999994</v>
      </c>
      <c r="G85" s="48">
        <v>74.5</v>
      </c>
      <c r="H85" s="48">
        <v>80.8</v>
      </c>
      <c r="I85" s="48">
        <v>85.6</v>
      </c>
      <c r="J85" s="48">
        <v>90.2</v>
      </c>
      <c r="K85" s="48">
        <v>92.8</v>
      </c>
      <c r="L85" s="48">
        <v>97.7</v>
      </c>
      <c r="M85" s="48">
        <v>102.5</v>
      </c>
      <c r="N85" s="48">
        <v>110.5</v>
      </c>
      <c r="O85" s="48">
        <v>116.4</v>
      </c>
      <c r="P85" s="48">
        <v>120.7</v>
      </c>
      <c r="Q85" s="48">
        <v>123.2</v>
      </c>
      <c r="R85" s="48">
        <v>126</v>
      </c>
      <c r="S85" s="48">
        <v>129.19999999999999</v>
      </c>
      <c r="T85" s="48">
        <v>132.80000000000001</v>
      </c>
      <c r="U85" s="48">
        <v>138.19999999999999</v>
      </c>
      <c r="V85" s="48">
        <v>143.80000000000001</v>
      </c>
      <c r="W85" s="48">
        <v>147.4</v>
      </c>
      <c r="X85" s="48">
        <v>153.6</v>
      </c>
      <c r="Y85" s="48">
        <v>158.6</v>
      </c>
      <c r="Z85" s="48">
        <v>164.6</v>
      </c>
      <c r="AA85" s="48">
        <v>163.6</v>
      </c>
      <c r="AB85" s="48">
        <v>179.8</v>
      </c>
      <c r="AC85" s="48">
        <v>196.5</v>
      </c>
      <c r="AD85" s="48">
        <v>212.4</v>
      </c>
    </row>
    <row r="86" spans="1:30" x14ac:dyDescent="0.25">
      <c r="A86" s="3" t="s">
        <v>486</v>
      </c>
      <c r="B86" s="3" t="s">
        <v>317</v>
      </c>
      <c r="C86" s="48">
        <v>39.5</v>
      </c>
      <c r="D86" s="48">
        <v>43</v>
      </c>
      <c r="E86" s="48">
        <v>47.9</v>
      </c>
      <c r="F86" s="48">
        <v>52.6</v>
      </c>
      <c r="G86" s="48">
        <v>55.8</v>
      </c>
      <c r="H86" s="48">
        <v>59.7</v>
      </c>
      <c r="I86" s="48">
        <v>65.099999999999994</v>
      </c>
      <c r="J86" s="48">
        <v>67.7</v>
      </c>
      <c r="K86" s="48">
        <v>72.400000000000006</v>
      </c>
      <c r="L86" s="48">
        <v>76.900000000000006</v>
      </c>
      <c r="M86" s="48">
        <v>80.8</v>
      </c>
      <c r="N86" s="48">
        <v>85.7</v>
      </c>
      <c r="O86" s="48">
        <v>87.7</v>
      </c>
      <c r="P86" s="48">
        <v>89.7</v>
      </c>
      <c r="Q86" s="48">
        <v>88.7</v>
      </c>
      <c r="R86" s="48">
        <v>96</v>
      </c>
      <c r="S86" s="48">
        <v>101.9</v>
      </c>
      <c r="T86" s="48">
        <v>106.8</v>
      </c>
      <c r="U86" s="48">
        <v>113.4</v>
      </c>
      <c r="V86" s="48">
        <v>121.3</v>
      </c>
      <c r="W86" s="48">
        <v>128.19999999999999</v>
      </c>
      <c r="X86" s="48">
        <v>136.1</v>
      </c>
      <c r="Y86" s="48">
        <v>146.9</v>
      </c>
      <c r="Z86" s="48">
        <v>149.5</v>
      </c>
      <c r="AA86" s="48">
        <v>156.6</v>
      </c>
      <c r="AB86" s="48">
        <v>178.3</v>
      </c>
      <c r="AC86" s="48">
        <v>198</v>
      </c>
      <c r="AD86" s="48">
        <v>223.6</v>
      </c>
    </row>
    <row r="87" spans="1:30" x14ac:dyDescent="0.25">
      <c r="A87" s="3" t="s">
        <v>484</v>
      </c>
      <c r="B87" s="4" t="s">
        <v>315</v>
      </c>
      <c r="C87" s="47">
        <v>301.8</v>
      </c>
      <c r="D87" s="47">
        <v>322.10000000000002</v>
      </c>
      <c r="E87" s="47">
        <v>354.2</v>
      </c>
      <c r="F87" s="47">
        <v>386.5</v>
      </c>
      <c r="G87" s="47">
        <v>390.7</v>
      </c>
      <c r="H87" s="47">
        <v>413.5</v>
      </c>
      <c r="I87" s="47">
        <v>432.1</v>
      </c>
      <c r="J87" s="47">
        <v>461.1</v>
      </c>
      <c r="K87" s="47">
        <v>481.1</v>
      </c>
      <c r="L87" s="47">
        <v>511.4</v>
      </c>
      <c r="M87" s="47">
        <v>533.6</v>
      </c>
      <c r="N87" s="47">
        <v>542.9</v>
      </c>
      <c r="O87" s="47">
        <v>533</v>
      </c>
      <c r="P87" s="47">
        <v>556.20000000000005</v>
      </c>
      <c r="Q87" s="47">
        <v>581.9</v>
      </c>
      <c r="R87" s="47">
        <v>622.70000000000005</v>
      </c>
      <c r="S87" s="47">
        <v>653.1</v>
      </c>
      <c r="T87" s="47">
        <v>692.5</v>
      </c>
      <c r="U87" s="47">
        <v>748.8</v>
      </c>
      <c r="V87" s="47">
        <v>791.8</v>
      </c>
      <c r="W87" s="47">
        <v>831.2</v>
      </c>
      <c r="X87" s="47">
        <v>874.6</v>
      </c>
      <c r="Y87" s="47">
        <v>922.2</v>
      </c>
      <c r="Z87" s="47">
        <v>693.4</v>
      </c>
      <c r="AA87" s="47">
        <v>906.7</v>
      </c>
      <c r="AB87" s="47">
        <v>1067.9000000000001</v>
      </c>
      <c r="AC87" s="47">
        <v>1211.5</v>
      </c>
      <c r="AD87" s="47">
        <v>1293.2</v>
      </c>
    </row>
    <row r="88" spans="1:30" x14ac:dyDescent="0.25">
      <c r="A88" s="3" t="s">
        <v>482</v>
      </c>
      <c r="B88" s="4" t="s">
        <v>313</v>
      </c>
      <c r="C88" s="47">
        <v>80.099999999999994</v>
      </c>
      <c r="D88" s="47">
        <v>82.8</v>
      </c>
      <c r="E88" s="47">
        <v>90.4</v>
      </c>
      <c r="F88" s="47">
        <v>99</v>
      </c>
      <c r="G88" s="47">
        <v>96.7</v>
      </c>
      <c r="H88" s="47">
        <v>103.8</v>
      </c>
      <c r="I88" s="47">
        <v>111</v>
      </c>
      <c r="J88" s="47">
        <v>117.8</v>
      </c>
      <c r="K88" s="47">
        <v>122.2</v>
      </c>
      <c r="L88" s="47">
        <v>130.4</v>
      </c>
      <c r="M88" s="47">
        <v>137.4</v>
      </c>
      <c r="N88" s="47">
        <v>143.19999999999999</v>
      </c>
      <c r="O88" s="47">
        <v>144.5</v>
      </c>
      <c r="P88" s="47">
        <v>152.4</v>
      </c>
      <c r="Q88" s="47">
        <v>158.69999999999999</v>
      </c>
      <c r="R88" s="47">
        <v>171.8</v>
      </c>
      <c r="S88" s="47">
        <v>177.2</v>
      </c>
      <c r="T88" s="47">
        <v>187.9</v>
      </c>
      <c r="U88" s="47">
        <v>191.4</v>
      </c>
      <c r="V88" s="47">
        <v>203.9</v>
      </c>
      <c r="W88" s="47">
        <v>213.8</v>
      </c>
      <c r="X88" s="47">
        <v>227.2</v>
      </c>
      <c r="Y88" s="47">
        <v>237.1</v>
      </c>
      <c r="Z88" s="47">
        <v>170.9</v>
      </c>
      <c r="AA88" s="47">
        <v>214.2</v>
      </c>
      <c r="AB88" s="47">
        <v>264.2</v>
      </c>
      <c r="AC88" s="47">
        <v>299.7</v>
      </c>
      <c r="AD88" s="47">
        <v>336.9</v>
      </c>
    </row>
    <row r="89" spans="1:30" x14ac:dyDescent="0.25">
      <c r="A89" s="3" t="s">
        <v>480</v>
      </c>
      <c r="B89" s="3" t="s">
        <v>311</v>
      </c>
      <c r="C89" s="48">
        <v>37.200000000000003</v>
      </c>
      <c r="D89" s="48">
        <v>40.6</v>
      </c>
      <c r="E89" s="48">
        <v>44.5</v>
      </c>
      <c r="F89" s="48">
        <v>49.3</v>
      </c>
      <c r="G89" s="48">
        <v>51.8</v>
      </c>
      <c r="H89" s="48">
        <v>56.9</v>
      </c>
      <c r="I89" s="48">
        <v>62</v>
      </c>
      <c r="J89" s="48">
        <v>65.099999999999994</v>
      </c>
      <c r="K89" s="48">
        <v>67.099999999999994</v>
      </c>
      <c r="L89" s="48">
        <v>73.5</v>
      </c>
      <c r="M89" s="48">
        <v>75.599999999999994</v>
      </c>
      <c r="N89" s="48">
        <v>81.5</v>
      </c>
      <c r="O89" s="48">
        <v>84.8</v>
      </c>
      <c r="P89" s="48">
        <v>87.9</v>
      </c>
      <c r="Q89" s="48">
        <v>93</v>
      </c>
      <c r="R89" s="48">
        <v>101.8</v>
      </c>
      <c r="S89" s="48">
        <v>104.2</v>
      </c>
      <c r="T89" s="48">
        <v>111.6</v>
      </c>
      <c r="U89" s="48">
        <v>111.5</v>
      </c>
      <c r="V89" s="48">
        <v>120</v>
      </c>
      <c r="W89" s="48">
        <v>126.8</v>
      </c>
      <c r="X89" s="48">
        <v>135.80000000000001</v>
      </c>
      <c r="Y89" s="48">
        <v>140.5</v>
      </c>
      <c r="Z89" s="48">
        <v>100.2</v>
      </c>
      <c r="AA89" s="48">
        <v>118.1</v>
      </c>
      <c r="AB89" s="48">
        <v>149.30000000000001</v>
      </c>
      <c r="AC89" s="48">
        <v>171.2</v>
      </c>
      <c r="AD89" s="48">
        <v>200.1</v>
      </c>
    </row>
    <row r="90" spans="1:30" x14ac:dyDescent="0.25">
      <c r="A90" s="3" t="s">
        <v>478</v>
      </c>
      <c r="B90" s="3" t="s">
        <v>309</v>
      </c>
      <c r="C90" s="48">
        <v>43</v>
      </c>
      <c r="D90" s="48">
        <v>42.2</v>
      </c>
      <c r="E90" s="48">
        <v>45.9</v>
      </c>
      <c r="F90" s="48">
        <v>49.7</v>
      </c>
      <c r="G90" s="48">
        <v>44.9</v>
      </c>
      <c r="H90" s="48">
        <v>46.8</v>
      </c>
      <c r="I90" s="48">
        <v>49.1</v>
      </c>
      <c r="J90" s="48">
        <v>52.8</v>
      </c>
      <c r="K90" s="48">
        <v>55.1</v>
      </c>
      <c r="L90" s="48">
        <v>57</v>
      </c>
      <c r="M90" s="48">
        <v>61.8</v>
      </c>
      <c r="N90" s="48">
        <v>61.7</v>
      </c>
      <c r="O90" s="48">
        <v>59.7</v>
      </c>
      <c r="P90" s="48">
        <v>64.599999999999994</v>
      </c>
      <c r="Q90" s="48">
        <v>65.7</v>
      </c>
      <c r="R90" s="48">
        <v>70</v>
      </c>
      <c r="S90" s="48">
        <v>73</v>
      </c>
      <c r="T90" s="48">
        <v>76.3</v>
      </c>
      <c r="U90" s="48">
        <v>79.900000000000006</v>
      </c>
      <c r="V90" s="48">
        <v>83.9</v>
      </c>
      <c r="W90" s="48">
        <v>87</v>
      </c>
      <c r="X90" s="48">
        <v>91.4</v>
      </c>
      <c r="Y90" s="48">
        <v>96.6</v>
      </c>
      <c r="Z90" s="48">
        <v>70.7</v>
      </c>
      <c r="AA90" s="48">
        <v>96.2</v>
      </c>
      <c r="AB90" s="48">
        <v>114.9</v>
      </c>
      <c r="AC90" s="48">
        <v>128.5</v>
      </c>
      <c r="AD90" s="48">
        <v>136.80000000000001</v>
      </c>
    </row>
    <row r="91" spans="1:30" x14ac:dyDescent="0.25">
      <c r="A91" s="3" t="s">
        <v>476</v>
      </c>
      <c r="B91" s="4" t="s">
        <v>307</v>
      </c>
      <c r="C91" s="47">
        <v>221.6</v>
      </c>
      <c r="D91" s="47">
        <v>239.2</v>
      </c>
      <c r="E91" s="47">
        <v>263.7</v>
      </c>
      <c r="F91" s="47">
        <v>287.5</v>
      </c>
      <c r="G91" s="47">
        <v>294</v>
      </c>
      <c r="H91" s="47">
        <v>309.7</v>
      </c>
      <c r="I91" s="47">
        <v>321.10000000000002</v>
      </c>
      <c r="J91" s="47">
        <v>343.3</v>
      </c>
      <c r="K91" s="47">
        <v>358.9</v>
      </c>
      <c r="L91" s="47">
        <v>381</v>
      </c>
      <c r="M91" s="47">
        <v>396.2</v>
      </c>
      <c r="N91" s="47">
        <v>399.6</v>
      </c>
      <c r="O91" s="47">
        <v>388.5</v>
      </c>
      <c r="P91" s="47">
        <v>403.8</v>
      </c>
      <c r="Q91" s="47">
        <v>423.2</v>
      </c>
      <c r="R91" s="47">
        <v>451</v>
      </c>
      <c r="S91" s="47">
        <v>475.9</v>
      </c>
      <c r="T91" s="47">
        <v>504.5</v>
      </c>
      <c r="U91" s="47">
        <v>557.5</v>
      </c>
      <c r="V91" s="47">
        <v>587.9</v>
      </c>
      <c r="W91" s="47">
        <v>617.4</v>
      </c>
      <c r="X91" s="47">
        <v>647.4</v>
      </c>
      <c r="Y91" s="47">
        <v>685</v>
      </c>
      <c r="Z91" s="47">
        <v>522.6</v>
      </c>
      <c r="AA91" s="47">
        <v>692.5</v>
      </c>
      <c r="AB91" s="47">
        <v>803.7</v>
      </c>
      <c r="AC91" s="47">
        <v>911.8</v>
      </c>
      <c r="AD91" s="47">
        <v>956.3</v>
      </c>
    </row>
    <row r="92" spans="1:30" x14ac:dyDescent="0.25">
      <c r="A92" s="3" t="s">
        <v>474</v>
      </c>
      <c r="B92" s="3" t="s">
        <v>305</v>
      </c>
      <c r="C92" s="48">
        <v>70.7</v>
      </c>
      <c r="D92" s="48">
        <v>75.7</v>
      </c>
      <c r="E92" s="48">
        <v>84.2</v>
      </c>
      <c r="F92" s="48">
        <v>93.3</v>
      </c>
      <c r="G92" s="48">
        <v>90.1</v>
      </c>
      <c r="H92" s="48">
        <v>92.7</v>
      </c>
      <c r="I92" s="48">
        <v>94.1</v>
      </c>
      <c r="J92" s="48">
        <v>102.4</v>
      </c>
      <c r="K92" s="48">
        <v>108.9</v>
      </c>
      <c r="L92" s="48">
        <v>115.9</v>
      </c>
      <c r="M92" s="48">
        <v>124.5</v>
      </c>
      <c r="N92" s="48">
        <v>123.5</v>
      </c>
      <c r="O92" s="48">
        <v>107.3</v>
      </c>
      <c r="P92" s="48">
        <v>112.1</v>
      </c>
      <c r="Q92" s="48">
        <v>122</v>
      </c>
      <c r="R92" s="48">
        <v>128.9</v>
      </c>
      <c r="S92" s="48">
        <v>138.30000000000001</v>
      </c>
      <c r="T92" s="48">
        <v>145.80000000000001</v>
      </c>
      <c r="U92" s="48">
        <v>162.6</v>
      </c>
      <c r="V92" s="48">
        <v>166.6</v>
      </c>
      <c r="W92" s="48">
        <v>176.3</v>
      </c>
      <c r="X92" s="48">
        <v>185.7</v>
      </c>
      <c r="Y92" s="48">
        <v>194.9</v>
      </c>
      <c r="Z92" s="48">
        <v>126.5</v>
      </c>
      <c r="AA92" s="48">
        <v>175.5</v>
      </c>
      <c r="AB92" s="48">
        <v>217.9</v>
      </c>
      <c r="AC92" s="48">
        <v>245.6</v>
      </c>
      <c r="AD92" s="48">
        <v>260.8</v>
      </c>
    </row>
    <row r="93" spans="1:30" x14ac:dyDescent="0.25">
      <c r="A93" s="3" t="s">
        <v>472</v>
      </c>
      <c r="B93" s="3" t="s">
        <v>303</v>
      </c>
      <c r="C93" s="48">
        <v>150.9</v>
      </c>
      <c r="D93" s="48">
        <v>163.6</v>
      </c>
      <c r="E93" s="48">
        <v>179.6</v>
      </c>
      <c r="F93" s="48">
        <v>194.2</v>
      </c>
      <c r="G93" s="48">
        <v>203.9</v>
      </c>
      <c r="H93" s="48">
        <v>217</v>
      </c>
      <c r="I93" s="48">
        <v>226.9</v>
      </c>
      <c r="J93" s="48">
        <v>240.9</v>
      </c>
      <c r="K93" s="48">
        <v>250</v>
      </c>
      <c r="L93" s="48">
        <v>265.10000000000002</v>
      </c>
      <c r="M93" s="48">
        <v>271.7</v>
      </c>
      <c r="N93" s="48">
        <v>276.2</v>
      </c>
      <c r="O93" s="48">
        <v>281.10000000000002</v>
      </c>
      <c r="P93" s="48">
        <v>291.7</v>
      </c>
      <c r="Q93" s="48">
        <v>301.2</v>
      </c>
      <c r="R93" s="48">
        <v>322.10000000000002</v>
      </c>
      <c r="S93" s="48">
        <v>337.6</v>
      </c>
      <c r="T93" s="48">
        <v>358.8</v>
      </c>
      <c r="U93" s="48">
        <v>394.9</v>
      </c>
      <c r="V93" s="48">
        <v>421.3</v>
      </c>
      <c r="W93" s="48">
        <v>441.1</v>
      </c>
      <c r="X93" s="48">
        <v>461.6</v>
      </c>
      <c r="Y93" s="48">
        <v>490.2</v>
      </c>
      <c r="Z93" s="48">
        <v>396.1</v>
      </c>
      <c r="AA93" s="48">
        <v>517</v>
      </c>
      <c r="AB93" s="48">
        <v>585.79999999999995</v>
      </c>
      <c r="AC93" s="48">
        <v>666.2</v>
      </c>
      <c r="AD93" s="48">
        <v>695.5</v>
      </c>
    </row>
    <row r="94" spans="1:30" x14ac:dyDescent="0.25">
      <c r="A94" s="3" t="s">
        <v>470</v>
      </c>
      <c r="B94" s="4" t="s">
        <v>301</v>
      </c>
      <c r="C94" s="47">
        <v>230.3</v>
      </c>
      <c r="D94" s="47">
        <v>248.7</v>
      </c>
      <c r="E94" s="47">
        <v>260.89999999999998</v>
      </c>
      <c r="F94" s="47">
        <v>279.7</v>
      </c>
      <c r="G94" s="47">
        <v>265.5</v>
      </c>
      <c r="H94" s="47">
        <v>284.89999999999998</v>
      </c>
      <c r="I94" s="47">
        <v>283.8</v>
      </c>
      <c r="J94" s="47">
        <v>297.2</v>
      </c>
      <c r="K94" s="47">
        <v>310.60000000000002</v>
      </c>
      <c r="L94" s="47">
        <v>325</v>
      </c>
      <c r="M94" s="47">
        <v>330.6</v>
      </c>
      <c r="N94" s="47">
        <v>330.3</v>
      </c>
      <c r="O94" s="47">
        <v>326.39999999999998</v>
      </c>
      <c r="P94" s="47">
        <v>328.2</v>
      </c>
      <c r="Q94" s="47">
        <v>333.5</v>
      </c>
      <c r="R94" s="47">
        <v>348.6</v>
      </c>
      <c r="S94" s="47">
        <v>360.5</v>
      </c>
      <c r="T94" s="47">
        <v>384.7</v>
      </c>
      <c r="U94" s="47">
        <v>403.5</v>
      </c>
      <c r="V94" s="47">
        <v>415.9</v>
      </c>
      <c r="W94" s="47">
        <v>433.2</v>
      </c>
      <c r="X94" s="47">
        <v>457.7</v>
      </c>
      <c r="Y94" s="47">
        <v>477.9</v>
      </c>
      <c r="Z94" s="47">
        <v>450.6</v>
      </c>
      <c r="AA94" s="47">
        <v>484.8</v>
      </c>
      <c r="AB94" s="47">
        <v>549.29999999999995</v>
      </c>
      <c r="AC94" s="47">
        <v>589.4</v>
      </c>
      <c r="AD94" s="47">
        <v>626.70000000000005</v>
      </c>
    </row>
    <row r="95" spans="1:30" x14ac:dyDescent="0.25">
      <c r="A95" s="3" t="s">
        <v>468</v>
      </c>
      <c r="B95" s="4" t="s">
        <v>236</v>
      </c>
      <c r="C95" s="47">
        <v>1145.5999999999999</v>
      </c>
      <c r="D95" s="47">
        <v>1191.3</v>
      </c>
      <c r="E95" s="47">
        <v>1252.3</v>
      </c>
      <c r="F95" s="47">
        <v>1323</v>
      </c>
      <c r="G95" s="47">
        <v>1392.9</v>
      </c>
      <c r="H95" s="47">
        <v>1474.4</v>
      </c>
      <c r="I95" s="47">
        <v>1552.3</v>
      </c>
      <c r="J95" s="47">
        <v>1631.5</v>
      </c>
      <c r="K95" s="47">
        <v>1711.4</v>
      </c>
      <c r="L95" s="47">
        <v>1793.1</v>
      </c>
      <c r="M95" s="47">
        <v>1888.4</v>
      </c>
      <c r="N95" s="47">
        <v>1983.1</v>
      </c>
      <c r="O95" s="47">
        <v>2046.6</v>
      </c>
      <c r="P95" s="47">
        <v>2109.5</v>
      </c>
      <c r="Q95" s="47">
        <v>2138.6</v>
      </c>
      <c r="R95" s="47">
        <v>2161.3000000000002</v>
      </c>
      <c r="S95" s="47">
        <v>2215.1999999999998</v>
      </c>
      <c r="T95" s="47">
        <v>2275.6</v>
      </c>
      <c r="U95" s="47">
        <v>2344</v>
      </c>
      <c r="V95" s="47">
        <v>2391.9</v>
      </c>
      <c r="W95" s="47">
        <v>2455.8000000000002</v>
      </c>
      <c r="X95" s="47">
        <v>2558.8000000000002</v>
      </c>
      <c r="Y95" s="47">
        <v>2630.2</v>
      </c>
      <c r="Z95" s="47">
        <v>2712.4</v>
      </c>
      <c r="AA95" s="47">
        <v>2810</v>
      </c>
      <c r="AB95" s="47">
        <v>2938.6</v>
      </c>
      <c r="AC95" s="47">
        <v>3105.1</v>
      </c>
      <c r="AD95" s="47">
        <v>3293.7</v>
      </c>
    </row>
    <row r="96" spans="1:30" x14ac:dyDescent="0.25">
      <c r="A96" s="3" t="s">
        <v>466</v>
      </c>
      <c r="B96" s="4" t="s">
        <v>290</v>
      </c>
      <c r="C96" s="47">
        <v>390.7</v>
      </c>
      <c r="D96" s="47">
        <v>396.4</v>
      </c>
      <c r="E96" s="47">
        <v>406</v>
      </c>
      <c r="F96" s="47">
        <v>423.5</v>
      </c>
      <c r="G96" s="47">
        <v>430.4</v>
      </c>
      <c r="H96" s="47">
        <v>462.5</v>
      </c>
      <c r="I96" s="47">
        <v>498.9</v>
      </c>
      <c r="J96" s="47">
        <v>525.79999999999995</v>
      </c>
      <c r="K96" s="47">
        <v>552.4</v>
      </c>
      <c r="L96" s="47">
        <v>576.6</v>
      </c>
      <c r="M96" s="47">
        <v>603.20000000000005</v>
      </c>
      <c r="N96" s="47">
        <v>633.70000000000005</v>
      </c>
      <c r="O96" s="47">
        <v>664.8</v>
      </c>
      <c r="P96" s="47">
        <v>699</v>
      </c>
      <c r="Q96" s="47">
        <v>713.8</v>
      </c>
      <c r="R96" s="47">
        <v>715.7</v>
      </c>
      <c r="S96" s="47">
        <v>706.3</v>
      </c>
      <c r="T96" s="47">
        <v>719.3</v>
      </c>
      <c r="U96" s="47">
        <v>734.5</v>
      </c>
      <c r="V96" s="47">
        <v>748.1</v>
      </c>
      <c r="W96" s="47">
        <v>766.5</v>
      </c>
      <c r="X96" s="47">
        <v>796.8</v>
      </c>
      <c r="Y96" s="47">
        <v>817.4</v>
      </c>
      <c r="Z96" s="47">
        <v>859.7</v>
      </c>
      <c r="AA96" s="47">
        <v>900.1</v>
      </c>
      <c r="AB96" s="47">
        <v>944.9</v>
      </c>
      <c r="AC96" s="47">
        <v>998.8</v>
      </c>
      <c r="AD96" s="47">
        <v>1052.0999999999999</v>
      </c>
    </row>
    <row r="97" spans="1:30" x14ac:dyDescent="0.25">
      <c r="A97" s="3" t="s">
        <v>464</v>
      </c>
      <c r="B97" s="3" t="s">
        <v>693</v>
      </c>
      <c r="C97" s="48">
        <v>333.5</v>
      </c>
      <c r="D97" s="48">
        <v>336.8</v>
      </c>
      <c r="E97" s="48">
        <v>345</v>
      </c>
      <c r="F97" s="48">
        <v>360.3</v>
      </c>
      <c r="G97" s="48">
        <v>370.3</v>
      </c>
      <c r="H97" s="48">
        <v>397.8</v>
      </c>
      <c r="I97" s="48">
        <v>434.7</v>
      </c>
      <c r="J97" s="48">
        <v>459.4</v>
      </c>
      <c r="K97" s="48">
        <v>488.4</v>
      </c>
      <c r="L97" s="48">
        <v>509.9</v>
      </c>
      <c r="M97" s="48">
        <v>535.70000000000005</v>
      </c>
      <c r="N97" s="48">
        <v>569.1</v>
      </c>
      <c r="O97" s="48">
        <v>603</v>
      </c>
      <c r="P97" s="48">
        <v>640</v>
      </c>
      <c r="Q97" s="48">
        <v>659.8</v>
      </c>
      <c r="R97" s="48">
        <v>663.7</v>
      </c>
      <c r="S97" s="48">
        <v>658.6</v>
      </c>
      <c r="T97" s="48">
        <v>667.9</v>
      </c>
      <c r="U97" s="48">
        <v>674.6</v>
      </c>
      <c r="V97" s="48">
        <v>686.8</v>
      </c>
      <c r="W97" s="48">
        <v>702.1</v>
      </c>
      <c r="X97" s="48">
        <v>729.7</v>
      </c>
      <c r="Y97" s="48">
        <v>751.7</v>
      </c>
      <c r="Z97" s="48">
        <v>787.4</v>
      </c>
      <c r="AA97" s="48">
        <v>825.9</v>
      </c>
      <c r="AB97" s="48">
        <v>871.4</v>
      </c>
      <c r="AC97" s="48">
        <v>929.7</v>
      </c>
      <c r="AD97" s="48">
        <v>985.8</v>
      </c>
    </row>
    <row r="98" spans="1:30" x14ac:dyDescent="0.25">
      <c r="A98" s="3" t="s">
        <v>462</v>
      </c>
      <c r="B98" s="3" t="s">
        <v>286</v>
      </c>
      <c r="C98" s="48">
        <v>211.8</v>
      </c>
      <c r="D98" s="48">
        <v>210.4</v>
      </c>
      <c r="E98" s="48">
        <v>212</v>
      </c>
      <c r="F98" s="48">
        <v>217.6</v>
      </c>
      <c r="G98" s="48">
        <v>223</v>
      </c>
      <c r="H98" s="48">
        <v>239.7</v>
      </c>
      <c r="I98" s="48">
        <v>264.3</v>
      </c>
      <c r="J98" s="48">
        <v>281</v>
      </c>
      <c r="K98" s="48">
        <v>301.2</v>
      </c>
      <c r="L98" s="48">
        <v>315.10000000000002</v>
      </c>
      <c r="M98" s="48">
        <v>331.1</v>
      </c>
      <c r="N98" s="48">
        <v>352.6</v>
      </c>
      <c r="O98" s="48">
        <v>372.7</v>
      </c>
      <c r="P98" s="48">
        <v>393.5</v>
      </c>
      <c r="Q98" s="48">
        <v>407.1</v>
      </c>
      <c r="R98" s="48">
        <v>407.6</v>
      </c>
      <c r="S98" s="48">
        <v>400.2</v>
      </c>
      <c r="T98" s="48">
        <v>400.7</v>
      </c>
      <c r="U98" s="48">
        <v>399</v>
      </c>
      <c r="V98" s="48">
        <v>400.6</v>
      </c>
      <c r="W98" s="48">
        <v>405.6</v>
      </c>
      <c r="X98" s="48">
        <v>420.1</v>
      </c>
      <c r="Y98" s="48">
        <v>432.3</v>
      </c>
      <c r="Z98" s="48">
        <v>450.9</v>
      </c>
      <c r="AA98" s="48">
        <v>473.7</v>
      </c>
      <c r="AB98" s="48">
        <v>497.5</v>
      </c>
      <c r="AC98" s="48">
        <v>524.1</v>
      </c>
      <c r="AD98" s="48">
        <v>550.29999999999995</v>
      </c>
    </row>
    <row r="99" spans="1:30" x14ac:dyDescent="0.25">
      <c r="A99" s="3" t="s">
        <v>460</v>
      </c>
      <c r="B99" s="3" t="s">
        <v>284</v>
      </c>
      <c r="C99" s="48">
        <v>121.7</v>
      </c>
      <c r="D99" s="48">
        <v>126.4</v>
      </c>
      <c r="E99" s="48">
        <v>133</v>
      </c>
      <c r="F99" s="48">
        <v>142.69999999999999</v>
      </c>
      <c r="G99" s="48">
        <v>147.30000000000001</v>
      </c>
      <c r="H99" s="48">
        <v>158.1</v>
      </c>
      <c r="I99" s="48">
        <v>170.4</v>
      </c>
      <c r="J99" s="48">
        <v>178.4</v>
      </c>
      <c r="K99" s="48">
        <v>187.2</v>
      </c>
      <c r="L99" s="48">
        <v>194.8</v>
      </c>
      <c r="M99" s="48">
        <v>204.6</v>
      </c>
      <c r="N99" s="48">
        <v>216.4</v>
      </c>
      <c r="O99" s="48">
        <v>230.3</v>
      </c>
      <c r="P99" s="48">
        <v>246.5</v>
      </c>
      <c r="Q99" s="48">
        <v>252.6</v>
      </c>
      <c r="R99" s="48">
        <v>256.10000000000002</v>
      </c>
      <c r="S99" s="48">
        <v>258.39999999999998</v>
      </c>
      <c r="T99" s="48">
        <v>267.2</v>
      </c>
      <c r="U99" s="48">
        <v>275.60000000000002</v>
      </c>
      <c r="V99" s="48">
        <v>286.2</v>
      </c>
      <c r="W99" s="48">
        <v>296.5</v>
      </c>
      <c r="X99" s="48">
        <v>309.60000000000002</v>
      </c>
      <c r="Y99" s="48">
        <v>319.5</v>
      </c>
      <c r="Z99" s="48">
        <v>336.5</v>
      </c>
      <c r="AA99" s="48">
        <v>352.2</v>
      </c>
      <c r="AB99" s="48">
        <v>373.9</v>
      </c>
      <c r="AC99" s="48">
        <v>405.6</v>
      </c>
      <c r="AD99" s="48">
        <v>435.5</v>
      </c>
    </row>
    <row r="100" spans="1:30" x14ac:dyDescent="0.25">
      <c r="A100" s="3" t="s">
        <v>458</v>
      </c>
      <c r="B100" s="3" t="s">
        <v>271</v>
      </c>
      <c r="C100" s="48">
        <v>57.2</v>
      </c>
      <c r="D100" s="48">
        <v>59.6</v>
      </c>
      <c r="E100" s="48">
        <v>61</v>
      </c>
      <c r="F100" s="48">
        <v>63.2</v>
      </c>
      <c r="G100" s="48">
        <v>60.2</v>
      </c>
      <c r="H100" s="48">
        <v>64.599999999999994</v>
      </c>
      <c r="I100" s="48">
        <v>64.2</v>
      </c>
      <c r="J100" s="48">
        <v>66.400000000000006</v>
      </c>
      <c r="K100" s="48">
        <v>64</v>
      </c>
      <c r="L100" s="48">
        <v>66.8</v>
      </c>
      <c r="M100" s="48">
        <v>67.400000000000006</v>
      </c>
      <c r="N100" s="48">
        <v>64.599999999999994</v>
      </c>
      <c r="O100" s="48">
        <v>61.8</v>
      </c>
      <c r="P100" s="48">
        <v>59</v>
      </c>
      <c r="Q100" s="48">
        <v>54.1</v>
      </c>
      <c r="R100" s="48">
        <v>52</v>
      </c>
      <c r="S100" s="48">
        <v>47.7</v>
      </c>
      <c r="T100" s="48">
        <v>51.4</v>
      </c>
      <c r="U100" s="48">
        <v>59.9</v>
      </c>
      <c r="V100" s="48">
        <v>61.3</v>
      </c>
      <c r="W100" s="48">
        <v>64.3</v>
      </c>
      <c r="X100" s="48">
        <v>67.099999999999994</v>
      </c>
      <c r="Y100" s="48">
        <v>65.599999999999994</v>
      </c>
      <c r="Z100" s="48">
        <v>72.3</v>
      </c>
      <c r="AA100" s="48">
        <v>74.099999999999994</v>
      </c>
      <c r="AB100" s="48">
        <v>73.5</v>
      </c>
      <c r="AC100" s="48">
        <v>69.099999999999994</v>
      </c>
      <c r="AD100" s="48">
        <v>66.3</v>
      </c>
    </row>
    <row r="101" spans="1:30" x14ac:dyDescent="0.25">
      <c r="A101" s="3" t="s">
        <v>456</v>
      </c>
      <c r="B101" s="4" t="s">
        <v>281</v>
      </c>
      <c r="C101" s="47">
        <v>754.8</v>
      </c>
      <c r="D101" s="47">
        <v>794.9</v>
      </c>
      <c r="E101" s="47">
        <v>846.4</v>
      </c>
      <c r="F101" s="47">
        <v>899.5</v>
      </c>
      <c r="G101" s="47">
        <v>962.5</v>
      </c>
      <c r="H101" s="47">
        <v>1011.9</v>
      </c>
      <c r="I101" s="47">
        <v>1053.5</v>
      </c>
      <c r="J101" s="47">
        <v>1105.8</v>
      </c>
      <c r="K101" s="47">
        <v>1159</v>
      </c>
      <c r="L101" s="47">
        <v>1216.4000000000001</v>
      </c>
      <c r="M101" s="47">
        <v>1285.2</v>
      </c>
      <c r="N101" s="47">
        <v>1349.4</v>
      </c>
      <c r="O101" s="47">
        <v>1381.7</v>
      </c>
      <c r="P101" s="47">
        <v>1410.5</v>
      </c>
      <c r="Q101" s="47">
        <v>1424.8</v>
      </c>
      <c r="R101" s="47">
        <v>1445.6</v>
      </c>
      <c r="S101" s="47">
        <v>1508.9</v>
      </c>
      <c r="T101" s="47">
        <v>1556.3</v>
      </c>
      <c r="U101" s="47">
        <v>1609.5</v>
      </c>
      <c r="V101" s="47">
        <v>1643.8</v>
      </c>
      <c r="W101" s="47">
        <v>1689.4</v>
      </c>
      <c r="X101" s="47">
        <v>1762</v>
      </c>
      <c r="Y101" s="47">
        <v>1812.8</v>
      </c>
      <c r="Z101" s="47">
        <v>1852.7</v>
      </c>
      <c r="AA101" s="47">
        <v>1909.9</v>
      </c>
      <c r="AB101" s="47">
        <v>1993.7</v>
      </c>
      <c r="AC101" s="47">
        <v>2106.3000000000002</v>
      </c>
      <c r="AD101" s="47">
        <v>2241.6</v>
      </c>
    </row>
    <row r="102" spans="1:30" x14ac:dyDescent="0.25">
      <c r="A102" s="3" t="s">
        <v>454</v>
      </c>
      <c r="B102" s="3" t="s">
        <v>693</v>
      </c>
      <c r="C102" s="48">
        <v>689.3</v>
      </c>
      <c r="D102" s="48">
        <v>726.2</v>
      </c>
      <c r="E102" s="48">
        <v>773.1</v>
      </c>
      <c r="F102" s="48">
        <v>824</v>
      </c>
      <c r="G102" s="48">
        <v>882.3</v>
      </c>
      <c r="H102" s="48">
        <v>930.6</v>
      </c>
      <c r="I102" s="48">
        <v>970.1</v>
      </c>
      <c r="J102" s="48">
        <v>1019.3</v>
      </c>
      <c r="K102" s="48">
        <v>1067</v>
      </c>
      <c r="L102" s="48">
        <v>1122.0999999999999</v>
      </c>
      <c r="M102" s="48">
        <v>1191.2</v>
      </c>
      <c r="N102" s="48">
        <v>1252.0999999999999</v>
      </c>
      <c r="O102" s="48">
        <v>1280.5</v>
      </c>
      <c r="P102" s="48">
        <v>1306.0999999999999</v>
      </c>
      <c r="Q102" s="48">
        <v>1313.1</v>
      </c>
      <c r="R102" s="48">
        <v>1325.5</v>
      </c>
      <c r="S102" s="48">
        <v>1381.1</v>
      </c>
      <c r="T102" s="48">
        <v>1421.8</v>
      </c>
      <c r="U102" s="48">
        <v>1468.5</v>
      </c>
      <c r="V102" s="48">
        <v>1501.1</v>
      </c>
      <c r="W102" s="48">
        <v>1544.9</v>
      </c>
      <c r="X102" s="48">
        <v>1611</v>
      </c>
      <c r="Y102" s="48">
        <v>1661.7</v>
      </c>
      <c r="Z102" s="48">
        <v>1711.3</v>
      </c>
      <c r="AA102" s="48">
        <v>1768.9</v>
      </c>
      <c r="AB102" s="48">
        <v>1841.3</v>
      </c>
      <c r="AC102" s="48">
        <v>1945.3</v>
      </c>
      <c r="AD102" s="48">
        <v>2068.1</v>
      </c>
    </row>
    <row r="103" spans="1:30" x14ac:dyDescent="0.25">
      <c r="A103" s="3" t="s">
        <v>452</v>
      </c>
      <c r="B103" s="3" t="s">
        <v>271</v>
      </c>
      <c r="C103" s="48">
        <v>65.5</v>
      </c>
      <c r="D103" s="48">
        <v>68.7</v>
      </c>
      <c r="E103" s="48">
        <v>73.2</v>
      </c>
      <c r="F103" s="48">
        <v>75.5</v>
      </c>
      <c r="G103" s="48">
        <v>80.2</v>
      </c>
      <c r="H103" s="48">
        <v>81.3</v>
      </c>
      <c r="I103" s="48">
        <v>83.3</v>
      </c>
      <c r="J103" s="48">
        <v>86.5</v>
      </c>
      <c r="K103" s="48">
        <v>92</v>
      </c>
      <c r="L103" s="48">
        <v>94.4</v>
      </c>
      <c r="M103" s="48">
        <v>94</v>
      </c>
      <c r="N103" s="48">
        <v>97.3</v>
      </c>
      <c r="O103" s="48">
        <v>101.2</v>
      </c>
      <c r="P103" s="48">
        <v>104.4</v>
      </c>
      <c r="Q103" s="48">
        <v>111.7</v>
      </c>
      <c r="R103" s="48">
        <v>120.1</v>
      </c>
      <c r="S103" s="48">
        <v>127.8</v>
      </c>
      <c r="T103" s="48">
        <v>134.5</v>
      </c>
      <c r="U103" s="48">
        <v>140.9</v>
      </c>
      <c r="V103" s="48">
        <v>142.69999999999999</v>
      </c>
      <c r="W103" s="48">
        <v>144.5</v>
      </c>
      <c r="X103" s="48">
        <v>150.9</v>
      </c>
      <c r="Y103" s="48">
        <v>151.1</v>
      </c>
      <c r="Z103" s="48">
        <v>141.5</v>
      </c>
      <c r="AA103" s="48">
        <v>141</v>
      </c>
      <c r="AB103" s="48">
        <v>152.4</v>
      </c>
      <c r="AC103" s="48">
        <v>161</v>
      </c>
      <c r="AD103" s="48">
        <v>173.5</v>
      </c>
    </row>
    <row r="104" spans="1:30" x14ac:dyDescent="0.25">
      <c r="A104" s="3" t="s">
        <v>5</v>
      </c>
      <c r="B104" s="3" t="s">
        <v>691</v>
      </c>
      <c r="C104" s="48" t="s">
        <v>5</v>
      </c>
      <c r="D104" s="48" t="s">
        <v>5</v>
      </c>
      <c r="E104" s="48" t="s">
        <v>5</v>
      </c>
      <c r="F104" s="48" t="s">
        <v>5</v>
      </c>
      <c r="G104" s="48" t="s">
        <v>5</v>
      </c>
      <c r="H104" s="48" t="s">
        <v>5</v>
      </c>
      <c r="I104" s="48" t="s">
        <v>5</v>
      </c>
      <c r="J104" s="48" t="s">
        <v>5</v>
      </c>
      <c r="K104" s="48" t="s">
        <v>5</v>
      </c>
      <c r="L104" s="48" t="s">
        <v>5</v>
      </c>
      <c r="M104" s="48" t="s">
        <v>5</v>
      </c>
      <c r="N104" s="48" t="s">
        <v>5</v>
      </c>
      <c r="O104" s="48" t="s">
        <v>5</v>
      </c>
      <c r="P104" s="48" t="s">
        <v>5</v>
      </c>
      <c r="Q104" s="48" t="s">
        <v>5</v>
      </c>
      <c r="R104" s="48" t="s">
        <v>5</v>
      </c>
      <c r="S104" s="48" t="s">
        <v>5</v>
      </c>
      <c r="T104" s="48" t="s">
        <v>5</v>
      </c>
      <c r="U104" s="48" t="s">
        <v>5</v>
      </c>
      <c r="V104" s="48" t="s">
        <v>5</v>
      </c>
      <c r="W104" s="48" t="s">
        <v>5</v>
      </c>
      <c r="X104" s="48" t="s">
        <v>5</v>
      </c>
      <c r="Y104" s="48" t="s">
        <v>5</v>
      </c>
      <c r="Z104" s="48" t="s">
        <v>5</v>
      </c>
      <c r="AA104" s="48" t="s">
        <v>5</v>
      </c>
      <c r="AB104" s="48" t="s">
        <v>5</v>
      </c>
      <c r="AC104" s="48" t="s">
        <v>5</v>
      </c>
      <c r="AD104" s="48" t="s">
        <v>5</v>
      </c>
    </row>
    <row r="105" spans="1:30" x14ac:dyDescent="0.25">
      <c r="A105" s="3" t="s">
        <v>450</v>
      </c>
      <c r="B105" s="3" t="s">
        <v>708</v>
      </c>
      <c r="C105" s="48">
        <v>1926.1</v>
      </c>
      <c r="D105" s="48">
        <v>1992.8</v>
      </c>
      <c r="E105" s="48">
        <v>2085.1999999999998</v>
      </c>
      <c r="F105" s="48">
        <v>2220.5</v>
      </c>
      <c r="G105" s="48">
        <v>2184.6</v>
      </c>
      <c r="H105" s="48">
        <v>2170.9</v>
      </c>
      <c r="I105" s="48">
        <v>2303.4</v>
      </c>
      <c r="J105" s="48">
        <v>2503.4</v>
      </c>
      <c r="K105" s="48">
        <v>2699.7</v>
      </c>
      <c r="L105" s="48">
        <v>2890.8</v>
      </c>
      <c r="M105" s="48">
        <v>3021.9</v>
      </c>
      <c r="N105" s="48">
        <v>2987.9</v>
      </c>
      <c r="O105" s="48">
        <v>2666</v>
      </c>
      <c r="P105" s="48">
        <v>2766.2</v>
      </c>
      <c r="Q105" s="48">
        <v>2926.4</v>
      </c>
      <c r="R105" s="48">
        <v>3016.2</v>
      </c>
      <c r="S105" s="48">
        <v>3169.3</v>
      </c>
      <c r="T105" s="48">
        <v>3278.3</v>
      </c>
      <c r="U105" s="48">
        <v>3230.9</v>
      </c>
      <c r="V105" s="48">
        <v>3191.3</v>
      </c>
      <c r="W105" s="48">
        <v>3394.1</v>
      </c>
      <c r="X105" s="48">
        <v>3641.5</v>
      </c>
      <c r="Y105" s="48">
        <v>3680</v>
      </c>
      <c r="Z105" s="48">
        <v>3472.1</v>
      </c>
      <c r="AA105" s="48">
        <v>3981</v>
      </c>
      <c r="AB105" s="48">
        <v>4549.3999999999996</v>
      </c>
      <c r="AC105" s="48">
        <v>4746.8999999999996</v>
      </c>
      <c r="AD105" s="48">
        <v>4867.5</v>
      </c>
    </row>
    <row r="106" spans="1:30" x14ac:dyDescent="0.25">
      <c r="A106" s="3" t="s">
        <v>448</v>
      </c>
      <c r="B106" s="3" t="s">
        <v>709</v>
      </c>
      <c r="C106" s="48">
        <v>5505.9</v>
      </c>
      <c r="D106" s="48">
        <v>5878.7</v>
      </c>
      <c r="E106" s="48">
        <v>6293.6</v>
      </c>
      <c r="F106" s="48">
        <v>6707.4</v>
      </c>
      <c r="G106" s="48">
        <v>7004.4</v>
      </c>
      <c r="H106" s="48">
        <v>7283.8</v>
      </c>
      <c r="I106" s="48">
        <v>7600.7</v>
      </c>
      <c r="J106" s="48">
        <v>8082.3</v>
      </c>
      <c r="K106" s="48">
        <v>8628.2000000000007</v>
      </c>
      <c r="L106" s="48">
        <v>9131.6</v>
      </c>
      <c r="M106" s="48">
        <v>9564</v>
      </c>
      <c r="N106" s="48">
        <v>9798.9</v>
      </c>
      <c r="O106" s="48">
        <v>9765.5</v>
      </c>
      <c r="P106" s="48">
        <v>10173.299999999999</v>
      </c>
      <c r="Q106" s="48">
        <v>10534.8</v>
      </c>
      <c r="R106" s="48">
        <v>11076.5</v>
      </c>
      <c r="S106" s="48">
        <v>11496.3</v>
      </c>
      <c r="T106" s="48">
        <v>12054.2</v>
      </c>
      <c r="U106" s="48">
        <v>12720.1</v>
      </c>
      <c r="V106" s="48">
        <v>13221.7</v>
      </c>
      <c r="W106" s="48">
        <v>13762.2</v>
      </c>
      <c r="X106" s="48">
        <v>14456.3</v>
      </c>
      <c r="Y106" s="48">
        <v>15229.8</v>
      </c>
      <c r="Z106" s="48">
        <v>15169.6</v>
      </c>
      <c r="AA106" s="48">
        <v>16890.3</v>
      </c>
      <c r="AB106" s="48">
        <v>18519</v>
      </c>
      <c r="AC106" s="48">
        <v>19868.7</v>
      </c>
      <c r="AD106" s="48">
        <v>21023.7</v>
      </c>
    </row>
    <row r="107" spans="1:30" x14ac:dyDescent="0.25">
      <c r="A107" s="3" t="s">
        <v>446</v>
      </c>
      <c r="B107" s="3" t="s">
        <v>710</v>
      </c>
      <c r="C107" s="48">
        <v>506.5</v>
      </c>
      <c r="D107" s="48">
        <v>545.6</v>
      </c>
      <c r="E107" s="48">
        <v>581.5</v>
      </c>
      <c r="F107" s="48">
        <v>636.1</v>
      </c>
      <c r="G107" s="48">
        <v>612.29999999999995</v>
      </c>
      <c r="H107" s="48">
        <v>622.6</v>
      </c>
      <c r="I107" s="48">
        <v>654.9</v>
      </c>
      <c r="J107" s="48">
        <v>708.3</v>
      </c>
      <c r="K107" s="48">
        <v>757.8</v>
      </c>
      <c r="L107" s="48">
        <v>797.8</v>
      </c>
      <c r="M107" s="48">
        <v>855.6</v>
      </c>
      <c r="N107" s="48">
        <v>906.3</v>
      </c>
      <c r="O107" s="48">
        <v>887.7</v>
      </c>
      <c r="P107" s="48">
        <v>934.3</v>
      </c>
      <c r="Q107" s="48">
        <v>973.9</v>
      </c>
      <c r="R107" s="48">
        <v>985.9</v>
      </c>
      <c r="S107" s="48">
        <v>1064.8</v>
      </c>
      <c r="T107" s="48">
        <v>1094.8</v>
      </c>
      <c r="U107" s="48">
        <v>1178.3</v>
      </c>
      <c r="V107" s="48">
        <v>1249.7</v>
      </c>
      <c r="W107" s="48">
        <v>1309.3</v>
      </c>
      <c r="X107" s="48">
        <v>1380.1</v>
      </c>
      <c r="Y107" s="48">
        <v>1505.4</v>
      </c>
      <c r="Z107" s="48">
        <v>1581.7</v>
      </c>
      <c r="AA107" s="48">
        <v>1743.2</v>
      </c>
      <c r="AB107" s="48">
        <v>1812.2</v>
      </c>
      <c r="AC107" s="48">
        <v>1950.7</v>
      </c>
      <c r="AD107" s="48" t="s">
        <v>686</v>
      </c>
    </row>
    <row r="113" spans="1:1" ht="19.5" x14ac:dyDescent="0.3">
      <c r="A113" s="42" t="s">
        <v>259</v>
      </c>
    </row>
    <row r="114" spans="1:1" x14ac:dyDescent="0.25">
      <c r="A114" s="43" t="s">
        <v>260</v>
      </c>
    </row>
    <row r="115" spans="1:1" x14ac:dyDescent="0.25">
      <c r="A115" s="43" t="s">
        <v>261</v>
      </c>
    </row>
    <row r="116" spans="1:1" x14ac:dyDescent="0.25">
      <c r="A116" s="43" t="s">
        <v>262</v>
      </c>
    </row>
    <row r="117" spans="1:1" x14ac:dyDescent="0.25">
      <c r="A117" s="43" t="s">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D119"/>
  <sheetViews>
    <sheetView zoomScale="85" zoomScaleNormal="85" workbookViewId="0">
      <pane xSplit="3" ySplit="6" topLeftCell="S13" activePane="bottomRight" state="frozen"/>
      <selection pane="topRight" activeCell="D1" sqref="D1"/>
      <selection pane="bottomLeft" activeCell="A7" sqref="A7"/>
      <selection pane="bottomRight" activeCell="S15" sqref="S15"/>
    </sheetView>
  </sheetViews>
  <sheetFormatPr defaultColWidth="8.42578125" defaultRowHeight="15" x14ac:dyDescent="0.25"/>
  <cols>
    <col min="1" max="1" width="4.42578125" style="3" bestFit="1" customWidth="1" collapsed="1"/>
    <col min="2" max="2" width="45.5703125" style="3" customWidth="1" collapsed="1"/>
    <col min="3" max="3" width="8" style="3" bestFit="1" customWidth="1" collapsed="1"/>
    <col min="4" max="4" width="7.5703125" style="3" bestFit="1" customWidth="1" collapsed="1"/>
    <col min="5" max="5" width="8" style="3" bestFit="1" customWidth="1" collapsed="1"/>
    <col min="6" max="9" width="7.5703125" style="3" bestFit="1" customWidth="1" collapsed="1"/>
    <col min="10" max="10" width="8" style="3" bestFit="1" customWidth="1" collapsed="1"/>
    <col min="11" max="12" width="7.5703125" style="3" bestFit="1" customWidth="1" collapsed="1"/>
    <col min="13" max="13" width="8" style="3" bestFit="1" customWidth="1" collapsed="1"/>
    <col min="14" max="15" width="7.5703125" style="3" bestFit="1" customWidth="1" collapsed="1"/>
    <col min="16" max="18" width="8" style="3" bestFit="1" customWidth="1" collapsed="1"/>
    <col min="19" max="19" width="7.5703125" style="3" bestFit="1" customWidth="1" collapsed="1"/>
    <col min="20" max="21" width="8" style="3" bestFit="1" customWidth="1" collapsed="1"/>
    <col min="22" max="22" width="7.5703125" style="3" bestFit="1" customWidth="1" collapsed="1"/>
    <col min="23" max="23" width="9.42578125" style="3" customWidth="1" collapsed="1"/>
    <col min="24" max="30" width="8" style="3" bestFit="1" customWidth="1" collapsed="1"/>
    <col min="31" max="16384" width="8.42578125" style="3"/>
  </cols>
  <sheetData>
    <row r="1" spans="1:30" ht="18.75" x14ac:dyDescent="0.3">
      <c r="A1" s="31" t="s">
        <v>695</v>
      </c>
      <c r="W1" s="5" t="s">
        <v>703</v>
      </c>
    </row>
    <row r="2" spans="1:30" ht="17.25" x14ac:dyDescent="0.3">
      <c r="A2" s="32" t="s">
        <v>678</v>
      </c>
    </row>
    <row r="3" spans="1:30" x14ac:dyDescent="0.25">
      <c r="A3" s="3" t="s">
        <v>2</v>
      </c>
    </row>
    <row r="4" spans="1:30" x14ac:dyDescent="0.25">
      <c r="A4" s="3" t="s">
        <v>694</v>
      </c>
    </row>
    <row r="5" spans="1:30" x14ac:dyDescent="0.25">
      <c r="A5" s="13" t="s">
        <v>4</v>
      </c>
      <c r="B5" s="13" t="s">
        <v>5</v>
      </c>
      <c r="C5" s="13" t="s">
        <v>55</v>
      </c>
      <c r="D5" s="13" t="s">
        <v>669</v>
      </c>
      <c r="E5" s="13" t="s">
        <v>668</v>
      </c>
      <c r="F5" s="13" t="s">
        <v>667</v>
      </c>
      <c r="G5" s="13" t="s">
        <v>666</v>
      </c>
      <c r="H5" s="13" t="s">
        <v>665</v>
      </c>
      <c r="I5" s="13" t="s">
        <v>664</v>
      </c>
      <c r="J5" s="13" t="s">
        <v>663</v>
      </c>
      <c r="K5" s="13" t="s">
        <v>662</v>
      </c>
      <c r="L5" s="13" t="s">
        <v>661</v>
      </c>
      <c r="M5" s="13" t="s">
        <v>660</v>
      </c>
      <c r="N5" s="13" t="s">
        <v>659</v>
      </c>
      <c r="O5" s="13" t="s">
        <v>658</v>
      </c>
      <c r="P5" s="13" t="s">
        <v>657</v>
      </c>
      <c r="Q5" s="13" t="s">
        <v>656</v>
      </c>
      <c r="R5" s="13" t="s">
        <v>655</v>
      </c>
      <c r="S5" s="13" t="s">
        <v>654</v>
      </c>
      <c r="T5" s="13" t="s">
        <v>653</v>
      </c>
      <c r="U5" s="13" t="s">
        <v>652</v>
      </c>
      <c r="V5" s="13" t="s">
        <v>651</v>
      </c>
      <c r="W5" s="13" t="s">
        <v>650</v>
      </c>
      <c r="X5" s="13" t="s">
        <v>649</v>
      </c>
      <c r="Y5" s="13" t="s">
        <v>648</v>
      </c>
      <c r="Z5" s="13" t="s">
        <v>647</v>
      </c>
      <c r="AA5" s="13" t="s">
        <v>646</v>
      </c>
      <c r="AB5" s="13" t="s">
        <v>645</v>
      </c>
      <c r="AC5" s="13" t="s">
        <v>644</v>
      </c>
      <c r="AD5" s="13" t="s">
        <v>687</v>
      </c>
    </row>
    <row r="6" spans="1:30" x14ac:dyDescent="0.25">
      <c r="A6" s="3" t="s">
        <v>643</v>
      </c>
      <c r="B6" s="12" t="s">
        <v>642</v>
      </c>
      <c r="C6" s="35">
        <v>12370.3</v>
      </c>
      <c r="D6" s="28">
        <v>12924.9</v>
      </c>
      <c r="E6" s="28">
        <v>13543.8</v>
      </c>
      <c r="F6" s="28">
        <v>14096</v>
      </c>
      <c r="G6" s="28">
        <v>14230.7</v>
      </c>
      <c r="H6" s="28">
        <v>14472.7</v>
      </c>
      <c r="I6" s="28">
        <v>14877.3</v>
      </c>
      <c r="J6" s="28">
        <v>15449.8</v>
      </c>
      <c r="K6" s="28">
        <v>15988</v>
      </c>
      <c r="L6" s="28">
        <v>16433.099999999999</v>
      </c>
      <c r="M6" s="28">
        <v>16762.400000000001</v>
      </c>
      <c r="N6" s="28">
        <v>16781.5</v>
      </c>
      <c r="O6" s="28">
        <v>16349.1</v>
      </c>
      <c r="P6" s="28">
        <v>16789.8</v>
      </c>
      <c r="Q6" s="28">
        <v>17052.400000000001</v>
      </c>
      <c r="R6" s="28">
        <v>17442.8</v>
      </c>
      <c r="S6" s="28">
        <v>17812.2</v>
      </c>
      <c r="T6" s="28">
        <v>18261.7</v>
      </c>
      <c r="U6" s="28">
        <v>18799.599999999999</v>
      </c>
      <c r="V6" s="28">
        <v>19141.7</v>
      </c>
      <c r="W6" s="28">
        <v>19612.099999999999</v>
      </c>
      <c r="X6" s="28">
        <v>20193.900000000001</v>
      </c>
      <c r="Y6" s="28">
        <v>20715.7</v>
      </c>
      <c r="Z6" s="28">
        <v>20267.599999999999</v>
      </c>
      <c r="AA6" s="28">
        <v>21494.799999999999</v>
      </c>
      <c r="AB6" s="28">
        <v>22034.799999999999</v>
      </c>
      <c r="AC6" s="28">
        <v>22671.1</v>
      </c>
      <c r="AD6" s="28">
        <v>23305</v>
      </c>
    </row>
    <row r="7" spans="1:30" x14ac:dyDescent="0.25">
      <c r="A7" s="3" t="s">
        <v>641</v>
      </c>
      <c r="B7" s="12" t="s">
        <v>59</v>
      </c>
      <c r="C7" s="28">
        <v>10332.4</v>
      </c>
      <c r="D7" s="28">
        <v>10849.3</v>
      </c>
      <c r="E7" s="28">
        <v>11426.9</v>
      </c>
      <c r="F7" s="28">
        <v>11928.9</v>
      </c>
      <c r="G7" s="28">
        <v>12041.5</v>
      </c>
      <c r="H7" s="28">
        <v>12245.1</v>
      </c>
      <c r="I7" s="28">
        <v>12616.7</v>
      </c>
      <c r="J7" s="28">
        <v>13159.9</v>
      </c>
      <c r="K7" s="28">
        <v>13667</v>
      </c>
      <c r="L7" s="28">
        <v>14095.1</v>
      </c>
      <c r="M7" s="28">
        <v>14398.4</v>
      </c>
      <c r="N7" s="28">
        <v>14372.1</v>
      </c>
      <c r="O7" s="28">
        <v>13941.7</v>
      </c>
      <c r="P7" s="28">
        <v>14366.6</v>
      </c>
      <c r="Q7" s="28">
        <v>14635</v>
      </c>
      <c r="R7" s="28">
        <v>15045.9</v>
      </c>
      <c r="S7" s="28">
        <v>15417.3</v>
      </c>
      <c r="T7" s="28">
        <v>15860.8</v>
      </c>
      <c r="U7" s="28">
        <v>16394.2</v>
      </c>
      <c r="V7" s="28">
        <v>16710.7</v>
      </c>
      <c r="W7" s="28">
        <v>17156.3</v>
      </c>
      <c r="X7" s="28">
        <v>17711.8</v>
      </c>
      <c r="Y7" s="28">
        <v>18216.3</v>
      </c>
      <c r="Z7" s="28">
        <v>17789.8</v>
      </c>
      <c r="AA7" s="28">
        <v>19004.900000000001</v>
      </c>
      <c r="AB7" s="28">
        <v>19506.2</v>
      </c>
      <c r="AC7" s="28">
        <v>20092.900000000001</v>
      </c>
      <c r="AD7" s="28">
        <v>20677.2</v>
      </c>
    </row>
    <row r="8" spans="1:30" x14ac:dyDescent="0.25">
      <c r="A8" s="3" t="s">
        <v>640</v>
      </c>
      <c r="B8" s="12" t="s">
        <v>639</v>
      </c>
      <c r="C8" s="28">
        <v>113.2</v>
      </c>
      <c r="D8" s="28">
        <v>111.7</v>
      </c>
      <c r="E8" s="28">
        <v>114.4</v>
      </c>
      <c r="F8" s="28">
        <v>129.9</v>
      </c>
      <c r="G8" s="28">
        <v>127.1</v>
      </c>
      <c r="H8" s="28">
        <v>131.30000000000001</v>
      </c>
      <c r="I8" s="28">
        <v>141.5</v>
      </c>
      <c r="J8" s="28">
        <v>153.4</v>
      </c>
      <c r="K8" s="28">
        <v>159.6</v>
      </c>
      <c r="L8" s="28">
        <v>161.69999999999999</v>
      </c>
      <c r="M8" s="28">
        <v>144.5</v>
      </c>
      <c r="N8" s="28">
        <v>144.1</v>
      </c>
      <c r="O8" s="28">
        <v>160</v>
      </c>
      <c r="P8" s="28">
        <v>156</v>
      </c>
      <c r="Q8" s="28">
        <v>150.19999999999999</v>
      </c>
      <c r="R8" s="28">
        <v>145.69999999999999</v>
      </c>
      <c r="S8" s="28">
        <v>160.4</v>
      </c>
      <c r="T8" s="28">
        <v>159</v>
      </c>
      <c r="U8" s="28">
        <v>171.6</v>
      </c>
      <c r="V8" s="28">
        <v>181.5</v>
      </c>
      <c r="W8" s="28">
        <v>176.8</v>
      </c>
      <c r="X8" s="28">
        <v>184.1</v>
      </c>
      <c r="Y8" s="28">
        <v>172.5</v>
      </c>
      <c r="Z8" s="28">
        <v>174.9</v>
      </c>
      <c r="AA8" s="28">
        <v>185.7</v>
      </c>
      <c r="AB8" s="28">
        <v>185.6</v>
      </c>
      <c r="AC8" s="28">
        <v>192.7</v>
      </c>
      <c r="AD8" s="28">
        <v>202.6</v>
      </c>
    </row>
    <row r="9" spans="1:30" x14ac:dyDescent="0.25">
      <c r="A9" s="3" t="s">
        <v>638</v>
      </c>
      <c r="B9" s="3" t="s">
        <v>637</v>
      </c>
      <c r="C9" s="29">
        <v>88.6</v>
      </c>
      <c r="D9" s="29">
        <v>86.7</v>
      </c>
      <c r="E9" s="29">
        <v>88.2</v>
      </c>
      <c r="F9" s="29">
        <v>103</v>
      </c>
      <c r="G9" s="29">
        <v>97.2</v>
      </c>
      <c r="H9" s="29">
        <v>101.1</v>
      </c>
      <c r="I9" s="29">
        <v>109.7</v>
      </c>
      <c r="J9" s="29">
        <v>121.5</v>
      </c>
      <c r="K9" s="29">
        <v>127.9</v>
      </c>
      <c r="L9" s="29">
        <v>125.1</v>
      </c>
      <c r="M9" s="29">
        <v>110.3</v>
      </c>
      <c r="N9" s="29">
        <v>110.1</v>
      </c>
      <c r="O9" s="29">
        <v>126.8</v>
      </c>
      <c r="P9" s="29">
        <v>123.3</v>
      </c>
      <c r="Q9" s="29">
        <v>118</v>
      </c>
      <c r="R9" s="29">
        <v>112.4</v>
      </c>
      <c r="S9" s="29">
        <v>126.5</v>
      </c>
      <c r="T9" s="29">
        <v>124.5</v>
      </c>
      <c r="U9" s="29">
        <v>134.80000000000001</v>
      </c>
      <c r="V9" s="29">
        <v>143.9</v>
      </c>
      <c r="W9" s="29">
        <v>138.69999999999999</v>
      </c>
      <c r="X9" s="29">
        <v>144.1</v>
      </c>
      <c r="Y9" s="29">
        <v>131.4</v>
      </c>
      <c r="Z9" s="29">
        <v>131.4</v>
      </c>
      <c r="AA9" s="29">
        <v>142.9</v>
      </c>
      <c r="AB9" s="29">
        <v>142.4</v>
      </c>
      <c r="AC9" s="29">
        <v>148.1</v>
      </c>
      <c r="AD9" s="29">
        <v>159.80000000000001</v>
      </c>
    </row>
    <row r="10" spans="1:30" x14ac:dyDescent="0.25">
      <c r="A10" s="3" t="s">
        <v>636</v>
      </c>
      <c r="B10" s="3" t="s">
        <v>631</v>
      </c>
      <c r="C10" s="29">
        <v>25.3</v>
      </c>
      <c r="D10" s="29">
        <v>25.9</v>
      </c>
      <c r="E10" s="29">
        <v>27.1</v>
      </c>
      <c r="F10" s="29">
        <v>28</v>
      </c>
      <c r="G10" s="29">
        <v>31.2</v>
      </c>
      <c r="H10" s="29">
        <v>31.4</v>
      </c>
      <c r="I10" s="29">
        <v>32.9</v>
      </c>
      <c r="J10" s="29">
        <v>32.5</v>
      </c>
      <c r="K10" s="29">
        <v>31.9</v>
      </c>
      <c r="L10" s="29">
        <v>37.200000000000003</v>
      </c>
      <c r="M10" s="29">
        <v>34.6</v>
      </c>
      <c r="N10" s="29">
        <v>34.4</v>
      </c>
      <c r="O10" s="29">
        <v>33.1</v>
      </c>
      <c r="P10" s="29">
        <v>32.6</v>
      </c>
      <c r="Q10" s="29">
        <v>32.4</v>
      </c>
      <c r="R10" s="29">
        <v>34.4</v>
      </c>
      <c r="S10" s="29">
        <v>33.700000000000003</v>
      </c>
      <c r="T10" s="29">
        <v>34.6</v>
      </c>
      <c r="U10" s="29">
        <v>36.799999999999997</v>
      </c>
      <c r="V10" s="29">
        <v>37.700000000000003</v>
      </c>
      <c r="W10" s="29">
        <v>38.1</v>
      </c>
      <c r="X10" s="29">
        <v>40</v>
      </c>
      <c r="Y10" s="29">
        <v>40.799999999999997</v>
      </c>
      <c r="Z10" s="29">
        <v>43</v>
      </c>
      <c r="AA10" s="29">
        <v>42.2</v>
      </c>
      <c r="AB10" s="29">
        <v>42.9</v>
      </c>
      <c r="AC10" s="29">
        <v>44</v>
      </c>
      <c r="AD10" s="29">
        <v>41.9</v>
      </c>
    </row>
    <row r="11" spans="1:30" x14ac:dyDescent="0.25">
      <c r="A11" s="3" t="s">
        <v>634</v>
      </c>
      <c r="B11" s="12" t="s">
        <v>629</v>
      </c>
      <c r="C11" s="28">
        <v>170.6</v>
      </c>
      <c r="D11" s="28">
        <v>179.4</v>
      </c>
      <c r="E11" s="28">
        <v>173.2</v>
      </c>
      <c r="F11" s="28">
        <v>151.30000000000001</v>
      </c>
      <c r="G11" s="28">
        <v>175.8</v>
      </c>
      <c r="H11" s="28">
        <v>181.2</v>
      </c>
      <c r="I11" s="28">
        <v>159.5</v>
      </c>
      <c r="J11" s="28">
        <v>159.80000000000001</v>
      </c>
      <c r="K11" s="28">
        <v>161.6</v>
      </c>
      <c r="L11" s="28">
        <v>186.5</v>
      </c>
      <c r="M11" s="28">
        <v>201.5</v>
      </c>
      <c r="N11" s="28">
        <v>195</v>
      </c>
      <c r="O11" s="28">
        <v>224.1</v>
      </c>
      <c r="P11" s="28">
        <v>199.1</v>
      </c>
      <c r="Q11" s="28">
        <v>207</v>
      </c>
      <c r="R11" s="28">
        <v>232.2</v>
      </c>
      <c r="S11" s="28">
        <v>241.8</v>
      </c>
      <c r="T11" s="28">
        <v>267.39999999999998</v>
      </c>
      <c r="U11" s="28">
        <v>285.89999999999998</v>
      </c>
      <c r="V11" s="28">
        <v>261.60000000000002</v>
      </c>
      <c r="W11" s="28">
        <v>267.3</v>
      </c>
      <c r="X11" s="28">
        <v>277</v>
      </c>
      <c r="Y11" s="28">
        <v>312.5</v>
      </c>
      <c r="Z11" s="28">
        <v>304.5</v>
      </c>
      <c r="AA11" s="28">
        <v>277.7</v>
      </c>
      <c r="AB11" s="28">
        <v>251.7</v>
      </c>
      <c r="AC11" s="28">
        <v>336.3</v>
      </c>
      <c r="AD11" s="28">
        <v>339.7</v>
      </c>
    </row>
    <row r="12" spans="1:30" x14ac:dyDescent="0.25">
      <c r="A12" s="3" t="s">
        <v>632</v>
      </c>
      <c r="B12" s="3" t="s">
        <v>627</v>
      </c>
      <c r="C12" s="29">
        <v>102.6</v>
      </c>
      <c r="D12" s="29">
        <v>105</v>
      </c>
      <c r="E12" s="29">
        <v>94.7</v>
      </c>
      <c r="F12" s="29">
        <v>68.099999999999994</v>
      </c>
      <c r="G12" s="29">
        <v>80</v>
      </c>
      <c r="H12" s="29">
        <v>92.4</v>
      </c>
      <c r="I12" s="29">
        <v>73.599999999999994</v>
      </c>
      <c r="J12" s="29">
        <v>72.400000000000006</v>
      </c>
      <c r="K12" s="29">
        <v>70.900000000000006</v>
      </c>
      <c r="L12" s="29">
        <v>80.5</v>
      </c>
      <c r="M12" s="29">
        <v>87.2</v>
      </c>
      <c r="N12" s="29">
        <v>82.5</v>
      </c>
      <c r="O12" s="29">
        <v>112</v>
      </c>
      <c r="P12" s="29">
        <v>88.7</v>
      </c>
      <c r="Q12" s="29">
        <v>88.9</v>
      </c>
      <c r="R12" s="29">
        <v>109.6</v>
      </c>
      <c r="S12" s="29">
        <v>113.8</v>
      </c>
      <c r="T12" s="29">
        <v>126.2</v>
      </c>
      <c r="U12" s="29">
        <v>171.6</v>
      </c>
      <c r="V12" s="29">
        <v>178.5</v>
      </c>
      <c r="W12" s="29">
        <v>161.1</v>
      </c>
      <c r="X12" s="29">
        <v>151.4</v>
      </c>
      <c r="Y12" s="29">
        <v>191.7</v>
      </c>
      <c r="Z12" s="29">
        <v>210.2</v>
      </c>
      <c r="AA12" s="29">
        <v>163.5</v>
      </c>
      <c r="AB12" s="29">
        <v>134</v>
      </c>
      <c r="AC12" s="29">
        <v>208.6</v>
      </c>
      <c r="AD12" s="29">
        <v>216.5</v>
      </c>
    </row>
    <row r="13" spans="1:30" x14ac:dyDescent="0.25">
      <c r="A13" s="3" t="s">
        <v>630</v>
      </c>
      <c r="B13" s="3" t="s">
        <v>625</v>
      </c>
      <c r="C13" s="29">
        <v>62.4</v>
      </c>
      <c r="D13" s="29">
        <v>72.7</v>
      </c>
      <c r="E13" s="29">
        <v>77.2</v>
      </c>
      <c r="F13" s="29">
        <v>75.900000000000006</v>
      </c>
      <c r="G13" s="29">
        <v>73.599999999999994</v>
      </c>
      <c r="H13" s="29">
        <v>67.7</v>
      </c>
      <c r="I13" s="29">
        <v>69.5</v>
      </c>
      <c r="J13" s="29">
        <v>67.400000000000006</v>
      </c>
      <c r="K13" s="29">
        <v>68.3</v>
      </c>
      <c r="L13" s="29">
        <v>70.400000000000006</v>
      </c>
      <c r="M13" s="29">
        <v>72.3</v>
      </c>
      <c r="N13" s="29">
        <v>66.900000000000006</v>
      </c>
      <c r="O13" s="29">
        <v>62.4</v>
      </c>
      <c r="P13" s="29">
        <v>64.400000000000006</v>
      </c>
      <c r="Q13" s="29">
        <v>64.8</v>
      </c>
      <c r="R13" s="29">
        <v>57.8</v>
      </c>
      <c r="S13" s="29">
        <v>58.5</v>
      </c>
      <c r="T13" s="29">
        <v>56.7</v>
      </c>
      <c r="U13" s="29">
        <v>51.9</v>
      </c>
      <c r="V13" s="29">
        <v>49.8</v>
      </c>
      <c r="W13" s="29">
        <v>52.3</v>
      </c>
      <c r="X13" s="29">
        <v>50.7</v>
      </c>
      <c r="Y13" s="29">
        <v>51.1</v>
      </c>
      <c r="Z13" s="29">
        <v>55.3</v>
      </c>
      <c r="AA13" s="29">
        <v>55.1</v>
      </c>
      <c r="AB13" s="29">
        <v>53.7</v>
      </c>
      <c r="AC13" s="29">
        <v>53.4</v>
      </c>
      <c r="AD13" s="29">
        <v>51.3</v>
      </c>
    </row>
    <row r="14" spans="1:30" x14ac:dyDescent="0.25">
      <c r="A14" s="3" t="s">
        <v>628</v>
      </c>
      <c r="B14" s="3" t="s">
        <v>623</v>
      </c>
      <c r="C14" s="29">
        <v>15.3</v>
      </c>
      <c r="D14" s="29">
        <v>14.4</v>
      </c>
      <c r="E14" s="29">
        <v>13.9</v>
      </c>
      <c r="F14" s="29">
        <v>18.899999999999999</v>
      </c>
      <c r="G14" s="29">
        <v>28.5</v>
      </c>
      <c r="H14" s="29">
        <v>22.1</v>
      </c>
      <c r="I14" s="29">
        <v>24</v>
      </c>
      <c r="J14" s="29">
        <v>27.8</v>
      </c>
      <c r="K14" s="29">
        <v>33.6</v>
      </c>
      <c r="L14" s="29">
        <v>49.2</v>
      </c>
      <c r="M14" s="29">
        <v>56</v>
      </c>
      <c r="N14" s="29">
        <v>62.7</v>
      </c>
      <c r="O14" s="29">
        <v>46.9</v>
      </c>
      <c r="P14" s="29">
        <v>53</v>
      </c>
      <c r="Q14" s="29">
        <v>66.099999999999994</v>
      </c>
      <c r="R14" s="29">
        <v>69.2</v>
      </c>
      <c r="S14" s="29">
        <v>74.7</v>
      </c>
      <c r="T14" s="29">
        <v>89.9</v>
      </c>
      <c r="U14" s="29">
        <v>60.7</v>
      </c>
      <c r="V14" s="29">
        <v>36.5</v>
      </c>
      <c r="W14" s="29">
        <v>53.9</v>
      </c>
      <c r="X14" s="29">
        <v>77.5</v>
      </c>
      <c r="Y14" s="29">
        <v>70.900000000000006</v>
      </c>
      <c r="Z14" s="29">
        <v>46.9</v>
      </c>
      <c r="AA14" s="29">
        <v>61</v>
      </c>
      <c r="AB14" s="29">
        <v>80.400000000000006</v>
      </c>
      <c r="AC14" s="29">
        <v>85.6</v>
      </c>
      <c r="AD14" s="29">
        <v>82.5</v>
      </c>
    </row>
    <row r="15" spans="1:30" x14ac:dyDescent="0.25">
      <c r="A15" s="3" t="s">
        <v>626</v>
      </c>
      <c r="B15" s="12" t="s">
        <v>621</v>
      </c>
      <c r="C15" s="28">
        <v>248</v>
      </c>
      <c r="D15" s="28">
        <v>236.9</v>
      </c>
      <c r="E15" s="28">
        <v>276.39999999999998</v>
      </c>
      <c r="F15" s="28">
        <v>280.8</v>
      </c>
      <c r="G15" s="28">
        <v>233.9</v>
      </c>
      <c r="H15" s="28">
        <v>239.5</v>
      </c>
      <c r="I15" s="28">
        <v>236.5</v>
      </c>
      <c r="J15" s="28">
        <v>251.2</v>
      </c>
      <c r="K15" s="28">
        <v>239.8</v>
      </c>
      <c r="L15" s="28">
        <v>254.3</v>
      </c>
      <c r="M15" s="28">
        <v>260.5</v>
      </c>
      <c r="N15" s="28">
        <v>276.3</v>
      </c>
      <c r="O15" s="28">
        <v>257</v>
      </c>
      <c r="P15" s="28">
        <v>290.8</v>
      </c>
      <c r="Q15" s="28">
        <v>301.89999999999998</v>
      </c>
      <c r="R15" s="28">
        <v>306.2</v>
      </c>
      <c r="S15" s="28">
        <v>304</v>
      </c>
      <c r="T15" s="28">
        <v>292.7</v>
      </c>
      <c r="U15" s="28">
        <v>296.89999999999998</v>
      </c>
      <c r="V15" s="28">
        <v>313.60000000000002</v>
      </c>
      <c r="W15" s="28">
        <v>313.7</v>
      </c>
      <c r="X15" s="28">
        <v>309.3</v>
      </c>
      <c r="Y15" s="28">
        <v>312.5</v>
      </c>
      <c r="Z15" s="28">
        <v>331.4</v>
      </c>
      <c r="AA15" s="28">
        <v>321.3</v>
      </c>
      <c r="AB15" s="28">
        <v>327</v>
      </c>
      <c r="AC15" s="28">
        <v>343</v>
      </c>
      <c r="AD15" s="28">
        <v>343</v>
      </c>
    </row>
    <row r="16" spans="1:30" x14ac:dyDescent="0.25">
      <c r="A16" s="3" t="s">
        <v>624</v>
      </c>
      <c r="B16" s="12" t="s">
        <v>615</v>
      </c>
      <c r="C16" s="28">
        <v>816.5</v>
      </c>
      <c r="D16" s="28">
        <v>854</v>
      </c>
      <c r="E16" s="28">
        <v>890.1</v>
      </c>
      <c r="F16" s="28">
        <v>925.4</v>
      </c>
      <c r="G16" s="28">
        <v>909.4</v>
      </c>
      <c r="H16" s="28">
        <v>878.5</v>
      </c>
      <c r="I16" s="28">
        <v>896.7</v>
      </c>
      <c r="J16" s="28">
        <v>930.3</v>
      </c>
      <c r="K16" s="28">
        <v>934</v>
      </c>
      <c r="L16" s="28">
        <v>913.1</v>
      </c>
      <c r="M16" s="28">
        <v>888.2</v>
      </c>
      <c r="N16" s="28">
        <v>801.6</v>
      </c>
      <c r="O16" s="28">
        <v>686.7</v>
      </c>
      <c r="P16" s="28">
        <v>656.8</v>
      </c>
      <c r="Q16" s="28">
        <v>648.9</v>
      </c>
      <c r="R16" s="28">
        <v>670.2</v>
      </c>
      <c r="S16" s="28">
        <v>697.6</v>
      </c>
      <c r="T16" s="28">
        <v>721.2</v>
      </c>
      <c r="U16" s="28">
        <v>764.4</v>
      </c>
      <c r="V16" s="28">
        <v>804.4</v>
      </c>
      <c r="W16" s="28">
        <v>840.2</v>
      </c>
      <c r="X16" s="28">
        <v>863.8</v>
      </c>
      <c r="Y16" s="28">
        <v>882.3</v>
      </c>
      <c r="Z16" s="28">
        <v>862.7</v>
      </c>
      <c r="AA16" s="28">
        <v>887.6</v>
      </c>
      <c r="AB16" s="28">
        <v>840</v>
      </c>
      <c r="AC16" s="28">
        <v>821.1</v>
      </c>
      <c r="AD16" s="28">
        <v>863.7</v>
      </c>
    </row>
    <row r="17" spans="1:30" x14ac:dyDescent="0.25">
      <c r="A17" s="3" t="s">
        <v>622</v>
      </c>
      <c r="B17" s="12" t="s">
        <v>597</v>
      </c>
      <c r="C17" s="28">
        <v>1379</v>
      </c>
      <c r="D17" s="28">
        <v>1444.3</v>
      </c>
      <c r="E17" s="28">
        <v>1531.7</v>
      </c>
      <c r="F17" s="28">
        <v>1641.1</v>
      </c>
      <c r="G17" s="28">
        <v>1586.1</v>
      </c>
      <c r="H17" s="28">
        <v>1602.6</v>
      </c>
      <c r="I17" s="28">
        <v>1702.8</v>
      </c>
      <c r="J17" s="28">
        <v>1824.3</v>
      </c>
      <c r="K17" s="28">
        <v>1877.7</v>
      </c>
      <c r="L17" s="28">
        <v>1982.9</v>
      </c>
      <c r="M17" s="28">
        <v>2065.5</v>
      </c>
      <c r="N17" s="28">
        <v>2021.2</v>
      </c>
      <c r="O17" s="28">
        <v>1841.9</v>
      </c>
      <c r="P17" s="28">
        <v>1950.8</v>
      </c>
      <c r="Q17" s="28">
        <v>1964.4</v>
      </c>
      <c r="R17" s="28">
        <v>1964.6</v>
      </c>
      <c r="S17" s="28">
        <v>2030.2</v>
      </c>
      <c r="T17" s="28">
        <v>2049.1999999999998</v>
      </c>
      <c r="U17" s="28">
        <v>2064.8000000000002</v>
      </c>
      <c r="V17" s="28">
        <v>2049.3000000000002</v>
      </c>
      <c r="W17" s="28">
        <v>2109.6999999999998</v>
      </c>
      <c r="X17" s="28">
        <v>2213</v>
      </c>
      <c r="Y17" s="28">
        <v>2224.8000000000002</v>
      </c>
      <c r="Z17" s="28">
        <v>2128.3000000000002</v>
      </c>
      <c r="AA17" s="28">
        <v>2289.4</v>
      </c>
      <c r="AB17" s="28">
        <v>2310.9</v>
      </c>
      <c r="AC17" s="28">
        <v>2317.9</v>
      </c>
      <c r="AD17" s="28">
        <v>2382.6999999999998</v>
      </c>
    </row>
    <row r="18" spans="1:30" x14ac:dyDescent="0.25">
      <c r="A18" s="3" t="s">
        <v>620</v>
      </c>
      <c r="B18" s="3" t="s">
        <v>595</v>
      </c>
      <c r="C18" s="29">
        <v>573.5</v>
      </c>
      <c r="D18" s="29">
        <v>626.29999999999995</v>
      </c>
      <c r="E18" s="29">
        <v>675.3</v>
      </c>
      <c r="F18" s="29">
        <v>754.8</v>
      </c>
      <c r="G18" s="29">
        <v>714.4</v>
      </c>
      <c r="H18" s="29">
        <v>732</v>
      </c>
      <c r="I18" s="29">
        <v>792.2</v>
      </c>
      <c r="J18" s="29">
        <v>848.7</v>
      </c>
      <c r="K18" s="29">
        <v>907.2</v>
      </c>
      <c r="L18" s="29">
        <v>975.4</v>
      </c>
      <c r="M18" s="29">
        <v>1027.4000000000001</v>
      </c>
      <c r="N18" s="29">
        <v>1029.8</v>
      </c>
      <c r="O18" s="29">
        <v>877.2</v>
      </c>
      <c r="P18" s="29">
        <v>990.2</v>
      </c>
      <c r="Q18" s="29">
        <v>1061.2</v>
      </c>
      <c r="R18" s="29">
        <v>1093.7</v>
      </c>
      <c r="S18" s="29">
        <v>1120.3</v>
      </c>
      <c r="T18" s="29">
        <v>1130.2</v>
      </c>
      <c r="U18" s="29">
        <v>1139.9000000000001</v>
      </c>
      <c r="V18" s="29">
        <v>1135.4000000000001</v>
      </c>
      <c r="W18" s="29">
        <v>1178.3</v>
      </c>
      <c r="X18" s="29">
        <v>1227.5999999999999</v>
      </c>
      <c r="Y18" s="29">
        <v>1241.9000000000001</v>
      </c>
      <c r="Z18" s="29">
        <v>1173</v>
      </c>
      <c r="AA18" s="29">
        <v>1263.5</v>
      </c>
      <c r="AB18" s="29">
        <v>1293.5</v>
      </c>
      <c r="AC18" s="29">
        <v>1282.4000000000001</v>
      </c>
      <c r="AD18" s="29">
        <v>1276.5</v>
      </c>
    </row>
    <row r="19" spans="1:30" x14ac:dyDescent="0.25">
      <c r="A19" s="3" t="s">
        <v>618</v>
      </c>
      <c r="B19" s="3" t="s">
        <v>593</v>
      </c>
      <c r="C19" s="29">
        <v>31.2</v>
      </c>
      <c r="D19" s="29">
        <v>31.6</v>
      </c>
      <c r="E19" s="29">
        <v>31.1</v>
      </c>
      <c r="F19" s="29">
        <v>31.7</v>
      </c>
      <c r="G19" s="29">
        <v>30.6</v>
      </c>
      <c r="H19" s="29">
        <v>30.9</v>
      </c>
      <c r="I19" s="29">
        <v>31</v>
      </c>
      <c r="J19" s="29">
        <v>30.3</v>
      </c>
      <c r="K19" s="29">
        <v>33.200000000000003</v>
      </c>
      <c r="L19" s="29">
        <v>32.700000000000003</v>
      </c>
      <c r="M19" s="29">
        <v>34.6</v>
      </c>
      <c r="N19" s="29">
        <v>32.5</v>
      </c>
      <c r="O19" s="29">
        <v>27.5</v>
      </c>
      <c r="P19" s="29">
        <v>29.6</v>
      </c>
      <c r="Q19" s="29">
        <v>32.799999999999997</v>
      </c>
      <c r="R19" s="29">
        <v>33.5</v>
      </c>
      <c r="S19" s="29">
        <v>34.200000000000003</v>
      </c>
      <c r="T19" s="29">
        <v>30.9</v>
      </c>
      <c r="U19" s="29">
        <v>33.6</v>
      </c>
      <c r="V19" s="29">
        <v>35.200000000000003</v>
      </c>
      <c r="W19" s="29">
        <v>35.700000000000003</v>
      </c>
      <c r="X19" s="29">
        <v>33.9</v>
      </c>
      <c r="Y19" s="29">
        <v>35.1</v>
      </c>
      <c r="Z19" s="29">
        <v>37</v>
      </c>
      <c r="AA19" s="29">
        <v>35</v>
      </c>
      <c r="AB19" s="29">
        <v>34.9</v>
      </c>
      <c r="AC19" s="29">
        <v>38.799999999999997</v>
      </c>
      <c r="AD19" s="29">
        <v>37.700000000000003</v>
      </c>
    </row>
    <row r="20" spans="1:30" x14ac:dyDescent="0.25">
      <c r="A20" s="3" t="s">
        <v>616</v>
      </c>
      <c r="B20" s="3" t="s">
        <v>591</v>
      </c>
      <c r="C20" s="29">
        <v>58.9</v>
      </c>
      <c r="D20" s="29">
        <v>58.5</v>
      </c>
      <c r="E20" s="29">
        <v>59.6</v>
      </c>
      <c r="F20" s="29">
        <v>59.6</v>
      </c>
      <c r="G20" s="29">
        <v>58.4</v>
      </c>
      <c r="H20" s="29">
        <v>57.5</v>
      </c>
      <c r="I20" s="29">
        <v>59.8</v>
      </c>
      <c r="J20" s="29">
        <v>64.099999999999994</v>
      </c>
      <c r="K20" s="29">
        <v>65.599999999999994</v>
      </c>
      <c r="L20" s="29">
        <v>61.4</v>
      </c>
      <c r="M20" s="29">
        <v>61.6</v>
      </c>
      <c r="N20" s="29">
        <v>58.1</v>
      </c>
      <c r="O20" s="29">
        <v>46.7</v>
      </c>
      <c r="P20" s="29">
        <v>48.1</v>
      </c>
      <c r="Q20" s="29">
        <v>50.5</v>
      </c>
      <c r="R20" s="29">
        <v>53.4</v>
      </c>
      <c r="S20" s="29">
        <v>56.4</v>
      </c>
      <c r="T20" s="29">
        <v>56.5</v>
      </c>
      <c r="U20" s="29">
        <v>56.5</v>
      </c>
      <c r="V20" s="29">
        <v>55.3</v>
      </c>
      <c r="W20" s="29">
        <v>58.5</v>
      </c>
      <c r="X20" s="29">
        <v>58.3</v>
      </c>
      <c r="Y20" s="29">
        <v>60.6</v>
      </c>
      <c r="Z20" s="29">
        <v>59</v>
      </c>
      <c r="AA20" s="29">
        <v>61.2</v>
      </c>
      <c r="AB20" s="29">
        <v>58.9</v>
      </c>
      <c r="AC20" s="29">
        <v>53.2</v>
      </c>
      <c r="AD20" s="29">
        <v>50.7</v>
      </c>
    </row>
    <row r="21" spans="1:30" x14ac:dyDescent="0.25">
      <c r="A21" s="3" t="s">
        <v>614</v>
      </c>
      <c r="B21" s="3" t="s">
        <v>589</v>
      </c>
      <c r="C21" s="29">
        <v>40.799999999999997</v>
      </c>
      <c r="D21" s="29">
        <v>44</v>
      </c>
      <c r="E21" s="29">
        <v>47.1</v>
      </c>
      <c r="F21" s="29">
        <v>47.9</v>
      </c>
      <c r="G21" s="29">
        <v>45.5</v>
      </c>
      <c r="H21" s="29">
        <v>46.5</v>
      </c>
      <c r="I21" s="29">
        <v>45.1</v>
      </c>
      <c r="J21" s="29">
        <v>48.5</v>
      </c>
      <c r="K21" s="29">
        <v>44.3</v>
      </c>
      <c r="L21" s="29">
        <v>40.200000000000003</v>
      </c>
      <c r="M21" s="29">
        <v>39.9</v>
      </c>
      <c r="N21" s="29">
        <v>41.7</v>
      </c>
      <c r="O21" s="29">
        <v>40.1</v>
      </c>
      <c r="P21" s="29">
        <v>40.799999999999997</v>
      </c>
      <c r="Q21" s="29">
        <v>45.3</v>
      </c>
      <c r="R21" s="29">
        <v>53.5</v>
      </c>
      <c r="S21" s="29">
        <v>57.9</v>
      </c>
      <c r="T21" s="29">
        <v>56.9</v>
      </c>
      <c r="U21" s="29">
        <v>62.7</v>
      </c>
      <c r="V21" s="29">
        <v>66.5</v>
      </c>
      <c r="W21" s="29">
        <v>59.8</v>
      </c>
      <c r="X21" s="29">
        <v>60</v>
      </c>
      <c r="Y21" s="29">
        <v>67</v>
      </c>
      <c r="Z21" s="29">
        <v>71.5</v>
      </c>
      <c r="AA21" s="29">
        <v>65.599999999999994</v>
      </c>
      <c r="AB21" s="29">
        <v>75.900000000000006</v>
      </c>
      <c r="AC21" s="29">
        <v>93.4</v>
      </c>
      <c r="AD21" s="29">
        <v>98.4</v>
      </c>
    </row>
    <row r="22" spans="1:30" x14ac:dyDescent="0.25">
      <c r="A22" s="3" t="s">
        <v>612</v>
      </c>
      <c r="B22" s="3" t="s">
        <v>583</v>
      </c>
      <c r="C22" s="29">
        <v>158.5</v>
      </c>
      <c r="D22" s="29">
        <v>154.5</v>
      </c>
      <c r="E22" s="29">
        <v>155.30000000000001</v>
      </c>
      <c r="F22" s="29">
        <v>164.9</v>
      </c>
      <c r="G22" s="29">
        <v>147.1</v>
      </c>
      <c r="H22" s="29">
        <v>140.6</v>
      </c>
      <c r="I22" s="29">
        <v>147.1</v>
      </c>
      <c r="J22" s="29">
        <v>153.1</v>
      </c>
      <c r="K22" s="29">
        <v>155.9</v>
      </c>
      <c r="L22" s="29">
        <v>161.4</v>
      </c>
      <c r="M22" s="29">
        <v>168.2</v>
      </c>
      <c r="N22" s="29">
        <v>160.30000000000001</v>
      </c>
      <c r="O22" s="29">
        <v>121.1</v>
      </c>
      <c r="P22" s="29">
        <v>133.9</v>
      </c>
      <c r="Q22" s="29">
        <v>142.19999999999999</v>
      </c>
      <c r="R22" s="29">
        <v>147.30000000000001</v>
      </c>
      <c r="S22" s="29">
        <v>146.5</v>
      </c>
      <c r="T22" s="29">
        <v>148.19999999999999</v>
      </c>
      <c r="U22" s="29">
        <v>141.80000000000001</v>
      </c>
      <c r="V22" s="29">
        <v>136.69999999999999</v>
      </c>
      <c r="W22" s="29">
        <v>144.80000000000001</v>
      </c>
      <c r="X22" s="29">
        <v>150.69999999999999</v>
      </c>
      <c r="Y22" s="29">
        <v>149.30000000000001</v>
      </c>
      <c r="Z22" s="29">
        <v>135.19999999999999</v>
      </c>
      <c r="AA22" s="29">
        <v>139.1</v>
      </c>
      <c r="AB22" s="29">
        <v>133.69999999999999</v>
      </c>
      <c r="AC22" s="29">
        <v>124.4</v>
      </c>
      <c r="AD22" s="29">
        <v>120</v>
      </c>
    </row>
    <row r="23" spans="1:30" x14ac:dyDescent="0.25">
      <c r="A23" s="3" t="s">
        <v>610</v>
      </c>
      <c r="B23" s="3" t="s">
        <v>581</v>
      </c>
      <c r="C23" s="29">
        <v>135.6</v>
      </c>
      <c r="D23" s="29">
        <v>146.30000000000001</v>
      </c>
      <c r="E23" s="29">
        <v>138.4</v>
      </c>
      <c r="F23" s="29">
        <v>142</v>
      </c>
      <c r="G23" s="29">
        <v>128.5</v>
      </c>
      <c r="H23" s="29">
        <v>119.9</v>
      </c>
      <c r="I23" s="29">
        <v>119.8</v>
      </c>
      <c r="J23" s="29">
        <v>134.4</v>
      </c>
      <c r="K23" s="29">
        <v>144.80000000000001</v>
      </c>
      <c r="L23" s="29">
        <v>154.1</v>
      </c>
      <c r="M23" s="29">
        <v>161.4</v>
      </c>
      <c r="N23" s="29">
        <v>164.9</v>
      </c>
      <c r="O23" s="29">
        <v>131.30000000000001</v>
      </c>
      <c r="P23" s="29">
        <v>148.69999999999999</v>
      </c>
      <c r="Q23" s="29">
        <v>170.7</v>
      </c>
      <c r="R23" s="29">
        <v>173</v>
      </c>
      <c r="S23" s="29">
        <v>171.5</v>
      </c>
      <c r="T23" s="29">
        <v>168.4</v>
      </c>
      <c r="U23" s="29">
        <v>149.69999999999999</v>
      </c>
      <c r="V23" s="29">
        <v>136.4</v>
      </c>
      <c r="W23" s="29">
        <v>147.6</v>
      </c>
      <c r="X23" s="29">
        <v>156.4</v>
      </c>
      <c r="Y23" s="29">
        <v>154.19999999999999</v>
      </c>
      <c r="Z23" s="29">
        <v>138.6</v>
      </c>
      <c r="AA23" s="29">
        <v>155.9</v>
      </c>
      <c r="AB23" s="29">
        <v>156.5</v>
      </c>
      <c r="AC23" s="29">
        <v>145.9</v>
      </c>
      <c r="AD23" s="29">
        <v>143.4</v>
      </c>
    </row>
    <row r="24" spans="1:30" x14ac:dyDescent="0.25">
      <c r="A24" s="3" t="s">
        <v>608</v>
      </c>
      <c r="B24" s="3" t="s">
        <v>571</v>
      </c>
      <c r="C24" s="29">
        <v>22.1</v>
      </c>
      <c r="D24" s="29">
        <v>28.9</v>
      </c>
      <c r="E24" s="29">
        <v>36.799999999999997</v>
      </c>
      <c r="F24" s="29">
        <v>55.6</v>
      </c>
      <c r="G24" s="29">
        <v>55.1</v>
      </c>
      <c r="H24" s="29">
        <v>61.8</v>
      </c>
      <c r="I24" s="29">
        <v>80.599999999999994</v>
      </c>
      <c r="J24" s="29">
        <v>94.1</v>
      </c>
      <c r="K24" s="29">
        <v>107.6</v>
      </c>
      <c r="L24" s="29">
        <v>128.69999999999999</v>
      </c>
      <c r="M24" s="29">
        <v>148.80000000000001</v>
      </c>
      <c r="N24" s="29">
        <v>171.4</v>
      </c>
      <c r="O24" s="29">
        <v>173.8</v>
      </c>
      <c r="P24" s="29">
        <v>193.2</v>
      </c>
      <c r="Q24" s="29">
        <v>199.5</v>
      </c>
      <c r="R24" s="29">
        <v>205.2</v>
      </c>
      <c r="S24" s="29">
        <v>209.1</v>
      </c>
      <c r="T24" s="29">
        <v>217.7</v>
      </c>
      <c r="U24" s="29">
        <v>232.2</v>
      </c>
      <c r="V24" s="29">
        <v>238.3</v>
      </c>
      <c r="W24" s="29">
        <v>248.7</v>
      </c>
      <c r="X24" s="29">
        <v>264.5</v>
      </c>
      <c r="Y24" s="29">
        <v>273.2</v>
      </c>
      <c r="Z24" s="29">
        <v>280.10000000000002</v>
      </c>
      <c r="AA24" s="29">
        <v>303.8</v>
      </c>
      <c r="AB24" s="29">
        <v>301.39999999999998</v>
      </c>
      <c r="AC24" s="29">
        <v>300.60000000000002</v>
      </c>
      <c r="AD24" s="29">
        <v>291.3</v>
      </c>
    </row>
    <row r="25" spans="1:30" x14ac:dyDescent="0.25">
      <c r="A25" s="3" t="s">
        <v>606</v>
      </c>
      <c r="B25" s="3" t="s">
        <v>559</v>
      </c>
      <c r="C25" s="29">
        <v>56.5</v>
      </c>
      <c r="D25" s="29">
        <v>47.4</v>
      </c>
      <c r="E25" s="29">
        <v>52.1</v>
      </c>
      <c r="F25" s="29">
        <v>54.5</v>
      </c>
      <c r="G25" s="29">
        <v>52.1</v>
      </c>
      <c r="H25" s="29">
        <v>52</v>
      </c>
      <c r="I25" s="29">
        <v>56.1</v>
      </c>
      <c r="J25" s="29">
        <v>52.5</v>
      </c>
      <c r="K25" s="29">
        <v>52.8</v>
      </c>
      <c r="L25" s="29">
        <v>60.5</v>
      </c>
      <c r="M25" s="29">
        <v>56.8</v>
      </c>
      <c r="N25" s="29">
        <v>60.8</v>
      </c>
      <c r="O25" s="29">
        <v>50.9</v>
      </c>
      <c r="P25" s="29">
        <v>52.5</v>
      </c>
      <c r="Q25" s="29">
        <v>50.6</v>
      </c>
      <c r="R25" s="29">
        <v>52</v>
      </c>
      <c r="S25" s="29">
        <v>57.1</v>
      </c>
      <c r="T25" s="29">
        <v>53</v>
      </c>
      <c r="U25" s="29">
        <v>60.1</v>
      </c>
      <c r="V25" s="29">
        <v>55.2</v>
      </c>
      <c r="W25" s="29">
        <v>57.6</v>
      </c>
      <c r="X25" s="29">
        <v>57.5</v>
      </c>
      <c r="Y25" s="29">
        <v>55.3</v>
      </c>
      <c r="Z25" s="29">
        <v>52.9</v>
      </c>
      <c r="AA25" s="29">
        <v>56.5</v>
      </c>
      <c r="AB25" s="29">
        <v>55.4</v>
      </c>
      <c r="AC25" s="29">
        <v>49.7</v>
      </c>
      <c r="AD25" s="29">
        <v>48.7</v>
      </c>
    </row>
    <row r="26" spans="1:30" x14ac:dyDescent="0.25">
      <c r="A26" s="3" t="s">
        <v>604</v>
      </c>
      <c r="B26" s="3" t="s">
        <v>557</v>
      </c>
      <c r="C26" s="29">
        <v>86.2</v>
      </c>
      <c r="D26" s="29">
        <v>95.9</v>
      </c>
      <c r="E26" s="29">
        <v>102.1</v>
      </c>
      <c r="F26" s="29">
        <v>105</v>
      </c>
      <c r="G26" s="29">
        <v>95.7</v>
      </c>
      <c r="H26" s="29">
        <v>107.8</v>
      </c>
      <c r="I26" s="29">
        <v>118.1</v>
      </c>
      <c r="J26" s="29">
        <v>121.9</v>
      </c>
      <c r="K26" s="29">
        <v>129.1</v>
      </c>
      <c r="L26" s="29">
        <v>143.80000000000001</v>
      </c>
      <c r="M26" s="29">
        <v>138.6</v>
      </c>
      <c r="N26" s="29">
        <v>107.3</v>
      </c>
      <c r="O26" s="29">
        <v>46.9</v>
      </c>
      <c r="P26" s="29">
        <v>96.9</v>
      </c>
      <c r="Q26" s="29">
        <v>122.9</v>
      </c>
      <c r="R26" s="29">
        <v>130.30000000000001</v>
      </c>
      <c r="S26" s="29">
        <v>138.5</v>
      </c>
      <c r="T26" s="29">
        <v>144.69999999999999</v>
      </c>
      <c r="U26" s="29">
        <v>144.6</v>
      </c>
      <c r="V26" s="29">
        <v>152.5</v>
      </c>
      <c r="W26" s="29">
        <v>159.1</v>
      </c>
      <c r="X26" s="29">
        <v>165.7</v>
      </c>
      <c r="Y26" s="29">
        <v>167.3</v>
      </c>
      <c r="Z26" s="29">
        <v>148</v>
      </c>
      <c r="AA26" s="29">
        <v>175.5</v>
      </c>
      <c r="AB26" s="29">
        <v>205.8</v>
      </c>
      <c r="AC26" s="29">
        <v>194</v>
      </c>
      <c r="AD26" s="29">
        <v>213.9</v>
      </c>
    </row>
    <row r="27" spans="1:30" x14ac:dyDescent="0.25">
      <c r="A27" s="3" t="s">
        <v>602</v>
      </c>
      <c r="B27" s="3" t="s">
        <v>547</v>
      </c>
      <c r="C27" s="29">
        <v>101.6</v>
      </c>
      <c r="D27" s="29">
        <v>107.4</v>
      </c>
      <c r="E27" s="29">
        <v>115.1</v>
      </c>
      <c r="F27" s="29">
        <v>105.8</v>
      </c>
      <c r="G27" s="29">
        <v>108.7</v>
      </c>
      <c r="H27" s="29">
        <v>101.3</v>
      </c>
      <c r="I27" s="29">
        <v>96.1</v>
      </c>
      <c r="J27" s="29">
        <v>98.3</v>
      </c>
      <c r="K27" s="29">
        <v>113</v>
      </c>
      <c r="L27" s="29">
        <v>117.9</v>
      </c>
      <c r="M27" s="29">
        <v>138.4</v>
      </c>
      <c r="N27" s="29">
        <v>137.1</v>
      </c>
      <c r="O27" s="29">
        <v>132.6</v>
      </c>
      <c r="P27" s="29">
        <v>136.6</v>
      </c>
      <c r="Q27" s="29">
        <v>142.4</v>
      </c>
      <c r="R27" s="29">
        <v>139.5</v>
      </c>
      <c r="S27" s="29">
        <v>143.5</v>
      </c>
      <c r="T27" s="29">
        <v>145.5</v>
      </c>
      <c r="U27" s="29">
        <v>150.80000000000001</v>
      </c>
      <c r="V27" s="29">
        <v>147.5</v>
      </c>
      <c r="W27" s="29">
        <v>150.9</v>
      </c>
      <c r="X27" s="29">
        <v>159</v>
      </c>
      <c r="Y27" s="29">
        <v>162.4</v>
      </c>
      <c r="Z27" s="29">
        <v>138.19999999999999</v>
      </c>
      <c r="AA27" s="29">
        <v>151.30000000000001</v>
      </c>
      <c r="AB27" s="29">
        <v>156</v>
      </c>
      <c r="AC27" s="29">
        <v>173.9</v>
      </c>
      <c r="AD27" s="29">
        <v>169.1</v>
      </c>
    </row>
    <row r="28" spans="1:30" x14ac:dyDescent="0.25">
      <c r="A28" s="3" t="s">
        <v>600</v>
      </c>
      <c r="B28" s="3" t="s">
        <v>541</v>
      </c>
      <c r="C28" s="29">
        <v>38.1</v>
      </c>
      <c r="D28" s="29">
        <v>38.799999999999997</v>
      </c>
      <c r="E28" s="29">
        <v>40.700000000000003</v>
      </c>
      <c r="F28" s="29">
        <v>42.3</v>
      </c>
      <c r="G28" s="29">
        <v>38.200000000000003</v>
      </c>
      <c r="H28" s="29">
        <v>37.299999999999997</v>
      </c>
      <c r="I28" s="29">
        <v>36.6</v>
      </c>
      <c r="J28" s="29">
        <v>39.200000000000003</v>
      </c>
      <c r="K28" s="29">
        <v>41.3</v>
      </c>
      <c r="L28" s="29">
        <v>41.8</v>
      </c>
      <c r="M28" s="29">
        <v>38.299999999999997</v>
      </c>
      <c r="N28" s="29">
        <v>32.6</v>
      </c>
      <c r="O28" s="29">
        <v>23.8</v>
      </c>
      <c r="P28" s="29">
        <v>24</v>
      </c>
      <c r="Q28" s="29">
        <v>24.3</v>
      </c>
      <c r="R28" s="29">
        <v>23.8</v>
      </c>
      <c r="S28" s="29">
        <v>25.7</v>
      </c>
      <c r="T28" s="29">
        <v>27.1</v>
      </c>
      <c r="U28" s="29">
        <v>28.9</v>
      </c>
      <c r="V28" s="29">
        <v>29.1</v>
      </c>
      <c r="W28" s="29">
        <v>28.9</v>
      </c>
      <c r="X28" s="29">
        <v>30.3</v>
      </c>
      <c r="Y28" s="29">
        <v>29.1</v>
      </c>
      <c r="Z28" s="29">
        <v>27.3</v>
      </c>
      <c r="AA28" s="29">
        <v>28.8</v>
      </c>
      <c r="AB28" s="29">
        <v>27.4</v>
      </c>
      <c r="AC28" s="29">
        <v>22.8</v>
      </c>
      <c r="AD28" s="29">
        <v>22.2</v>
      </c>
    </row>
    <row r="29" spans="1:30" x14ac:dyDescent="0.25">
      <c r="A29" s="3" t="s">
        <v>598</v>
      </c>
      <c r="B29" s="3" t="s">
        <v>539</v>
      </c>
      <c r="C29" s="29">
        <v>55.7</v>
      </c>
      <c r="D29" s="29">
        <v>57.6</v>
      </c>
      <c r="E29" s="29">
        <v>59.7</v>
      </c>
      <c r="F29" s="29">
        <v>62.4</v>
      </c>
      <c r="G29" s="29">
        <v>59.1</v>
      </c>
      <c r="H29" s="29">
        <v>61.8</v>
      </c>
      <c r="I29" s="29">
        <v>63.4</v>
      </c>
      <c r="J29" s="29">
        <v>67</v>
      </c>
      <c r="K29" s="29">
        <v>70.7</v>
      </c>
      <c r="L29" s="29">
        <v>75.7</v>
      </c>
      <c r="M29" s="29">
        <v>77.2</v>
      </c>
      <c r="N29" s="29">
        <v>82.4</v>
      </c>
      <c r="O29" s="29">
        <v>83.9</v>
      </c>
      <c r="P29" s="29">
        <v>87.6</v>
      </c>
      <c r="Q29" s="29">
        <v>85.1</v>
      </c>
      <c r="R29" s="29">
        <v>84.8</v>
      </c>
      <c r="S29" s="29">
        <v>82.4</v>
      </c>
      <c r="T29" s="29">
        <v>83.2</v>
      </c>
      <c r="U29" s="29">
        <v>79.5</v>
      </c>
      <c r="V29" s="29">
        <v>83.5</v>
      </c>
      <c r="W29" s="29">
        <v>86.6</v>
      </c>
      <c r="X29" s="29">
        <v>91.9</v>
      </c>
      <c r="Y29" s="29">
        <v>88.9</v>
      </c>
      <c r="Z29" s="29">
        <v>87.6</v>
      </c>
      <c r="AA29" s="29">
        <v>97.6</v>
      </c>
      <c r="AB29" s="29">
        <v>102.2</v>
      </c>
      <c r="AC29" s="29">
        <v>103.7</v>
      </c>
      <c r="AD29" s="29">
        <v>107.2</v>
      </c>
    </row>
    <row r="30" spans="1:30" x14ac:dyDescent="0.25">
      <c r="A30" s="3" t="s">
        <v>596</v>
      </c>
      <c r="B30" s="3" t="s">
        <v>533</v>
      </c>
      <c r="C30" s="29">
        <v>893.4</v>
      </c>
      <c r="D30" s="29">
        <v>879.4</v>
      </c>
      <c r="E30" s="29">
        <v>910.2</v>
      </c>
      <c r="F30" s="29">
        <v>916.8</v>
      </c>
      <c r="G30" s="29">
        <v>912.2</v>
      </c>
      <c r="H30" s="29">
        <v>905.1</v>
      </c>
      <c r="I30" s="29">
        <v>938.5</v>
      </c>
      <c r="J30" s="29">
        <v>1005.5</v>
      </c>
      <c r="K30" s="29">
        <v>985.5</v>
      </c>
      <c r="L30" s="29">
        <v>1016.9</v>
      </c>
      <c r="M30" s="29">
        <v>1044.5</v>
      </c>
      <c r="N30" s="29">
        <v>991.7</v>
      </c>
      <c r="O30" s="29">
        <v>976.4</v>
      </c>
      <c r="P30" s="29">
        <v>964.2</v>
      </c>
      <c r="Q30" s="29">
        <v>903.1</v>
      </c>
      <c r="R30" s="29">
        <v>871.2</v>
      </c>
      <c r="S30" s="29">
        <v>910</v>
      </c>
      <c r="T30" s="29">
        <v>919.2</v>
      </c>
      <c r="U30" s="29">
        <v>925.1</v>
      </c>
      <c r="V30" s="29">
        <v>914</v>
      </c>
      <c r="W30" s="29">
        <v>931.4</v>
      </c>
      <c r="X30" s="29">
        <v>985.2</v>
      </c>
      <c r="Y30" s="29">
        <v>982.9</v>
      </c>
      <c r="Z30" s="29">
        <v>955.6</v>
      </c>
      <c r="AA30" s="29">
        <v>1026.5999999999999</v>
      </c>
      <c r="AB30" s="29">
        <v>1020.3</v>
      </c>
      <c r="AC30" s="29">
        <v>1036.5</v>
      </c>
      <c r="AD30" s="29">
        <v>1104.5999999999999</v>
      </c>
    </row>
    <row r="31" spans="1:30" x14ac:dyDescent="0.25">
      <c r="A31" s="3" t="s">
        <v>594</v>
      </c>
      <c r="B31" s="3" t="s">
        <v>531</v>
      </c>
      <c r="C31" s="29">
        <v>237.4</v>
      </c>
      <c r="D31" s="29">
        <v>233.6</v>
      </c>
      <c r="E31" s="29">
        <v>235.6</v>
      </c>
      <c r="F31" s="29">
        <v>231.2</v>
      </c>
      <c r="G31" s="29">
        <v>235.3</v>
      </c>
      <c r="H31" s="29">
        <v>221.8</v>
      </c>
      <c r="I31" s="29">
        <v>231.7</v>
      </c>
      <c r="J31" s="29">
        <v>237</v>
      </c>
      <c r="K31" s="29">
        <v>235.8</v>
      </c>
      <c r="L31" s="29">
        <v>261.3</v>
      </c>
      <c r="M31" s="29">
        <v>267.2</v>
      </c>
      <c r="N31" s="29">
        <v>253.4</v>
      </c>
      <c r="O31" s="29">
        <v>261.7</v>
      </c>
      <c r="P31" s="29">
        <v>250.1</v>
      </c>
      <c r="Q31" s="29">
        <v>242.7</v>
      </c>
      <c r="R31" s="29">
        <v>238.6</v>
      </c>
      <c r="S31" s="29">
        <v>251.8</v>
      </c>
      <c r="T31" s="29">
        <v>254.9</v>
      </c>
      <c r="U31" s="29">
        <v>266.3</v>
      </c>
      <c r="V31" s="29">
        <v>258.8</v>
      </c>
      <c r="W31" s="29">
        <v>275.3</v>
      </c>
      <c r="X31" s="29">
        <v>274.10000000000002</v>
      </c>
      <c r="Y31" s="29">
        <v>267.2</v>
      </c>
      <c r="Z31" s="29">
        <v>266.7</v>
      </c>
      <c r="AA31" s="29">
        <v>286.8</v>
      </c>
      <c r="AB31" s="29">
        <v>293.8</v>
      </c>
      <c r="AC31" s="29">
        <v>283.8</v>
      </c>
      <c r="AD31" s="29">
        <v>283.2</v>
      </c>
    </row>
    <row r="32" spans="1:30" x14ac:dyDescent="0.25">
      <c r="A32" s="3" t="s">
        <v>592</v>
      </c>
      <c r="B32" s="3" t="s">
        <v>523</v>
      </c>
      <c r="C32" s="29">
        <v>26.3</v>
      </c>
      <c r="D32" s="29">
        <v>26</v>
      </c>
      <c r="E32" s="29">
        <v>27.3</v>
      </c>
      <c r="F32" s="29">
        <v>28.6</v>
      </c>
      <c r="G32" s="29">
        <v>25.4</v>
      </c>
      <c r="H32" s="29">
        <v>24.7</v>
      </c>
      <c r="I32" s="29">
        <v>20.6</v>
      </c>
      <c r="J32" s="29">
        <v>25.5</v>
      </c>
      <c r="K32" s="29">
        <v>24.2</v>
      </c>
      <c r="L32" s="29">
        <v>23.2</v>
      </c>
      <c r="M32" s="29">
        <v>22.5</v>
      </c>
      <c r="N32" s="29">
        <v>21</v>
      </c>
      <c r="O32" s="29">
        <v>16.2</v>
      </c>
      <c r="P32" s="29">
        <v>16.399999999999999</v>
      </c>
      <c r="Q32" s="29">
        <v>14.7</v>
      </c>
      <c r="R32" s="29">
        <v>16.100000000000001</v>
      </c>
      <c r="S32" s="29">
        <v>17.2</v>
      </c>
      <c r="T32" s="29">
        <v>18</v>
      </c>
      <c r="U32" s="29">
        <v>17.5</v>
      </c>
      <c r="V32" s="29">
        <v>17.600000000000001</v>
      </c>
      <c r="W32" s="29">
        <v>17.3</v>
      </c>
      <c r="X32" s="29">
        <v>16.399999999999999</v>
      </c>
      <c r="Y32" s="29">
        <v>16</v>
      </c>
      <c r="Z32" s="29">
        <v>15</v>
      </c>
      <c r="AA32" s="29">
        <v>16</v>
      </c>
      <c r="AB32" s="29">
        <v>15</v>
      </c>
      <c r="AC32" s="29">
        <v>14</v>
      </c>
      <c r="AD32" s="29">
        <v>14.1</v>
      </c>
    </row>
    <row r="33" spans="1:30" x14ac:dyDescent="0.25">
      <c r="A33" s="3" t="s">
        <v>590</v>
      </c>
      <c r="B33" s="3" t="s">
        <v>521</v>
      </c>
      <c r="C33" s="29">
        <v>23.1</v>
      </c>
      <c r="D33" s="29">
        <v>21</v>
      </c>
      <c r="E33" s="29">
        <v>19.600000000000001</v>
      </c>
      <c r="F33" s="29">
        <v>20</v>
      </c>
      <c r="G33" s="29">
        <v>18.100000000000001</v>
      </c>
      <c r="H33" s="29">
        <v>17</v>
      </c>
      <c r="I33" s="29">
        <v>15</v>
      </c>
      <c r="J33" s="29">
        <v>14.6</v>
      </c>
      <c r="K33" s="29">
        <v>14.3</v>
      </c>
      <c r="L33" s="29">
        <v>13.5</v>
      </c>
      <c r="M33" s="29">
        <v>12.6</v>
      </c>
      <c r="N33" s="29">
        <v>12.4</v>
      </c>
      <c r="O33" s="29">
        <v>10.199999999999999</v>
      </c>
      <c r="P33" s="29">
        <v>11.1</v>
      </c>
      <c r="Q33" s="29">
        <v>10.9</v>
      </c>
      <c r="R33" s="29">
        <v>10.5</v>
      </c>
      <c r="S33" s="29">
        <v>10.6</v>
      </c>
      <c r="T33" s="29">
        <v>10.1</v>
      </c>
      <c r="U33" s="29">
        <v>9.6999999999999993</v>
      </c>
      <c r="V33" s="29">
        <v>9.6999999999999993</v>
      </c>
      <c r="W33" s="29">
        <v>9.4</v>
      </c>
      <c r="X33" s="29">
        <v>9.4</v>
      </c>
      <c r="Y33" s="29">
        <v>9.8000000000000007</v>
      </c>
      <c r="Z33" s="29">
        <v>9.8000000000000007</v>
      </c>
      <c r="AA33" s="29">
        <v>11</v>
      </c>
      <c r="AB33" s="29">
        <v>12.3</v>
      </c>
      <c r="AC33" s="29">
        <v>12</v>
      </c>
      <c r="AD33" s="29">
        <v>11.6</v>
      </c>
    </row>
    <row r="34" spans="1:30" x14ac:dyDescent="0.25">
      <c r="A34" s="3" t="s">
        <v>588</v>
      </c>
      <c r="B34" s="3" t="s">
        <v>519</v>
      </c>
      <c r="C34" s="29">
        <v>82.2</v>
      </c>
      <c r="D34" s="29">
        <v>76.900000000000006</v>
      </c>
      <c r="E34" s="29">
        <v>81.2</v>
      </c>
      <c r="F34" s="29">
        <v>76.5</v>
      </c>
      <c r="G34" s="29">
        <v>66.8</v>
      </c>
      <c r="H34" s="29">
        <v>68.5</v>
      </c>
      <c r="I34" s="29">
        <v>67.5</v>
      </c>
      <c r="J34" s="29">
        <v>72.099999999999994</v>
      </c>
      <c r="K34" s="29">
        <v>70.099999999999994</v>
      </c>
      <c r="L34" s="29">
        <v>74.599999999999994</v>
      </c>
      <c r="M34" s="29">
        <v>70.5</v>
      </c>
      <c r="N34" s="29">
        <v>62.8</v>
      </c>
      <c r="O34" s="29">
        <v>65.7</v>
      </c>
      <c r="P34" s="29">
        <v>61.4</v>
      </c>
      <c r="Q34" s="29">
        <v>58.8</v>
      </c>
      <c r="R34" s="29">
        <v>58.5</v>
      </c>
      <c r="S34" s="29">
        <v>60</v>
      </c>
      <c r="T34" s="29">
        <v>60.9</v>
      </c>
      <c r="U34" s="29">
        <v>62.1</v>
      </c>
      <c r="V34" s="29">
        <v>60.6</v>
      </c>
      <c r="W34" s="29">
        <v>55.9</v>
      </c>
      <c r="X34" s="29">
        <v>59.5</v>
      </c>
      <c r="Y34" s="29">
        <v>62.7</v>
      </c>
      <c r="Z34" s="29">
        <v>67.5</v>
      </c>
      <c r="AA34" s="29">
        <v>64.3</v>
      </c>
      <c r="AB34" s="29">
        <v>61.2</v>
      </c>
      <c r="AC34" s="29">
        <v>57</v>
      </c>
      <c r="AD34" s="29">
        <v>55</v>
      </c>
    </row>
    <row r="35" spans="1:30" x14ac:dyDescent="0.25">
      <c r="A35" s="3" t="s">
        <v>586</v>
      </c>
      <c r="B35" s="3" t="s">
        <v>517</v>
      </c>
      <c r="C35" s="29">
        <v>35.700000000000003</v>
      </c>
      <c r="D35" s="29">
        <v>36.200000000000003</v>
      </c>
      <c r="E35" s="29">
        <v>36.799999999999997</v>
      </c>
      <c r="F35" s="29">
        <v>38.299999999999997</v>
      </c>
      <c r="G35" s="29">
        <v>38.700000000000003</v>
      </c>
      <c r="H35" s="29">
        <v>40.4</v>
      </c>
      <c r="I35" s="29">
        <v>40.9</v>
      </c>
      <c r="J35" s="29">
        <v>41.9</v>
      </c>
      <c r="K35" s="29">
        <v>42.5</v>
      </c>
      <c r="L35" s="29">
        <v>43.3</v>
      </c>
      <c r="M35" s="29">
        <v>44.3</v>
      </c>
      <c r="N35" s="29">
        <v>43.3</v>
      </c>
      <c r="O35" s="29">
        <v>37.799999999999997</v>
      </c>
      <c r="P35" s="29">
        <v>38.4</v>
      </c>
      <c r="Q35" s="29">
        <v>38.700000000000003</v>
      </c>
      <c r="R35" s="29">
        <v>38.9</v>
      </c>
      <c r="S35" s="29">
        <v>40</v>
      </c>
      <c r="T35" s="29">
        <v>40.1</v>
      </c>
      <c r="U35" s="29">
        <v>40.200000000000003</v>
      </c>
      <c r="V35" s="29">
        <v>41</v>
      </c>
      <c r="W35" s="29">
        <v>40.6</v>
      </c>
      <c r="X35" s="29">
        <v>42</v>
      </c>
      <c r="Y35" s="29">
        <v>40.700000000000003</v>
      </c>
      <c r="Z35" s="29">
        <v>35.1</v>
      </c>
      <c r="AA35" s="29">
        <v>37.5</v>
      </c>
      <c r="AB35" s="29">
        <v>34.5</v>
      </c>
      <c r="AC35" s="29">
        <v>31.2</v>
      </c>
      <c r="AD35" s="29">
        <v>30.4</v>
      </c>
    </row>
    <row r="36" spans="1:30" x14ac:dyDescent="0.25">
      <c r="A36" s="3" t="s">
        <v>584</v>
      </c>
      <c r="B36" s="3" t="s">
        <v>515</v>
      </c>
      <c r="C36" s="29">
        <v>97.8</v>
      </c>
      <c r="D36" s="29">
        <v>106.6</v>
      </c>
      <c r="E36" s="29">
        <v>102.3</v>
      </c>
      <c r="F36" s="29">
        <v>102.8</v>
      </c>
      <c r="G36" s="29">
        <v>123.9</v>
      </c>
      <c r="H36" s="29">
        <v>107.7</v>
      </c>
      <c r="I36" s="29">
        <v>143.80000000000001</v>
      </c>
      <c r="J36" s="29">
        <v>164.4</v>
      </c>
      <c r="K36" s="29">
        <v>164.1</v>
      </c>
      <c r="L36" s="29">
        <v>143.19999999999999</v>
      </c>
      <c r="M36" s="29">
        <v>146.80000000000001</v>
      </c>
      <c r="N36" s="29">
        <v>157.9</v>
      </c>
      <c r="O36" s="29">
        <v>148.80000000000001</v>
      </c>
      <c r="P36" s="29">
        <v>127.2</v>
      </c>
      <c r="Q36" s="29">
        <v>106.7</v>
      </c>
      <c r="R36" s="29">
        <v>98</v>
      </c>
      <c r="S36" s="29">
        <v>106.5</v>
      </c>
      <c r="T36" s="29">
        <v>114.8</v>
      </c>
      <c r="U36" s="29">
        <v>112.5</v>
      </c>
      <c r="V36" s="29">
        <v>96.5</v>
      </c>
      <c r="W36" s="29">
        <v>110.7</v>
      </c>
      <c r="X36" s="29">
        <v>116.1</v>
      </c>
      <c r="Y36" s="29">
        <v>132.9</v>
      </c>
      <c r="Z36" s="29">
        <v>87.3</v>
      </c>
      <c r="AA36" s="29">
        <v>110.4</v>
      </c>
      <c r="AB36" s="29">
        <v>97.6</v>
      </c>
      <c r="AC36" s="29">
        <v>116</v>
      </c>
      <c r="AD36" s="29">
        <v>138.69999999999999</v>
      </c>
    </row>
    <row r="37" spans="1:30" x14ac:dyDescent="0.25">
      <c r="A37" s="3" t="s">
        <v>582</v>
      </c>
      <c r="B37" s="3" t="s">
        <v>513</v>
      </c>
      <c r="C37" s="29">
        <v>298</v>
      </c>
      <c r="D37" s="29">
        <v>287.89999999999998</v>
      </c>
      <c r="E37" s="29">
        <v>307.3</v>
      </c>
      <c r="F37" s="29">
        <v>313</v>
      </c>
      <c r="G37" s="29">
        <v>312.10000000000002</v>
      </c>
      <c r="H37" s="29">
        <v>333.1</v>
      </c>
      <c r="I37" s="29">
        <v>334.3</v>
      </c>
      <c r="J37" s="29">
        <v>361.9</v>
      </c>
      <c r="K37" s="29">
        <v>345.2</v>
      </c>
      <c r="L37" s="29">
        <v>384.6</v>
      </c>
      <c r="M37" s="29">
        <v>408.5</v>
      </c>
      <c r="N37" s="29">
        <v>371.3</v>
      </c>
      <c r="O37" s="29">
        <v>367.5</v>
      </c>
      <c r="P37" s="29">
        <v>390.4</v>
      </c>
      <c r="Q37" s="29">
        <v>365.6</v>
      </c>
      <c r="R37" s="29">
        <v>346.4</v>
      </c>
      <c r="S37" s="29">
        <v>356.9</v>
      </c>
      <c r="T37" s="29">
        <v>350.8</v>
      </c>
      <c r="U37" s="29">
        <v>340.2</v>
      </c>
      <c r="V37" s="29">
        <v>352.3</v>
      </c>
      <c r="W37" s="29">
        <v>345.1</v>
      </c>
      <c r="X37" s="29">
        <v>387.5</v>
      </c>
      <c r="Y37" s="29">
        <v>368.5</v>
      </c>
      <c r="Z37" s="29">
        <v>388.4</v>
      </c>
      <c r="AA37" s="29">
        <v>415.6</v>
      </c>
      <c r="AB37" s="29">
        <v>435.7</v>
      </c>
      <c r="AC37" s="29">
        <v>445.2</v>
      </c>
      <c r="AD37" s="29">
        <v>486</v>
      </c>
    </row>
    <row r="38" spans="1:30" x14ac:dyDescent="0.25">
      <c r="A38" s="3" t="s">
        <v>580</v>
      </c>
      <c r="B38" s="3" t="s">
        <v>503</v>
      </c>
      <c r="C38" s="29">
        <v>63.5</v>
      </c>
      <c r="D38" s="29">
        <v>64.7</v>
      </c>
      <c r="E38" s="29">
        <v>70.8</v>
      </c>
      <c r="F38" s="29">
        <v>75.3</v>
      </c>
      <c r="G38" s="29">
        <v>70.599999999999994</v>
      </c>
      <c r="H38" s="29">
        <v>69.599999999999994</v>
      </c>
      <c r="I38" s="29">
        <v>72.5</v>
      </c>
      <c r="J38" s="29">
        <v>78.400000000000006</v>
      </c>
      <c r="K38" s="29">
        <v>77.7</v>
      </c>
      <c r="L38" s="29">
        <v>72.599999999999994</v>
      </c>
      <c r="M38" s="29">
        <v>74.400000000000006</v>
      </c>
      <c r="N38" s="29">
        <v>64.5</v>
      </c>
      <c r="O38" s="29">
        <v>64.2</v>
      </c>
      <c r="P38" s="29">
        <v>68.3</v>
      </c>
      <c r="Q38" s="29">
        <v>66.900000000000006</v>
      </c>
      <c r="R38" s="29">
        <v>68.8</v>
      </c>
      <c r="S38" s="29">
        <v>69</v>
      </c>
      <c r="T38" s="29">
        <v>68.7</v>
      </c>
      <c r="U38" s="29">
        <v>75.900000000000006</v>
      </c>
      <c r="V38" s="29">
        <v>76.8</v>
      </c>
      <c r="W38" s="29">
        <v>77.2</v>
      </c>
      <c r="X38" s="29">
        <v>80.099999999999994</v>
      </c>
      <c r="Y38" s="29">
        <v>81.599999999999994</v>
      </c>
      <c r="Z38" s="29">
        <v>76.900000000000006</v>
      </c>
      <c r="AA38" s="29">
        <v>77.8</v>
      </c>
      <c r="AB38" s="29">
        <v>68.599999999999994</v>
      </c>
      <c r="AC38" s="29">
        <v>63.5</v>
      </c>
      <c r="AD38" s="29">
        <v>63.5</v>
      </c>
    </row>
    <row r="39" spans="1:30" x14ac:dyDescent="0.25">
      <c r="A39" s="3" t="s">
        <v>578</v>
      </c>
      <c r="B39" s="12" t="s">
        <v>501</v>
      </c>
      <c r="C39" s="28">
        <v>715.7</v>
      </c>
      <c r="D39" s="28">
        <v>784</v>
      </c>
      <c r="E39" s="28">
        <v>809.7</v>
      </c>
      <c r="F39" s="28">
        <v>851.9</v>
      </c>
      <c r="G39" s="28">
        <v>866.2</v>
      </c>
      <c r="H39" s="28">
        <v>876</v>
      </c>
      <c r="I39" s="28">
        <v>924.3</v>
      </c>
      <c r="J39" s="28">
        <v>965.8</v>
      </c>
      <c r="K39" s="28">
        <v>1009.8</v>
      </c>
      <c r="L39" s="28">
        <v>1039.7</v>
      </c>
      <c r="M39" s="28">
        <v>1075</v>
      </c>
      <c r="N39" s="28">
        <v>1074.3</v>
      </c>
      <c r="O39" s="28">
        <v>941</v>
      </c>
      <c r="P39" s="28">
        <v>999.6</v>
      </c>
      <c r="Q39" s="28">
        <v>1020.8</v>
      </c>
      <c r="R39" s="28">
        <v>1056.5</v>
      </c>
      <c r="S39" s="28">
        <v>1084.3</v>
      </c>
      <c r="T39" s="28">
        <v>1127.5999999999999</v>
      </c>
      <c r="U39" s="28">
        <v>1179</v>
      </c>
      <c r="V39" s="28">
        <v>1169.2</v>
      </c>
      <c r="W39" s="28">
        <v>1176.0999999999999</v>
      </c>
      <c r="X39" s="28">
        <v>1185.9000000000001</v>
      </c>
      <c r="Y39" s="28">
        <v>1198.2</v>
      </c>
      <c r="Z39" s="28">
        <v>1205.5</v>
      </c>
      <c r="AA39" s="28">
        <v>1194.0999999999999</v>
      </c>
      <c r="AB39" s="28">
        <v>1175.3</v>
      </c>
      <c r="AC39" s="28">
        <v>1168.9000000000001</v>
      </c>
      <c r="AD39" s="28">
        <v>1178.0999999999999</v>
      </c>
    </row>
    <row r="40" spans="1:30" x14ac:dyDescent="0.25">
      <c r="A40" s="3" t="s">
        <v>576</v>
      </c>
      <c r="B40" s="12" t="s">
        <v>477</v>
      </c>
      <c r="C40" s="28">
        <v>698</v>
      </c>
      <c r="D40" s="28">
        <v>764.6</v>
      </c>
      <c r="E40" s="28">
        <v>791.6</v>
      </c>
      <c r="F40" s="28">
        <v>816.2</v>
      </c>
      <c r="G40" s="28">
        <v>846.5</v>
      </c>
      <c r="H40" s="28">
        <v>887.2</v>
      </c>
      <c r="I40" s="28">
        <v>933.5</v>
      </c>
      <c r="J40" s="28">
        <v>948.6</v>
      </c>
      <c r="K40" s="28">
        <v>979.1</v>
      </c>
      <c r="L40" s="28">
        <v>986.3</v>
      </c>
      <c r="M40" s="28">
        <v>955.7</v>
      </c>
      <c r="N40" s="28">
        <v>924.3</v>
      </c>
      <c r="O40" s="28">
        <v>885</v>
      </c>
      <c r="P40" s="28">
        <v>922.4</v>
      </c>
      <c r="Q40" s="28">
        <v>927.8</v>
      </c>
      <c r="R40" s="28">
        <v>934.8</v>
      </c>
      <c r="S40" s="28">
        <v>978.1</v>
      </c>
      <c r="T40" s="28">
        <v>1007</v>
      </c>
      <c r="U40" s="28">
        <v>1059.9000000000001</v>
      </c>
      <c r="V40" s="28">
        <v>1122.0999999999999</v>
      </c>
      <c r="W40" s="28">
        <v>1178.9000000000001</v>
      </c>
      <c r="X40" s="28">
        <v>1220.0999999999999</v>
      </c>
      <c r="Y40" s="28">
        <v>1253.7</v>
      </c>
      <c r="Z40" s="28">
        <v>1230.8</v>
      </c>
      <c r="AA40" s="28">
        <v>1238.2</v>
      </c>
      <c r="AB40" s="28">
        <v>1187.9000000000001</v>
      </c>
      <c r="AC40" s="28">
        <v>1317.7</v>
      </c>
      <c r="AD40" s="28">
        <v>1436.8</v>
      </c>
    </row>
    <row r="41" spans="1:30" x14ac:dyDescent="0.25">
      <c r="A41" s="3" t="s">
        <v>574</v>
      </c>
      <c r="B41" s="3" t="s">
        <v>475</v>
      </c>
      <c r="C41" s="29">
        <v>127.1</v>
      </c>
      <c r="D41" s="29">
        <v>132.9</v>
      </c>
      <c r="E41" s="29">
        <v>140.69999999999999</v>
      </c>
      <c r="F41" s="29">
        <v>143.1</v>
      </c>
      <c r="G41" s="29">
        <v>140.6</v>
      </c>
      <c r="H41" s="29">
        <v>142.19999999999999</v>
      </c>
      <c r="I41" s="29">
        <v>144.19999999999999</v>
      </c>
      <c r="J41" s="29">
        <v>146.6</v>
      </c>
      <c r="K41" s="29">
        <v>147.80000000000001</v>
      </c>
      <c r="L41" s="29">
        <v>143.9</v>
      </c>
      <c r="M41" s="29">
        <v>145.19999999999999</v>
      </c>
      <c r="N41" s="29">
        <v>131.1</v>
      </c>
      <c r="O41" s="29">
        <v>109.7</v>
      </c>
      <c r="P41" s="29">
        <v>121.2</v>
      </c>
      <c r="Q41" s="29">
        <v>123.3</v>
      </c>
      <c r="R41" s="29">
        <v>134.30000000000001</v>
      </c>
      <c r="S41" s="29">
        <v>151.1</v>
      </c>
      <c r="T41" s="29">
        <v>164.3</v>
      </c>
      <c r="U41" s="29">
        <v>182.7</v>
      </c>
      <c r="V41" s="29">
        <v>213.1</v>
      </c>
      <c r="W41" s="29">
        <v>235.8</v>
      </c>
      <c r="X41" s="29">
        <v>243.7</v>
      </c>
      <c r="Y41" s="29">
        <v>260.2</v>
      </c>
      <c r="Z41" s="29">
        <v>225.7</v>
      </c>
      <c r="AA41" s="29">
        <v>189.2</v>
      </c>
      <c r="AB41" s="29">
        <v>160.4</v>
      </c>
      <c r="AC41" s="29">
        <v>223</v>
      </c>
      <c r="AD41" s="29">
        <v>308.89999999999998</v>
      </c>
    </row>
    <row r="42" spans="1:30" x14ac:dyDescent="0.25">
      <c r="A42" s="3" t="s">
        <v>572</v>
      </c>
      <c r="B42" s="3" t="s">
        <v>473</v>
      </c>
      <c r="C42" s="29">
        <v>186</v>
      </c>
      <c r="D42" s="29">
        <v>197.4</v>
      </c>
      <c r="E42" s="29">
        <v>195.7</v>
      </c>
      <c r="F42" s="29">
        <v>194.4</v>
      </c>
      <c r="G42" s="29">
        <v>197</v>
      </c>
      <c r="H42" s="29">
        <v>195.6</v>
      </c>
      <c r="I42" s="29">
        <v>194.4</v>
      </c>
      <c r="J42" s="29">
        <v>188.6</v>
      </c>
      <c r="K42" s="29">
        <v>183</v>
      </c>
      <c r="L42" s="29">
        <v>182.3</v>
      </c>
      <c r="M42" s="29">
        <v>174.9</v>
      </c>
      <c r="N42" s="29">
        <v>170.1</v>
      </c>
      <c r="O42" s="29">
        <v>168.2</v>
      </c>
      <c r="P42" s="29">
        <v>177.3</v>
      </c>
      <c r="Q42" s="29">
        <v>166.1</v>
      </c>
      <c r="R42" s="29">
        <v>158.6</v>
      </c>
      <c r="S42" s="29">
        <v>161.69999999999999</v>
      </c>
      <c r="T42" s="29">
        <v>160.69999999999999</v>
      </c>
      <c r="U42" s="29">
        <v>158.9</v>
      </c>
      <c r="V42" s="29">
        <v>156.30000000000001</v>
      </c>
      <c r="W42" s="29">
        <v>162.1</v>
      </c>
      <c r="X42" s="29">
        <v>158.6</v>
      </c>
      <c r="Y42" s="29">
        <v>160.30000000000001</v>
      </c>
      <c r="Z42" s="29">
        <v>173.7</v>
      </c>
      <c r="AA42" s="29">
        <v>179.4</v>
      </c>
      <c r="AB42" s="29">
        <v>166.1</v>
      </c>
      <c r="AC42" s="29">
        <v>159.69999999999999</v>
      </c>
      <c r="AD42" s="29">
        <v>160.6</v>
      </c>
    </row>
    <row r="43" spans="1:30" x14ac:dyDescent="0.25">
      <c r="A43" s="3" t="s">
        <v>570</v>
      </c>
      <c r="B43" s="3" t="s">
        <v>471</v>
      </c>
      <c r="C43" s="29">
        <v>73.900000000000006</v>
      </c>
      <c r="D43" s="29">
        <v>80</v>
      </c>
      <c r="E43" s="29">
        <v>83.7</v>
      </c>
      <c r="F43" s="29">
        <v>89.3</v>
      </c>
      <c r="G43" s="29">
        <v>94.1</v>
      </c>
      <c r="H43" s="29">
        <v>109</v>
      </c>
      <c r="I43" s="29">
        <v>122.3</v>
      </c>
      <c r="J43" s="29">
        <v>127.7</v>
      </c>
      <c r="K43" s="29">
        <v>135.1</v>
      </c>
      <c r="L43" s="29">
        <v>137.30000000000001</v>
      </c>
      <c r="M43" s="29">
        <v>136</v>
      </c>
      <c r="N43" s="29">
        <v>138.1</v>
      </c>
      <c r="O43" s="29">
        <v>145.69999999999999</v>
      </c>
      <c r="P43" s="29">
        <v>142.9</v>
      </c>
      <c r="Q43" s="29">
        <v>148.80000000000001</v>
      </c>
      <c r="R43" s="29">
        <v>130.1</v>
      </c>
      <c r="S43" s="29">
        <v>132.6</v>
      </c>
      <c r="T43" s="29">
        <v>135.69999999999999</v>
      </c>
      <c r="U43" s="29">
        <v>142</v>
      </c>
      <c r="V43" s="29">
        <v>144.19999999999999</v>
      </c>
      <c r="W43" s="29">
        <v>152.1</v>
      </c>
      <c r="X43" s="29">
        <v>158.30000000000001</v>
      </c>
      <c r="Y43" s="29">
        <v>157.19999999999999</v>
      </c>
      <c r="Z43" s="29">
        <v>166.5</v>
      </c>
      <c r="AA43" s="29">
        <v>179.2</v>
      </c>
      <c r="AB43" s="29">
        <v>156.9</v>
      </c>
      <c r="AC43" s="29">
        <v>148.30000000000001</v>
      </c>
      <c r="AD43" s="29">
        <v>155.1</v>
      </c>
    </row>
    <row r="44" spans="1:30" x14ac:dyDescent="0.25">
      <c r="A44" s="3" t="s">
        <v>568</v>
      </c>
      <c r="B44" s="3" t="s">
        <v>469</v>
      </c>
      <c r="C44" s="29">
        <v>337.4</v>
      </c>
      <c r="D44" s="29">
        <v>381.3</v>
      </c>
      <c r="E44" s="29">
        <v>395.3</v>
      </c>
      <c r="F44" s="29">
        <v>410.6</v>
      </c>
      <c r="G44" s="29">
        <v>435.8</v>
      </c>
      <c r="H44" s="29">
        <v>457.7</v>
      </c>
      <c r="I44" s="29">
        <v>488.1</v>
      </c>
      <c r="J44" s="29">
        <v>498.6</v>
      </c>
      <c r="K44" s="29">
        <v>524.70000000000005</v>
      </c>
      <c r="L44" s="29">
        <v>535.29999999999995</v>
      </c>
      <c r="M44" s="29">
        <v>509.9</v>
      </c>
      <c r="N44" s="29">
        <v>497.2</v>
      </c>
      <c r="O44" s="29">
        <v>477.3</v>
      </c>
      <c r="P44" s="29">
        <v>496.2</v>
      </c>
      <c r="Q44" s="29">
        <v>502.4</v>
      </c>
      <c r="R44" s="29">
        <v>521.29999999999995</v>
      </c>
      <c r="S44" s="29">
        <v>539.6</v>
      </c>
      <c r="T44" s="29">
        <v>550.79999999999995</v>
      </c>
      <c r="U44" s="29">
        <v>578.70000000000005</v>
      </c>
      <c r="V44" s="29">
        <v>608.79999999999995</v>
      </c>
      <c r="W44" s="29">
        <v>629</v>
      </c>
      <c r="X44" s="29">
        <v>659.6</v>
      </c>
      <c r="Y44" s="29">
        <v>676.4</v>
      </c>
      <c r="Z44" s="29">
        <v>665.8</v>
      </c>
      <c r="AA44" s="29">
        <v>702.9</v>
      </c>
      <c r="AB44" s="29">
        <v>726.8</v>
      </c>
      <c r="AC44" s="29">
        <v>791.1</v>
      </c>
      <c r="AD44" s="29">
        <v>811.5</v>
      </c>
    </row>
    <row r="45" spans="1:30" x14ac:dyDescent="0.25">
      <c r="A45" s="3" t="s">
        <v>566</v>
      </c>
      <c r="B45" s="12" t="s">
        <v>455</v>
      </c>
      <c r="C45" s="28">
        <v>441.1</v>
      </c>
      <c r="D45" s="28">
        <v>464.1</v>
      </c>
      <c r="E45" s="28">
        <v>468.3</v>
      </c>
      <c r="F45" s="28">
        <v>466.6</v>
      </c>
      <c r="G45" s="28">
        <v>436.7</v>
      </c>
      <c r="H45" s="28">
        <v>420.3</v>
      </c>
      <c r="I45" s="28">
        <v>436.4</v>
      </c>
      <c r="J45" s="28">
        <v>473.3</v>
      </c>
      <c r="K45" s="28">
        <v>496.2</v>
      </c>
      <c r="L45" s="28">
        <v>525.5</v>
      </c>
      <c r="M45" s="28">
        <v>523.6</v>
      </c>
      <c r="N45" s="28">
        <v>519.6</v>
      </c>
      <c r="O45" s="28">
        <v>487.5</v>
      </c>
      <c r="P45" s="28">
        <v>514.4</v>
      </c>
      <c r="Q45" s="28">
        <v>525.20000000000005</v>
      </c>
      <c r="R45" s="28">
        <v>531</v>
      </c>
      <c r="S45" s="28">
        <v>547.70000000000005</v>
      </c>
      <c r="T45" s="28">
        <v>569.70000000000005</v>
      </c>
      <c r="U45" s="28">
        <v>591.1</v>
      </c>
      <c r="V45" s="28">
        <v>603.79999999999995</v>
      </c>
      <c r="W45" s="28">
        <v>635.5</v>
      </c>
      <c r="X45" s="28">
        <v>657.6</v>
      </c>
      <c r="Y45" s="28">
        <v>658.9</v>
      </c>
      <c r="Z45" s="28">
        <v>604</v>
      </c>
      <c r="AA45" s="28">
        <v>686.2</v>
      </c>
      <c r="AB45" s="28">
        <v>696.7</v>
      </c>
      <c r="AC45" s="28">
        <v>707</v>
      </c>
      <c r="AD45" s="28">
        <v>719.8</v>
      </c>
    </row>
    <row r="46" spans="1:30" x14ac:dyDescent="0.25">
      <c r="A46" s="3" t="s">
        <v>564</v>
      </c>
      <c r="B46" s="3" t="s">
        <v>453</v>
      </c>
      <c r="C46" s="29">
        <v>108.6</v>
      </c>
      <c r="D46" s="29">
        <v>104.8</v>
      </c>
      <c r="E46" s="29">
        <v>102.9</v>
      </c>
      <c r="F46" s="29">
        <v>83.7</v>
      </c>
      <c r="G46" s="29">
        <v>57.3</v>
      </c>
      <c r="H46" s="29">
        <v>58</v>
      </c>
      <c r="I46" s="29">
        <v>62.6</v>
      </c>
      <c r="J46" s="29">
        <v>74.400000000000006</v>
      </c>
      <c r="K46" s="29">
        <v>78.400000000000006</v>
      </c>
      <c r="L46" s="29">
        <v>85.7</v>
      </c>
      <c r="M46" s="29">
        <v>92.9</v>
      </c>
      <c r="N46" s="29">
        <v>88.7</v>
      </c>
      <c r="O46" s="29">
        <v>88</v>
      </c>
      <c r="P46" s="29">
        <v>102.4</v>
      </c>
      <c r="Q46" s="29">
        <v>102.7</v>
      </c>
      <c r="R46" s="29">
        <v>98.1</v>
      </c>
      <c r="S46" s="29">
        <v>103.2</v>
      </c>
      <c r="T46" s="29">
        <v>106.4</v>
      </c>
      <c r="U46" s="29">
        <v>111.6</v>
      </c>
      <c r="V46" s="29">
        <v>120.3</v>
      </c>
      <c r="W46" s="29">
        <v>128.69999999999999</v>
      </c>
      <c r="X46" s="29">
        <v>133.9</v>
      </c>
      <c r="Y46" s="29">
        <v>133.19999999999999</v>
      </c>
      <c r="Z46" s="29">
        <v>70.7</v>
      </c>
      <c r="AA46" s="29">
        <v>117.6</v>
      </c>
      <c r="AB46" s="29">
        <v>147</v>
      </c>
      <c r="AC46" s="29">
        <v>151.6</v>
      </c>
      <c r="AD46" s="29">
        <v>156.5</v>
      </c>
    </row>
    <row r="47" spans="1:30" x14ac:dyDescent="0.25">
      <c r="A47" s="3" t="s">
        <v>562</v>
      </c>
      <c r="B47" s="3" t="s">
        <v>451</v>
      </c>
      <c r="C47" s="29">
        <v>36.9</v>
      </c>
      <c r="D47" s="29">
        <v>39.1</v>
      </c>
      <c r="E47" s="29">
        <v>40.9</v>
      </c>
      <c r="F47" s="29">
        <v>43.3</v>
      </c>
      <c r="G47" s="29">
        <v>42.1</v>
      </c>
      <c r="H47" s="29">
        <v>37.9</v>
      </c>
      <c r="I47" s="29">
        <v>41.3</v>
      </c>
      <c r="J47" s="29">
        <v>43.6</v>
      </c>
      <c r="K47" s="29">
        <v>44.1</v>
      </c>
      <c r="L47" s="29">
        <v>45.6</v>
      </c>
      <c r="M47" s="29">
        <v>44.7</v>
      </c>
      <c r="N47" s="29">
        <v>45.8</v>
      </c>
      <c r="O47" s="29">
        <v>40.700000000000003</v>
      </c>
      <c r="P47" s="29">
        <v>40.700000000000003</v>
      </c>
      <c r="Q47" s="29">
        <v>41</v>
      </c>
      <c r="R47" s="29">
        <v>42.4</v>
      </c>
      <c r="S47" s="29">
        <v>42.7</v>
      </c>
      <c r="T47" s="29">
        <v>45</v>
      </c>
      <c r="U47" s="29">
        <v>46.2</v>
      </c>
      <c r="V47" s="29">
        <v>43.1</v>
      </c>
      <c r="W47" s="29">
        <v>44.3</v>
      </c>
      <c r="X47" s="29">
        <v>44.9</v>
      </c>
      <c r="Y47" s="29">
        <v>41.9</v>
      </c>
      <c r="Z47" s="29">
        <v>37.299999999999997</v>
      </c>
      <c r="AA47" s="29">
        <v>40.299999999999997</v>
      </c>
      <c r="AB47" s="29">
        <v>43</v>
      </c>
      <c r="AC47" s="29">
        <v>41</v>
      </c>
      <c r="AD47" s="29">
        <v>39.9</v>
      </c>
    </row>
    <row r="48" spans="1:30" x14ac:dyDescent="0.25">
      <c r="A48" s="3" t="s">
        <v>560</v>
      </c>
      <c r="B48" s="3" t="s">
        <v>449</v>
      </c>
      <c r="C48" s="29">
        <v>7.9</v>
      </c>
      <c r="D48" s="29">
        <v>7.2</v>
      </c>
      <c r="E48" s="29">
        <v>5.9</v>
      </c>
      <c r="F48" s="29">
        <v>6.4</v>
      </c>
      <c r="G48" s="29">
        <v>6.1</v>
      </c>
      <c r="H48" s="29">
        <v>4.5</v>
      </c>
      <c r="I48" s="29">
        <v>4.4000000000000004</v>
      </c>
      <c r="J48" s="29">
        <v>5.2</v>
      </c>
      <c r="K48" s="29">
        <v>6.2</v>
      </c>
      <c r="L48" s="29">
        <v>10.1</v>
      </c>
      <c r="M48" s="29">
        <v>13</v>
      </c>
      <c r="N48" s="29">
        <v>15.7</v>
      </c>
      <c r="O48" s="29">
        <v>19.600000000000001</v>
      </c>
      <c r="P48" s="29">
        <v>16.2</v>
      </c>
      <c r="Q48" s="29">
        <v>17.3</v>
      </c>
      <c r="R48" s="29">
        <v>17.8</v>
      </c>
      <c r="S48" s="29">
        <v>23.3</v>
      </c>
      <c r="T48" s="29">
        <v>21.5</v>
      </c>
      <c r="U48" s="29">
        <v>17.7</v>
      </c>
      <c r="V48" s="29">
        <v>14.9</v>
      </c>
      <c r="W48" s="29">
        <v>14</v>
      </c>
      <c r="X48" s="29">
        <v>14.5</v>
      </c>
      <c r="Y48" s="29">
        <v>13.3</v>
      </c>
      <c r="Z48" s="29">
        <v>13</v>
      </c>
      <c r="AA48" s="29">
        <v>17.2</v>
      </c>
      <c r="AB48" s="29">
        <v>15.6</v>
      </c>
      <c r="AC48" s="29">
        <v>15.9</v>
      </c>
      <c r="AD48" s="29">
        <v>17.399999999999999</v>
      </c>
    </row>
    <row r="49" spans="1:30" x14ac:dyDescent="0.25">
      <c r="A49" s="3" t="s">
        <v>558</v>
      </c>
      <c r="B49" s="3" t="s">
        <v>447</v>
      </c>
      <c r="C49" s="29">
        <v>126.3</v>
      </c>
      <c r="D49" s="29">
        <v>131.6</v>
      </c>
      <c r="E49" s="29">
        <v>138.19999999999999</v>
      </c>
      <c r="F49" s="29">
        <v>142.6</v>
      </c>
      <c r="G49" s="29">
        <v>135.80000000000001</v>
      </c>
      <c r="H49" s="29">
        <v>131.80000000000001</v>
      </c>
      <c r="I49" s="29">
        <v>134.5</v>
      </c>
      <c r="J49" s="29">
        <v>140.1</v>
      </c>
      <c r="K49" s="29">
        <v>143.5</v>
      </c>
      <c r="L49" s="29">
        <v>150.19999999999999</v>
      </c>
      <c r="M49" s="29">
        <v>151.30000000000001</v>
      </c>
      <c r="N49" s="29">
        <v>139.69999999999999</v>
      </c>
      <c r="O49" s="29">
        <v>127.7</v>
      </c>
      <c r="P49" s="29">
        <v>136.1</v>
      </c>
      <c r="Q49" s="29">
        <v>142.80000000000001</v>
      </c>
      <c r="R49" s="29">
        <v>144.5</v>
      </c>
      <c r="S49" s="29">
        <v>148.80000000000001</v>
      </c>
      <c r="T49" s="29">
        <v>158.5</v>
      </c>
      <c r="U49" s="29">
        <v>163.4</v>
      </c>
      <c r="V49" s="29">
        <v>165.5</v>
      </c>
      <c r="W49" s="29">
        <v>178</v>
      </c>
      <c r="X49" s="29">
        <v>177.8</v>
      </c>
      <c r="Y49" s="29">
        <v>176.1</v>
      </c>
      <c r="Z49" s="29">
        <v>173.9</v>
      </c>
      <c r="AA49" s="29">
        <v>188</v>
      </c>
      <c r="AB49" s="29">
        <v>167.3</v>
      </c>
      <c r="AC49" s="29">
        <v>168.7</v>
      </c>
      <c r="AD49" s="29">
        <v>180.4</v>
      </c>
    </row>
    <row r="50" spans="1:30" x14ac:dyDescent="0.25">
      <c r="A50" s="3" t="s">
        <v>556</v>
      </c>
      <c r="B50" s="3" t="s">
        <v>445</v>
      </c>
      <c r="C50" s="29">
        <v>29.3</v>
      </c>
      <c r="D50" s="29">
        <v>30.2</v>
      </c>
      <c r="E50" s="29">
        <v>33.9</v>
      </c>
      <c r="F50" s="29">
        <v>35.299999999999997</v>
      </c>
      <c r="G50" s="29">
        <v>35</v>
      </c>
      <c r="H50" s="29">
        <v>34.5</v>
      </c>
      <c r="I50" s="29">
        <v>35.700000000000003</v>
      </c>
      <c r="J50" s="29">
        <v>36.5</v>
      </c>
      <c r="K50" s="29">
        <v>36</v>
      </c>
      <c r="L50" s="29">
        <v>37.5</v>
      </c>
      <c r="M50" s="29">
        <v>38.299999999999997</v>
      </c>
      <c r="N50" s="29">
        <v>39.200000000000003</v>
      </c>
      <c r="O50" s="29">
        <v>36.799999999999997</v>
      </c>
      <c r="P50" s="29">
        <v>37.700000000000003</v>
      </c>
      <c r="Q50" s="29">
        <v>39.299999999999997</v>
      </c>
      <c r="R50" s="29">
        <v>41.4</v>
      </c>
      <c r="S50" s="29">
        <v>41.2</v>
      </c>
      <c r="T50" s="29">
        <v>43.6</v>
      </c>
      <c r="U50" s="29">
        <v>42.9</v>
      </c>
      <c r="V50" s="29">
        <v>41.5</v>
      </c>
      <c r="W50" s="29">
        <v>43.4</v>
      </c>
      <c r="X50" s="29">
        <v>46.8</v>
      </c>
      <c r="Y50" s="29">
        <v>55.4</v>
      </c>
      <c r="Z50" s="29">
        <v>43.5</v>
      </c>
      <c r="AA50" s="29">
        <v>49.2</v>
      </c>
      <c r="AB50" s="29">
        <v>61.8</v>
      </c>
      <c r="AC50" s="29">
        <v>73</v>
      </c>
      <c r="AD50" s="29">
        <v>86.3</v>
      </c>
    </row>
    <row r="51" spans="1:30" x14ac:dyDescent="0.25">
      <c r="A51" s="3" t="s">
        <v>554</v>
      </c>
      <c r="B51" s="3" t="s">
        <v>443</v>
      </c>
      <c r="C51" s="29">
        <v>11.2</v>
      </c>
      <c r="D51" s="29">
        <v>17.899999999999999</v>
      </c>
      <c r="E51" s="29">
        <v>20.100000000000001</v>
      </c>
      <c r="F51" s="29">
        <v>18</v>
      </c>
      <c r="G51" s="29">
        <v>30.6</v>
      </c>
      <c r="H51" s="29">
        <v>18.7</v>
      </c>
      <c r="I51" s="29">
        <v>19.5</v>
      </c>
      <c r="J51" s="29">
        <v>19.5</v>
      </c>
      <c r="K51" s="29">
        <v>18</v>
      </c>
      <c r="L51" s="29">
        <v>17.3</v>
      </c>
      <c r="M51" s="29">
        <v>19.3</v>
      </c>
      <c r="N51" s="29">
        <v>23</v>
      </c>
      <c r="O51" s="29">
        <v>20.3</v>
      </c>
      <c r="P51" s="29">
        <v>25.2</v>
      </c>
      <c r="Q51" s="29">
        <v>25.5</v>
      </c>
      <c r="R51" s="29">
        <v>29.3</v>
      </c>
      <c r="S51" s="29">
        <v>29.1</v>
      </c>
      <c r="T51" s="29">
        <v>32.1</v>
      </c>
      <c r="U51" s="29">
        <v>39.299999999999997</v>
      </c>
      <c r="V51" s="29">
        <v>39.9</v>
      </c>
      <c r="W51" s="29">
        <v>41</v>
      </c>
      <c r="X51" s="29">
        <v>43.3</v>
      </c>
      <c r="Y51" s="29">
        <v>35</v>
      </c>
      <c r="Z51" s="29">
        <v>32.799999999999997</v>
      </c>
      <c r="AA51" s="29">
        <v>34.200000000000003</v>
      </c>
      <c r="AB51" s="29">
        <v>34.1</v>
      </c>
      <c r="AC51" s="29">
        <v>35.1</v>
      </c>
      <c r="AD51" s="29">
        <v>35.5</v>
      </c>
    </row>
    <row r="52" spans="1:30" x14ac:dyDescent="0.25">
      <c r="A52" s="3" t="s">
        <v>552</v>
      </c>
      <c r="B52" s="3" t="s">
        <v>441</v>
      </c>
      <c r="C52" s="29">
        <v>111.1</v>
      </c>
      <c r="D52" s="29">
        <v>118.7</v>
      </c>
      <c r="E52" s="29">
        <v>113.3</v>
      </c>
      <c r="F52" s="29">
        <v>122.3</v>
      </c>
      <c r="G52" s="29">
        <v>123.2</v>
      </c>
      <c r="H52" s="29">
        <v>125.7</v>
      </c>
      <c r="I52" s="29">
        <v>127.2</v>
      </c>
      <c r="J52" s="29">
        <v>135.69999999999999</v>
      </c>
      <c r="K52" s="29">
        <v>145.19999999999999</v>
      </c>
      <c r="L52" s="29">
        <v>148.1</v>
      </c>
      <c r="M52" s="29">
        <v>132.19999999999999</v>
      </c>
      <c r="N52" s="29">
        <v>132.80000000000001</v>
      </c>
      <c r="O52" s="29">
        <v>117.8</v>
      </c>
      <c r="P52" s="29">
        <v>118.1</v>
      </c>
      <c r="Q52" s="29">
        <v>115.4</v>
      </c>
      <c r="R52" s="29">
        <v>111.1</v>
      </c>
      <c r="S52" s="29">
        <v>111.3</v>
      </c>
      <c r="T52" s="29">
        <v>112.1</v>
      </c>
      <c r="U52" s="29">
        <v>117.5</v>
      </c>
      <c r="V52" s="29">
        <v>121.1</v>
      </c>
      <c r="W52" s="29">
        <v>125</v>
      </c>
      <c r="X52" s="29">
        <v>129.80000000000001</v>
      </c>
      <c r="Y52" s="29">
        <v>133.5</v>
      </c>
      <c r="Z52" s="29">
        <v>148.6</v>
      </c>
      <c r="AA52" s="29">
        <v>151.30000000000001</v>
      </c>
      <c r="AB52" s="29">
        <v>153.5</v>
      </c>
      <c r="AC52" s="29">
        <v>162.4</v>
      </c>
      <c r="AD52" s="29">
        <v>149.30000000000001</v>
      </c>
    </row>
    <row r="53" spans="1:30" x14ac:dyDescent="0.25">
      <c r="A53" s="3" t="s">
        <v>550</v>
      </c>
      <c r="B53" s="3" t="s">
        <v>435</v>
      </c>
      <c r="C53" s="29">
        <v>22</v>
      </c>
      <c r="D53" s="29">
        <v>25.7</v>
      </c>
      <c r="E53" s="29">
        <v>24.9</v>
      </c>
      <c r="F53" s="29">
        <v>26.5</v>
      </c>
      <c r="G53" s="29">
        <v>25.2</v>
      </c>
      <c r="H53" s="29">
        <v>25.5</v>
      </c>
      <c r="I53" s="29">
        <v>27.4</v>
      </c>
      <c r="J53" s="29">
        <v>32.1</v>
      </c>
      <c r="K53" s="29">
        <v>36.6</v>
      </c>
      <c r="L53" s="29">
        <v>39.299999999999997</v>
      </c>
      <c r="M53" s="29">
        <v>37.200000000000003</v>
      </c>
      <c r="N53" s="29">
        <v>39.4</v>
      </c>
      <c r="O53" s="29">
        <v>38.799999999999997</v>
      </c>
      <c r="P53" s="29">
        <v>40.5</v>
      </c>
      <c r="Q53" s="29">
        <v>42.8</v>
      </c>
      <c r="R53" s="29">
        <v>47.1</v>
      </c>
      <c r="S53" s="29">
        <v>49.6</v>
      </c>
      <c r="T53" s="29">
        <v>51.3</v>
      </c>
      <c r="U53" s="29">
        <v>52.9</v>
      </c>
      <c r="V53" s="29">
        <v>57.6</v>
      </c>
      <c r="W53" s="29">
        <v>61.1</v>
      </c>
      <c r="X53" s="29">
        <v>66.8</v>
      </c>
      <c r="Y53" s="29">
        <v>71.599999999999994</v>
      </c>
      <c r="Z53" s="29">
        <v>79.599999999999994</v>
      </c>
      <c r="AA53" s="29">
        <v>93.9</v>
      </c>
      <c r="AB53" s="29">
        <v>93</v>
      </c>
      <c r="AC53" s="29">
        <v>81.400000000000006</v>
      </c>
      <c r="AD53" s="29">
        <v>81</v>
      </c>
    </row>
    <row r="54" spans="1:30" x14ac:dyDescent="0.25">
      <c r="A54" s="3" t="s">
        <v>548</v>
      </c>
      <c r="B54" s="12" t="s">
        <v>433</v>
      </c>
      <c r="C54" s="28">
        <v>290.39999999999998</v>
      </c>
      <c r="D54" s="28">
        <v>323.60000000000002</v>
      </c>
      <c r="E54" s="28">
        <v>363.5</v>
      </c>
      <c r="F54" s="28">
        <v>357.2</v>
      </c>
      <c r="G54" s="28">
        <v>381.3</v>
      </c>
      <c r="H54" s="28">
        <v>418.3</v>
      </c>
      <c r="I54" s="28">
        <v>433.9</v>
      </c>
      <c r="J54" s="28">
        <v>486.7</v>
      </c>
      <c r="K54" s="28">
        <v>521.70000000000005</v>
      </c>
      <c r="L54" s="28">
        <v>542.4</v>
      </c>
      <c r="M54" s="28">
        <v>601.29999999999995</v>
      </c>
      <c r="N54" s="28">
        <v>642.29999999999995</v>
      </c>
      <c r="O54" s="28">
        <v>625.9</v>
      </c>
      <c r="P54" s="28">
        <v>670.8</v>
      </c>
      <c r="Q54" s="28">
        <v>685</v>
      </c>
      <c r="R54" s="28">
        <v>689.5</v>
      </c>
      <c r="S54" s="28">
        <v>762.7</v>
      </c>
      <c r="T54" s="28">
        <v>786.8</v>
      </c>
      <c r="U54" s="28">
        <v>870.6</v>
      </c>
      <c r="V54" s="28">
        <v>948</v>
      </c>
      <c r="W54" s="28">
        <v>1010</v>
      </c>
      <c r="X54" s="28">
        <v>1066</v>
      </c>
      <c r="Y54" s="28">
        <v>1177.7</v>
      </c>
      <c r="Z54" s="28">
        <v>1224.2</v>
      </c>
      <c r="AA54" s="28">
        <v>1390.6</v>
      </c>
      <c r="AB54" s="28">
        <v>1478.8</v>
      </c>
      <c r="AC54" s="28">
        <v>1605.9</v>
      </c>
      <c r="AD54" s="28">
        <v>1676.5</v>
      </c>
    </row>
    <row r="55" spans="1:30" x14ac:dyDescent="0.25">
      <c r="A55" s="3" t="s">
        <v>546</v>
      </c>
      <c r="B55" s="3" t="s">
        <v>431</v>
      </c>
      <c r="C55" s="29">
        <v>77.8</v>
      </c>
      <c r="D55" s="29">
        <v>87.7</v>
      </c>
      <c r="E55" s="29">
        <v>111.2</v>
      </c>
      <c r="F55" s="29">
        <v>90.6</v>
      </c>
      <c r="G55" s="29">
        <v>88</v>
      </c>
      <c r="H55" s="29">
        <v>103.6</v>
      </c>
      <c r="I55" s="29">
        <v>113</v>
      </c>
      <c r="J55" s="29">
        <v>129.30000000000001</v>
      </c>
      <c r="K55" s="29">
        <v>139.69999999999999</v>
      </c>
      <c r="L55" s="29">
        <v>130.5</v>
      </c>
      <c r="M55" s="29">
        <v>156.1</v>
      </c>
      <c r="N55" s="29">
        <v>153.9</v>
      </c>
      <c r="O55" s="29">
        <v>145.5</v>
      </c>
      <c r="P55" s="29">
        <v>158.30000000000001</v>
      </c>
      <c r="Q55" s="29">
        <v>165.9</v>
      </c>
      <c r="R55" s="29">
        <v>174.1</v>
      </c>
      <c r="S55" s="29">
        <v>183.2</v>
      </c>
      <c r="T55" s="29">
        <v>193.6</v>
      </c>
      <c r="U55" s="29">
        <v>201.8</v>
      </c>
      <c r="V55" s="29">
        <v>216</v>
      </c>
      <c r="W55" s="29">
        <v>236</v>
      </c>
      <c r="X55" s="29">
        <v>253</v>
      </c>
      <c r="Y55" s="29">
        <v>286.5</v>
      </c>
      <c r="Z55" s="29">
        <v>312.3</v>
      </c>
      <c r="AA55" s="29">
        <v>371.6</v>
      </c>
      <c r="AB55" s="29">
        <v>390.1</v>
      </c>
      <c r="AC55" s="29">
        <v>434.1</v>
      </c>
      <c r="AD55" s="29">
        <v>444.4</v>
      </c>
    </row>
    <row r="56" spans="1:30" x14ac:dyDescent="0.25">
      <c r="A56" s="3" t="s">
        <v>544</v>
      </c>
      <c r="B56" s="3" t="s">
        <v>425</v>
      </c>
      <c r="C56" s="29">
        <v>34.4</v>
      </c>
      <c r="D56" s="29">
        <v>41.9</v>
      </c>
      <c r="E56" s="29">
        <v>51</v>
      </c>
      <c r="F56" s="29">
        <v>45.2</v>
      </c>
      <c r="G56" s="29">
        <v>53.5</v>
      </c>
      <c r="H56" s="29">
        <v>59.1</v>
      </c>
      <c r="I56" s="29">
        <v>56.7</v>
      </c>
      <c r="J56" s="29">
        <v>61.3</v>
      </c>
      <c r="K56" s="29">
        <v>54.1</v>
      </c>
      <c r="L56" s="29">
        <v>61.1</v>
      </c>
      <c r="M56" s="29">
        <v>70.5</v>
      </c>
      <c r="N56" s="29">
        <v>74.5</v>
      </c>
      <c r="O56" s="29">
        <v>82.1</v>
      </c>
      <c r="P56" s="29">
        <v>90.8</v>
      </c>
      <c r="Q56" s="29">
        <v>85.4</v>
      </c>
      <c r="R56" s="29">
        <v>81.400000000000006</v>
      </c>
      <c r="S56" s="29">
        <v>84</v>
      </c>
      <c r="T56" s="29">
        <v>84.7</v>
      </c>
      <c r="U56" s="29">
        <v>91.9</v>
      </c>
      <c r="V56" s="29">
        <v>96.1</v>
      </c>
      <c r="W56" s="29">
        <v>97.7</v>
      </c>
      <c r="X56" s="29">
        <v>93.2</v>
      </c>
      <c r="Y56" s="29">
        <v>89.9</v>
      </c>
      <c r="Z56" s="29">
        <v>78.7</v>
      </c>
      <c r="AA56" s="29">
        <v>96.9</v>
      </c>
      <c r="AB56" s="29">
        <v>114.4</v>
      </c>
      <c r="AC56" s="29">
        <v>116.4</v>
      </c>
      <c r="AD56" s="29">
        <v>119.6</v>
      </c>
    </row>
    <row r="57" spans="1:30" x14ac:dyDescent="0.25">
      <c r="A57" s="3" t="s">
        <v>542</v>
      </c>
      <c r="B57" s="3" t="s">
        <v>423</v>
      </c>
      <c r="C57" s="29">
        <v>144.19999999999999</v>
      </c>
      <c r="D57" s="29">
        <v>156.5</v>
      </c>
      <c r="E57" s="29">
        <v>170</v>
      </c>
      <c r="F57" s="29">
        <v>189.1</v>
      </c>
      <c r="G57" s="29">
        <v>195</v>
      </c>
      <c r="H57" s="29">
        <v>195.8</v>
      </c>
      <c r="I57" s="29">
        <v>202.2</v>
      </c>
      <c r="J57" s="29">
        <v>223.3</v>
      </c>
      <c r="K57" s="29">
        <v>254.6</v>
      </c>
      <c r="L57" s="29">
        <v>269.10000000000002</v>
      </c>
      <c r="M57" s="29">
        <v>302.39999999999998</v>
      </c>
      <c r="N57" s="29">
        <v>325.39999999999998</v>
      </c>
      <c r="O57" s="29">
        <v>309.3</v>
      </c>
      <c r="P57" s="29">
        <v>318.7</v>
      </c>
      <c r="Q57" s="29">
        <v>315.8</v>
      </c>
      <c r="R57" s="29">
        <v>321.8</v>
      </c>
      <c r="S57" s="29">
        <v>354.9</v>
      </c>
      <c r="T57" s="29">
        <v>353.8</v>
      </c>
      <c r="U57" s="29">
        <v>403.5</v>
      </c>
      <c r="V57" s="29">
        <v>439.6</v>
      </c>
      <c r="W57" s="29">
        <v>462.1</v>
      </c>
      <c r="X57" s="29">
        <v>482.4</v>
      </c>
      <c r="Y57" s="29">
        <v>514</v>
      </c>
      <c r="Z57" s="29">
        <v>500.8</v>
      </c>
      <c r="AA57" s="29">
        <v>524.4</v>
      </c>
      <c r="AB57" s="29">
        <v>517.29999999999995</v>
      </c>
      <c r="AC57" s="29">
        <v>526.70000000000005</v>
      </c>
      <c r="AD57" s="29">
        <v>524.70000000000005</v>
      </c>
    </row>
    <row r="58" spans="1:30" x14ac:dyDescent="0.25">
      <c r="A58" s="3" t="s">
        <v>540</v>
      </c>
      <c r="B58" s="3" t="s">
        <v>413</v>
      </c>
      <c r="C58" s="29">
        <v>30.9</v>
      </c>
      <c r="D58" s="29">
        <v>35.299999999999997</v>
      </c>
      <c r="E58" s="29">
        <v>29.3</v>
      </c>
      <c r="F58" s="29">
        <v>25.2</v>
      </c>
      <c r="G58" s="29">
        <v>40.4</v>
      </c>
      <c r="H58" s="29">
        <v>59.3</v>
      </c>
      <c r="I58" s="29">
        <v>61.4</v>
      </c>
      <c r="J58" s="29">
        <v>73.099999999999994</v>
      </c>
      <c r="K58" s="29">
        <v>70.7</v>
      </c>
      <c r="L58" s="29">
        <v>79.7</v>
      </c>
      <c r="M58" s="29">
        <v>68.2</v>
      </c>
      <c r="N58" s="29">
        <v>85.4</v>
      </c>
      <c r="O58" s="29">
        <v>87.6</v>
      </c>
      <c r="P58" s="29">
        <v>103.2</v>
      </c>
      <c r="Q58" s="29">
        <v>118.3</v>
      </c>
      <c r="R58" s="29">
        <v>111.8</v>
      </c>
      <c r="S58" s="29">
        <v>140.30000000000001</v>
      </c>
      <c r="T58" s="29">
        <v>155.6</v>
      </c>
      <c r="U58" s="29">
        <v>173.4</v>
      </c>
      <c r="V58" s="29">
        <v>196.2</v>
      </c>
      <c r="W58" s="29">
        <v>214.2</v>
      </c>
      <c r="X58" s="29">
        <v>237.8</v>
      </c>
      <c r="Y58" s="29">
        <v>288.7</v>
      </c>
      <c r="Z58" s="29">
        <v>334.9</v>
      </c>
      <c r="AA58" s="29">
        <v>401.2</v>
      </c>
      <c r="AB58" s="29">
        <v>461.8</v>
      </c>
      <c r="AC58" s="29">
        <v>536.4</v>
      </c>
      <c r="AD58" s="29">
        <v>598.79999999999995</v>
      </c>
    </row>
    <row r="59" spans="1:30" x14ac:dyDescent="0.25">
      <c r="A59" s="3" t="s">
        <v>538</v>
      </c>
      <c r="B59" s="12" t="s">
        <v>407</v>
      </c>
      <c r="C59" s="28">
        <v>2465.3000000000002</v>
      </c>
      <c r="D59" s="28">
        <v>2574.1</v>
      </c>
      <c r="E59" s="28">
        <v>2739.3</v>
      </c>
      <c r="F59" s="28">
        <v>2881.8</v>
      </c>
      <c r="G59" s="28">
        <v>3028.7</v>
      </c>
      <c r="H59" s="28">
        <v>3043.7</v>
      </c>
      <c r="I59" s="28">
        <v>3068</v>
      </c>
      <c r="J59" s="28">
        <v>3128.1</v>
      </c>
      <c r="K59" s="28">
        <v>3339.3</v>
      </c>
      <c r="L59" s="28">
        <v>3410.8</v>
      </c>
      <c r="M59" s="28">
        <v>3492</v>
      </c>
      <c r="N59" s="28">
        <v>3417.8</v>
      </c>
      <c r="O59" s="28">
        <v>3603.4</v>
      </c>
      <c r="P59" s="28">
        <v>3649.1</v>
      </c>
      <c r="Q59" s="28">
        <v>3712.7</v>
      </c>
      <c r="R59" s="28">
        <v>3877</v>
      </c>
      <c r="S59" s="28">
        <v>3860.5</v>
      </c>
      <c r="T59" s="28">
        <v>3948.5</v>
      </c>
      <c r="U59" s="28">
        <v>3994.6</v>
      </c>
      <c r="V59" s="28">
        <v>4022.3</v>
      </c>
      <c r="W59" s="28">
        <v>4033</v>
      </c>
      <c r="X59" s="28">
        <v>4093.2</v>
      </c>
      <c r="Y59" s="28">
        <v>4184.7</v>
      </c>
      <c r="Z59" s="28">
        <v>4239.8999999999996</v>
      </c>
      <c r="AA59" s="28">
        <v>4477.5</v>
      </c>
      <c r="AB59" s="28">
        <v>4620.3999999999996</v>
      </c>
      <c r="AC59" s="28">
        <v>4676.2</v>
      </c>
      <c r="AD59" s="28">
        <v>4751.8</v>
      </c>
    </row>
    <row r="60" spans="1:30" x14ac:dyDescent="0.25">
      <c r="A60" s="3" t="s">
        <v>536</v>
      </c>
      <c r="B60" s="12" t="s">
        <v>405</v>
      </c>
      <c r="C60" s="28">
        <v>883.7</v>
      </c>
      <c r="D60" s="28">
        <v>975.8</v>
      </c>
      <c r="E60" s="28">
        <v>1064.3</v>
      </c>
      <c r="F60" s="28">
        <v>1163</v>
      </c>
      <c r="G60" s="28">
        <v>1222</v>
      </c>
      <c r="H60" s="28">
        <v>1208.9000000000001</v>
      </c>
      <c r="I60" s="28">
        <v>1190.7</v>
      </c>
      <c r="J60" s="28">
        <v>1201.2</v>
      </c>
      <c r="K60" s="28">
        <v>1310.0999999999999</v>
      </c>
      <c r="L60" s="28">
        <v>1359.2</v>
      </c>
      <c r="M60" s="28">
        <v>1303.5</v>
      </c>
      <c r="N60" s="28">
        <v>1133.5</v>
      </c>
      <c r="O60" s="28">
        <v>1408.9</v>
      </c>
      <c r="P60" s="28">
        <v>1344.2</v>
      </c>
      <c r="Q60" s="28">
        <v>1354.5</v>
      </c>
      <c r="R60" s="28">
        <v>1492.9</v>
      </c>
      <c r="S60" s="28">
        <v>1400.2</v>
      </c>
      <c r="T60" s="28">
        <v>1480.5</v>
      </c>
      <c r="U60" s="28">
        <v>1534.9</v>
      </c>
      <c r="V60" s="28">
        <v>1541.8</v>
      </c>
      <c r="W60" s="28">
        <v>1508</v>
      </c>
      <c r="X60" s="28">
        <v>1471.8</v>
      </c>
      <c r="Y60" s="28">
        <v>1523.2</v>
      </c>
      <c r="Z60" s="28">
        <v>1552.6</v>
      </c>
      <c r="AA60" s="28">
        <v>1625</v>
      </c>
      <c r="AB60" s="28">
        <v>1589.6</v>
      </c>
      <c r="AC60" s="28">
        <v>1575.2</v>
      </c>
      <c r="AD60" s="28">
        <v>1604.6</v>
      </c>
    </row>
    <row r="61" spans="1:30" x14ac:dyDescent="0.25">
      <c r="A61" s="3" t="s">
        <v>534</v>
      </c>
      <c r="B61" s="3" t="s">
        <v>403</v>
      </c>
      <c r="C61" s="29">
        <v>394.9</v>
      </c>
      <c r="D61" s="29">
        <v>456.6</v>
      </c>
      <c r="E61" s="29">
        <v>542.79999999999995</v>
      </c>
      <c r="F61" s="29">
        <v>545.5</v>
      </c>
      <c r="G61" s="29">
        <v>539.4</v>
      </c>
      <c r="H61" s="29">
        <v>600.79999999999995</v>
      </c>
      <c r="I61" s="29">
        <v>580.4</v>
      </c>
      <c r="J61" s="29">
        <v>539.6</v>
      </c>
      <c r="K61" s="29">
        <v>583</v>
      </c>
      <c r="L61" s="29">
        <v>570.6</v>
      </c>
      <c r="M61" s="29">
        <v>526.9</v>
      </c>
      <c r="N61" s="29">
        <v>562.70000000000005</v>
      </c>
      <c r="O61" s="29">
        <v>692</v>
      </c>
      <c r="P61" s="29">
        <v>636.1</v>
      </c>
      <c r="Q61" s="29">
        <v>703.2</v>
      </c>
      <c r="R61" s="29">
        <v>758.9</v>
      </c>
      <c r="S61" s="29">
        <v>702.7</v>
      </c>
      <c r="T61" s="29">
        <v>724.1</v>
      </c>
      <c r="U61" s="29">
        <v>714.5</v>
      </c>
      <c r="V61" s="29">
        <v>682.5</v>
      </c>
      <c r="W61" s="29">
        <v>648.9</v>
      </c>
      <c r="X61" s="29">
        <v>622.9</v>
      </c>
      <c r="Y61" s="29">
        <v>651.4</v>
      </c>
      <c r="Z61" s="29">
        <v>698.6</v>
      </c>
      <c r="AA61" s="29">
        <v>733.6</v>
      </c>
      <c r="AB61" s="29">
        <v>654</v>
      </c>
      <c r="AC61" s="29">
        <v>638.9</v>
      </c>
      <c r="AD61" s="29">
        <v>660.5</v>
      </c>
    </row>
    <row r="62" spans="1:30" x14ac:dyDescent="0.25">
      <c r="A62" s="3" t="s">
        <v>532</v>
      </c>
      <c r="B62" s="3" t="s">
        <v>401</v>
      </c>
      <c r="C62" s="29">
        <v>185.7</v>
      </c>
      <c r="D62" s="29">
        <v>188.9</v>
      </c>
      <c r="E62" s="29">
        <v>202.7</v>
      </c>
      <c r="F62" s="29">
        <v>255.1</v>
      </c>
      <c r="G62" s="29">
        <v>371.5</v>
      </c>
      <c r="H62" s="29">
        <v>316.7</v>
      </c>
      <c r="I62" s="29">
        <v>283</v>
      </c>
      <c r="J62" s="29">
        <v>285.2</v>
      </c>
      <c r="K62" s="29">
        <v>330.5</v>
      </c>
      <c r="L62" s="29">
        <v>371.3</v>
      </c>
      <c r="M62" s="29">
        <v>309.89999999999998</v>
      </c>
      <c r="N62" s="29">
        <v>155</v>
      </c>
      <c r="O62" s="29">
        <v>357.8</v>
      </c>
      <c r="P62" s="29">
        <v>330.3</v>
      </c>
      <c r="Q62" s="29">
        <v>260.8</v>
      </c>
      <c r="R62" s="29">
        <v>330.9</v>
      </c>
      <c r="S62" s="29">
        <v>308.89999999999998</v>
      </c>
      <c r="T62" s="29">
        <v>248.5</v>
      </c>
      <c r="U62" s="29">
        <v>245.5</v>
      </c>
      <c r="V62" s="29">
        <v>274.60000000000002</v>
      </c>
      <c r="W62" s="29">
        <v>283.39999999999998</v>
      </c>
      <c r="X62" s="29">
        <v>273.60000000000002</v>
      </c>
      <c r="Y62" s="29">
        <v>257.39999999999998</v>
      </c>
      <c r="Z62" s="29">
        <v>264.2</v>
      </c>
      <c r="AA62" s="29">
        <v>266.2</v>
      </c>
      <c r="AB62" s="29">
        <v>297.39999999999998</v>
      </c>
      <c r="AC62" s="29">
        <v>312.10000000000002</v>
      </c>
      <c r="AD62" s="29">
        <v>309.2</v>
      </c>
    </row>
    <row r="63" spans="1:30" x14ac:dyDescent="0.25">
      <c r="A63" s="3" t="s">
        <v>530</v>
      </c>
      <c r="B63" s="3" t="s">
        <v>399</v>
      </c>
      <c r="C63" s="29">
        <v>281.10000000000002</v>
      </c>
      <c r="D63" s="29">
        <v>304.39999999999998</v>
      </c>
      <c r="E63" s="29">
        <v>301.10000000000002</v>
      </c>
      <c r="F63" s="29">
        <v>349.3</v>
      </c>
      <c r="G63" s="29">
        <v>327</v>
      </c>
      <c r="H63" s="29">
        <v>305.2</v>
      </c>
      <c r="I63" s="29">
        <v>327.2</v>
      </c>
      <c r="J63" s="29">
        <v>365.3</v>
      </c>
      <c r="K63" s="29">
        <v>388.5</v>
      </c>
      <c r="L63" s="29">
        <v>412.2</v>
      </c>
      <c r="M63" s="29">
        <v>449.9</v>
      </c>
      <c r="N63" s="29">
        <v>392.5</v>
      </c>
      <c r="O63" s="29">
        <v>398.8</v>
      </c>
      <c r="P63" s="29">
        <v>400.2</v>
      </c>
      <c r="Q63" s="29">
        <v>406.1</v>
      </c>
      <c r="R63" s="29">
        <v>423.5</v>
      </c>
      <c r="S63" s="29">
        <v>401.4</v>
      </c>
      <c r="T63" s="29">
        <v>500.3</v>
      </c>
      <c r="U63" s="29">
        <v>566.29999999999995</v>
      </c>
      <c r="V63" s="29">
        <v>581.29999999999995</v>
      </c>
      <c r="W63" s="29">
        <v>568.9</v>
      </c>
      <c r="X63" s="29">
        <v>575.20000000000005</v>
      </c>
      <c r="Y63" s="29">
        <v>614.5</v>
      </c>
      <c r="Z63" s="29">
        <v>588.1</v>
      </c>
      <c r="AA63" s="29">
        <v>607.4</v>
      </c>
      <c r="AB63" s="29">
        <v>639.29999999999995</v>
      </c>
      <c r="AC63" s="29">
        <v>632.4</v>
      </c>
      <c r="AD63" s="29">
        <v>634.4</v>
      </c>
    </row>
    <row r="64" spans="1:30" x14ac:dyDescent="0.25">
      <c r="A64" s="3" t="s">
        <v>528</v>
      </c>
      <c r="B64" s="3" t="s">
        <v>391</v>
      </c>
      <c r="C64" s="29">
        <v>5.7</v>
      </c>
      <c r="D64" s="29">
        <v>8.5</v>
      </c>
      <c r="E64" s="29">
        <v>9.6</v>
      </c>
      <c r="F64" s="29">
        <v>6.5</v>
      </c>
      <c r="G64" s="29">
        <v>6.5</v>
      </c>
      <c r="H64" s="29">
        <v>5.9</v>
      </c>
      <c r="I64" s="29">
        <v>5.8</v>
      </c>
      <c r="J64" s="29">
        <v>6.3</v>
      </c>
      <c r="K64" s="29">
        <v>7.4</v>
      </c>
      <c r="L64" s="29">
        <v>7.6</v>
      </c>
      <c r="M64" s="29">
        <v>5.4</v>
      </c>
      <c r="N64" s="29">
        <v>2.6</v>
      </c>
      <c r="O64" s="29">
        <v>0.4</v>
      </c>
      <c r="P64" s="29">
        <v>3</v>
      </c>
      <c r="Q64" s="29">
        <v>9.8000000000000007</v>
      </c>
      <c r="R64" s="29">
        <v>23</v>
      </c>
      <c r="S64" s="29">
        <v>31.5</v>
      </c>
      <c r="T64" s="29">
        <v>68.3</v>
      </c>
      <c r="U64" s="29">
        <v>33.5</v>
      </c>
      <c r="V64" s="29">
        <v>4.2</v>
      </c>
      <c r="W64" s="29">
        <v>6.8</v>
      </c>
      <c r="X64" s="29">
        <v>0.6</v>
      </c>
      <c r="Y64" s="29">
        <v>0.8</v>
      </c>
      <c r="Z64" s="29">
        <v>0.6</v>
      </c>
      <c r="AA64" s="29">
        <v>14.4</v>
      </c>
      <c r="AB64" s="29">
        <v>5.0999999999999996</v>
      </c>
      <c r="AC64" s="29">
        <v>3.5</v>
      </c>
      <c r="AD64" s="29">
        <v>5.5</v>
      </c>
    </row>
    <row r="65" spans="1:30" x14ac:dyDescent="0.25">
      <c r="A65" s="3" t="s">
        <v>526</v>
      </c>
      <c r="B65" s="12" t="s">
        <v>389</v>
      </c>
      <c r="C65" s="28">
        <v>1575.1</v>
      </c>
      <c r="D65" s="28">
        <v>1592.5</v>
      </c>
      <c r="E65" s="28">
        <v>1670.2</v>
      </c>
      <c r="F65" s="28">
        <v>1717.9</v>
      </c>
      <c r="G65" s="28">
        <v>1805.7</v>
      </c>
      <c r="H65" s="28">
        <v>1831.5</v>
      </c>
      <c r="I65" s="28">
        <v>1871.1</v>
      </c>
      <c r="J65" s="28">
        <v>1919.5</v>
      </c>
      <c r="K65" s="28">
        <v>2023.5</v>
      </c>
      <c r="L65" s="28">
        <v>2047.4</v>
      </c>
      <c r="M65" s="28">
        <v>2178.3000000000002</v>
      </c>
      <c r="N65" s="28">
        <v>2262.6999999999998</v>
      </c>
      <c r="O65" s="28">
        <v>2205.9</v>
      </c>
      <c r="P65" s="28">
        <v>2301.4</v>
      </c>
      <c r="Q65" s="28">
        <v>2352.8000000000002</v>
      </c>
      <c r="R65" s="28">
        <v>2388.3000000000002</v>
      </c>
      <c r="S65" s="28">
        <v>2455.8000000000002</v>
      </c>
      <c r="T65" s="28">
        <v>2466.6</v>
      </c>
      <c r="U65" s="28">
        <v>2460.1</v>
      </c>
      <c r="V65" s="28">
        <v>2480.9</v>
      </c>
      <c r="W65" s="28">
        <v>2525</v>
      </c>
      <c r="X65" s="28">
        <v>2622.8</v>
      </c>
      <c r="Y65" s="28">
        <v>2662.2</v>
      </c>
      <c r="Z65" s="28">
        <v>2687.7</v>
      </c>
      <c r="AA65" s="28">
        <v>2853.4</v>
      </c>
      <c r="AB65" s="28">
        <v>3036.3</v>
      </c>
      <c r="AC65" s="28">
        <v>3108.4</v>
      </c>
      <c r="AD65" s="28">
        <v>3154.6</v>
      </c>
    </row>
    <row r="66" spans="1:30" x14ac:dyDescent="0.25">
      <c r="A66" s="3" t="s">
        <v>524</v>
      </c>
      <c r="B66" s="3" t="s">
        <v>387</v>
      </c>
      <c r="C66" s="29">
        <v>1441.7</v>
      </c>
      <c r="D66" s="29">
        <v>1440.1</v>
      </c>
      <c r="E66" s="29">
        <v>1502.3</v>
      </c>
      <c r="F66" s="29">
        <v>1548.7</v>
      </c>
      <c r="G66" s="29">
        <v>1618.3</v>
      </c>
      <c r="H66" s="29">
        <v>1650.1</v>
      </c>
      <c r="I66" s="29">
        <v>1698.7</v>
      </c>
      <c r="J66" s="29">
        <v>1757.6</v>
      </c>
      <c r="K66" s="29">
        <v>1861.4</v>
      </c>
      <c r="L66" s="29">
        <v>1860</v>
      </c>
      <c r="M66" s="29">
        <v>2001.9</v>
      </c>
      <c r="N66" s="29">
        <v>2076</v>
      </c>
      <c r="O66" s="29">
        <v>2043.2</v>
      </c>
      <c r="P66" s="29">
        <v>2142.8000000000002</v>
      </c>
      <c r="Q66" s="29">
        <v>2193.4</v>
      </c>
      <c r="R66" s="29">
        <v>2219.5</v>
      </c>
      <c r="S66" s="29">
        <v>2281.1</v>
      </c>
      <c r="T66" s="29">
        <v>2287.5</v>
      </c>
      <c r="U66" s="29">
        <v>2265.1999999999998</v>
      </c>
      <c r="V66" s="29">
        <v>2272.3000000000002</v>
      </c>
      <c r="W66" s="29">
        <v>2312.8000000000002</v>
      </c>
      <c r="X66" s="29">
        <v>2398</v>
      </c>
      <c r="Y66" s="29">
        <v>2424.1999999999998</v>
      </c>
      <c r="Z66" s="29">
        <v>2446.9</v>
      </c>
      <c r="AA66" s="29">
        <v>2592.8000000000002</v>
      </c>
      <c r="AB66" s="29">
        <v>2763</v>
      </c>
      <c r="AC66" s="29">
        <v>2816.4</v>
      </c>
      <c r="AD66" s="29">
        <v>2852.5</v>
      </c>
    </row>
    <row r="67" spans="1:30" x14ac:dyDescent="0.25">
      <c r="A67" s="3" t="s">
        <v>522</v>
      </c>
      <c r="B67" s="3" t="s">
        <v>385</v>
      </c>
      <c r="C67" s="29">
        <v>1320.2</v>
      </c>
      <c r="D67" s="29">
        <v>1345.4</v>
      </c>
      <c r="E67" s="29">
        <v>1387.4</v>
      </c>
      <c r="F67" s="29">
        <v>1431.2</v>
      </c>
      <c r="G67" s="29">
        <v>1481.4</v>
      </c>
      <c r="H67" s="29">
        <v>1480.2</v>
      </c>
      <c r="I67" s="29">
        <v>1496.9</v>
      </c>
      <c r="J67" s="29">
        <v>1552.5</v>
      </c>
      <c r="K67" s="29">
        <v>1619.6</v>
      </c>
      <c r="L67" s="29">
        <v>1652.5</v>
      </c>
      <c r="M67" s="29">
        <v>1682.5</v>
      </c>
      <c r="N67" s="29">
        <v>1763.8</v>
      </c>
      <c r="O67" s="29">
        <v>1739.2</v>
      </c>
      <c r="P67" s="29">
        <v>1780.3</v>
      </c>
      <c r="Q67" s="29">
        <v>1791.8</v>
      </c>
      <c r="R67" s="29">
        <v>1783.1</v>
      </c>
      <c r="S67" s="29">
        <v>1794.4</v>
      </c>
      <c r="T67" s="29">
        <v>1792</v>
      </c>
      <c r="U67" s="29">
        <v>1783.1</v>
      </c>
      <c r="V67" s="29">
        <v>1786.6</v>
      </c>
      <c r="W67" s="29">
        <v>1795.3</v>
      </c>
      <c r="X67" s="29">
        <v>1819.7</v>
      </c>
      <c r="Y67" s="29">
        <v>1847.3</v>
      </c>
      <c r="Z67" s="29">
        <v>1872.9</v>
      </c>
      <c r="AA67" s="29">
        <v>1943.1</v>
      </c>
      <c r="AB67" s="29">
        <v>2050.9</v>
      </c>
      <c r="AC67" s="29">
        <v>2075.9</v>
      </c>
      <c r="AD67" s="29">
        <v>2103.3000000000002</v>
      </c>
    </row>
    <row r="68" spans="1:30" x14ac:dyDescent="0.25">
      <c r="A68" s="3" t="s">
        <v>520</v>
      </c>
      <c r="B68" s="3" t="s">
        <v>379</v>
      </c>
      <c r="C68" s="29">
        <v>157.4</v>
      </c>
      <c r="D68" s="29">
        <v>141.80000000000001</v>
      </c>
      <c r="E68" s="29">
        <v>157.19999999999999</v>
      </c>
      <c r="F68" s="29">
        <v>161.5</v>
      </c>
      <c r="G68" s="29">
        <v>177.4</v>
      </c>
      <c r="H68" s="29">
        <v>199.7</v>
      </c>
      <c r="I68" s="29">
        <v>222.7</v>
      </c>
      <c r="J68" s="29">
        <v>228</v>
      </c>
      <c r="K68" s="29">
        <v>258.10000000000002</v>
      </c>
      <c r="L68" s="29">
        <v>234</v>
      </c>
      <c r="M68" s="29">
        <v>325.7</v>
      </c>
      <c r="N68" s="29">
        <v>322.10000000000002</v>
      </c>
      <c r="O68" s="29">
        <v>314.2</v>
      </c>
      <c r="P68" s="29">
        <v>368.5</v>
      </c>
      <c r="Q68" s="29">
        <v>405.3</v>
      </c>
      <c r="R68" s="29">
        <v>438.3</v>
      </c>
      <c r="S68" s="29">
        <v>487.1</v>
      </c>
      <c r="T68" s="29">
        <v>495.7</v>
      </c>
      <c r="U68" s="29">
        <v>482.5</v>
      </c>
      <c r="V68" s="29">
        <v>486</v>
      </c>
      <c r="W68" s="29">
        <v>517.4</v>
      </c>
      <c r="X68" s="29">
        <v>579</v>
      </c>
      <c r="Y68" s="29">
        <v>577.29999999999995</v>
      </c>
      <c r="Z68" s="29">
        <v>574.1</v>
      </c>
      <c r="AA68" s="29">
        <v>651.9</v>
      </c>
      <c r="AB68" s="29">
        <v>716.2</v>
      </c>
      <c r="AC68" s="29">
        <v>747</v>
      </c>
      <c r="AD68" s="29">
        <v>755.6</v>
      </c>
    </row>
    <row r="69" spans="1:30" x14ac:dyDescent="0.25">
      <c r="A69" s="3" t="s">
        <v>518</v>
      </c>
      <c r="B69" s="3" t="s">
        <v>377</v>
      </c>
      <c r="C69" s="29">
        <v>134</v>
      </c>
      <c r="D69" s="29">
        <v>150.19999999999999</v>
      </c>
      <c r="E69" s="29">
        <v>164.6</v>
      </c>
      <c r="F69" s="29">
        <v>166.4</v>
      </c>
      <c r="G69" s="29">
        <v>183.3</v>
      </c>
      <c r="H69" s="29">
        <v>178</v>
      </c>
      <c r="I69" s="29">
        <v>169.9</v>
      </c>
      <c r="J69" s="29">
        <v>160.69999999999999</v>
      </c>
      <c r="K69" s="29">
        <v>161.69999999999999</v>
      </c>
      <c r="L69" s="29">
        <v>184.6</v>
      </c>
      <c r="M69" s="29">
        <v>175.8</v>
      </c>
      <c r="N69" s="29">
        <v>185.8</v>
      </c>
      <c r="O69" s="29">
        <v>164.1</v>
      </c>
      <c r="P69" s="29">
        <v>161.5</v>
      </c>
      <c r="Q69" s="29">
        <v>162.80000000000001</v>
      </c>
      <c r="R69" s="29">
        <v>171.3</v>
      </c>
      <c r="S69" s="29">
        <v>177.1</v>
      </c>
      <c r="T69" s="29">
        <v>181.1</v>
      </c>
      <c r="U69" s="29">
        <v>195.4</v>
      </c>
      <c r="V69" s="29">
        <v>208.6</v>
      </c>
      <c r="W69" s="29">
        <v>212.3</v>
      </c>
      <c r="X69" s="29">
        <v>224.8</v>
      </c>
      <c r="Y69" s="29">
        <v>238.2</v>
      </c>
      <c r="Z69" s="29">
        <v>241.1</v>
      </c>
      <c r="AA69" s="29">
        <v>261.2</v>
      </c>
      <c r="AB69" s="29">
        <v>274</v>
      </c>
      <c r="AC69" s="29">
        <v>292.8</v>
      </c>
      <c r="AD69" s="29">
        <v>303.10000000000002</v>
      </c>
    </row>
    <row r="70" spans="1:30" x14ac:dyDescent="0.25">
      <c r="A70" s="3" t="s">
        <v>516</v>
      </c>
      <c r="B70" s="12" t="s">
        <v>375</v>
      </c>
      <c r="C70" s="28">
        <v>1291</v>
      </c>
      <c r="D70" s="28">
        <v>1352.4</v>
      </c>
      <c r="E70" s="28">
        <v>1417.9</v>
      </c>
      <c r="F70" s="28">
        <v>1500.2</v>
      </c>
      <c r="G70" s="28">
        <v>1546.5</v>
      </c>
      <c r="H70" s="28">
        <v>1562.8</v>
      </c>
      <c r="I70" s="28">
        <v>1613.6</v>
      </c>
      <c r="J70" s="28">
        <v>1655.6</v>
      </c>
      <c r="K70" s="28">
        <v>1732</v>
      </c>
      <c r="L70" s="28">
        <v>1782.6</v>
      </c>
      <c r="M70" s="28">
        <v>1846.3</v>
      </c>
      <c r="N70" s="28">
        <v>1936.9</v>
      </c>
      <c r="O70" s="28">
        <v>1809</v>
      </c>
      <c r="P70" s="28">
        <v>1891.5</v>
      </c>
      <c r="Q70" s="28">
        <v>1971.7</v>
      </c>
      <c r="R70" s="28">
        <v>2065.3000000000002</v>
      </c>
      <c r="S70" s="28">
        <v>2101.8000000000002</v>
      </c>
      <c r="T70" s="28">
        <v>2195.5</v>
      </c>
      <c r="U70" s="28">
        <v>2272.1</v>
      </c>
      <c r="V70" s="28">
        <v>2320.6</v>
      </c>
      <c r="W70" s="28">
        <v>2433.6</v>
      </c>
      <c r="X70" s="28">
        <v>2584.6</v>
      </c>
      <c r="Y70" s="28">
        <v>2712.3</v>
      </c>
      <c r="Z70" s="28">
        <v>2698.6</v>
      </c>
      <c r="AA70" s="28">
        <v>3045.1</v>
      </c>
      <c r="AB70" s="28">
        <v>3306.6</v>
      </c>
      <c r="AC70" s="28">
        <v>3391.8</v>
      </c>
      <c r="AD70" s="28">
        <v>3482.3</v>
      </c>
    </row>
    <row r="71" spans="1:30" x14ac:dyDescent="0.25">
      <c r="A71" s="3" t="s">
        <v>514</v>
      </c>
      <c r="B71" s="12" t="s">
        <v>373</v>
      </c>
      <c r="C71" s="28">
        <v>737</v>
      </c>
      <c r="D71" s="28">
        <v>778.5</v>
      </c>
      <c r="E71" s="28">
        <v>823.2</v>
      </c>
      <c r="F71" s="28">
        <v>866.8</v>
      </c>
      <c r="G71" s="28">
        <v>896.3</v>
      </c>
      <c r="H71" s="28">
        <v>917</v>
      </c>
      <c r="I71" s="28">
        <v>931.8</v>
      </c>
      <c r="J71" s="28">
        <v>965.6</v>
      </c>
      <c r="K71" s="28">
        <v>1003</v>
      </c>
      <c r="L71" s="28">
        <v>1042.5</v>
      </c>
      <c r="M71" s="28">
        <v>1084.8</v>
      </c>
      <c r="N71" s="28">
        <v>1171.5</v>
      </c>
      <c r="O71" s="28">
        <v>1106.8</v>
      </c>
      <c r="P71" s="28">
        <v>1138.2</v>
      </c>
      <c r="Q71" s="28">
        <v>1189.9000000000001</v>
      </c>
      <c r="R71" s="28">
        <v>1243.7</v>
      </c>
      <c r="S71" s="28">
        <v>1254.0999999999999</v>
      </c>
      <c r="T71" s="28">
        <v>1306.5</v>
      </c>
      <c r="U71" s="28">
        <v>1365.7</v>
      </c>
      <c r="V71" s="28">
        <v>1408.3</v>
      </c>
      <c r="W71" s="28">
        <v>1460.6</v>
      </c>
      <c r="X71" s="28">
        <v>1558.1</v>
      </c>
      <c r="Y71" s="28">
        <v>1643.9</v>
      </c>
      <c r="Z71" s="28">
        <v>1656.2</v>
      </c>
      <c r="AA71" s="28">
        <v>1881.2</v>
      </c>
      <c r="AB71" s="28">
        <v>2033.5</v>
      </c>
      <c r="AC71" s="28">
        <v>2116.1999999999998</v>
      </c>
      <c r="AD71" s="28">
        <v>2194.3000000000002</v>
      </c>
    </row>
    <row r="72" spans="1:30" x14ac:dyDescent="0.25">
      <c r="A72" s="3" t="s">
        <v>512</v>
      </c>
      <c r="B72" s="3" t="s">
        <v>371</v>
      </c>
      <c r="C72" s="29">
        <v>256.3</v>
      </c>
      <c r="D72" s="29">
        <v>266.3</v>
      </c>
      <c r="E72" s="29">
        <v>274.7</v>
      </c>
      <c r="F72" s="29">
        <v>282.8</v>
      </c>
      <c r="G72" s="29">
        <v>290.89999999999998</v>
      </c>
      <c r="H72" s="29">
        <v>291.8</v>
      </c>
      <c r="I72" s="29">
        <v>303</v>
      </c>
      <c r="J72" s="29">
        <v>306.7</v>
      </c>
      <c r="K72" s="29">
        <v>302.39999999999998</v>
      </c>
      <c r="L72" s="29">
        <v>304.3</v>
      </c>
      <c r="M72" s="29">
        <v>307.8</v>
      </c>
      <c r="N72" s="29">
        <v>329.9</v>
      </c>
      <c r="O72" s="29">
        <v>289.3</v>
      </c>
      <c r="P72" s="29">
        <v>267.89999999999998</v>
      </c>
      <c r="Q72" s="29">
        <v>270.2</v>
      </c>
      <c r="R72" s="29">
        <v>262</v>
      </c>
      <c r="S72" s="29">
        <v>255.1</v>
      </c>
      <c r="T72" s="29">
        <v>253.1</v>
      </c>
      <c r="U72" s="29">
        <v>259</v>
      </c>
      <c r="V72" s="29">
        <v>268.3</v>
      </c>
      <c r="W72" s="29">
        <v>266.39999999999998</v>
      </c>
      <c r="X72" s="29">
        <v>269</v>
      </c>
      <c r="Y72" s="29">
        <v>270.5</v>
      </c>
      <c r="Z72" s="29">
        <v>254.1</v>
      </c>
      <c r="AA72" s="29">
        <v>276.39999999999998</v>
      </c>
      <c r="AB72" s="29">
        <v>279.8</v>
      </c>
      <c r="AC72" s="29">
        <v>273.8</v>
      </c>
      <c r="AD72" s="29">
        <v>271.89999999999998</v>
      </c>
    </row>
    <row r="73" spans="1:30" x14ac:dyDescent="0.25">
      <c r="A73" s="3" t="s">
        <v>510</v>
      </c>
      <c r="B73" s="3" t="s">
        <v>369</v>
      </c>
      <c r="C73" s="29">
        <v>49</v>
      </c>
      <c r="D73" s="29">
        <v>59.7</v>
      </c>
      <c r="E73" s="29">
        <v>68.2</v>
      </c>
      <c r="F73" s="29">
        <v>74.099999999999994</v>
      </c>
      <c r="G73" s="29">
        <v>77.599999999999994</v>
      </c>
      <c r="H73" s="29">
        <v>75.400000000000006</v>
      </c>
      <c r="I73" s="29">
        <v>84.3</v>
      </c>
      <c r="J73" s="29">
        <v>95.1</v>
      </c>
      <c r="K73" s="29">
        <v>107.4</v>
      </c>
      <c r="L73" s="29">
        <v>119.6</v>
      </c>
      <c r="M73" s="29">
        <v>136</v>
      </c>
      <c r="N73" s="29">
        <v>147.69999999999999</v>
      </c>
      <c r="O73" s="29">
        <v>156</v>
      </c>
      <c r="P73" s="29">
        <v>174.9</v>
      </c>
      <c r="Q73" s="29">
        <v>194.9</v>
      </c>
      <c r="R73" s="29">
        <v>222.9</v>
      </c>
      <c r="S73" s="29">
        <v>231.6</v>
      </c>
      <c r="T73" s="29">
        <v>247.4</v>
      </c>
      <c r="U73" s="29">
        <v>271.8</v>
      </c>
      <c r="V73" s="29">
        <v>298</v>
      </c>
      <c r="W73" s="29">
        <v>326.39999999999998</v>
      </c>
      <c r="X73" s="29">
        <v>374.1</v>
      </c>
      <c r="Y73" s="29">
        <v>407</v>
      </c>
      <c r="Z73" s="29">
        <v>437.7</v>
      </c>
      <c r="AA73" s="29">
        <v>511.5</v>
      </c>
      <c r="AB73" s="29">
        <v>566.79999999999995</v>
      </c>
      <c r="AC73" s="29">
        <v>596.9</v>
      </c>
      <c r="AD73" s="29">
        <v>637.1</v>
      </c>
    </row>
    <row r="74" spans="1:30" x14ac:dyDescent="0.25">
      <c r="A74" s="3" t="s">
        <v>508</v>
      </c>
      <c r="B74" s="3" t="s">
        <v>367</v>
      </c>
      <c r="C74" s="29">
        <v>503.9</v>
      </c>
      <c r="D74" s="29">
        <v>516.70000000000005</v>
      </c>
      <c r="E74" s="29">
        <v>539.4</v>
      </c>
      <c r="F74" s="29">
        <v>567.1</v>
      </c>
      <c r="G74" s="29">
        <v>585.5</v>
      </c>
      <c r="H74" s="29">
        <v>611</v>
      </c>
      <c r="I74" s="29">
        <v>601.79999999999995</v>
      </c>
      <c r="J74" s="29">
        <v>615.9</v>
      </c>
      <c r="K74" s="29">
        <v>638.5</v>
      </c>
      <c r="L74" s="29">
        <v>659.6</v>
      </c>
      <c r="M74" s="29">
        <v>676.9</v>
      </c>
      <c r="N74" s="29">
        <v>731.9</v>
      </c>
      <c r="O74" s="29">
        <v>687.4</v>
      </c>
      <c r="P74" s="29">
        <v>712.3</v>
      </c>
      <c r="Q74" s="29">
        <v>737.9</v>
      </c>
      <c r="R74" s="29">
        <v>765.7</v>
      </c>
      <c r="S74" s="29">
        <v>772</v>
      </c>
      <c r="T74" s="29">
        <v>809.1</v>
      </c>
      <c r="U74" s="29">
        <v>836.4</v>
      </c>
      <c r="V74" s="29">
        <v>842.6</v>
      </c>
      <c r="W74" s="29">
        <v>867.8</v>
      </c>
      <c r="X74" s="29">
        <v>915.9</v>
      </c>
      <c r="Y74" s="29">
        <v>968.6</v>
      </c>
      <c r="Z74" s="29">
        <v>971</v>
      </c>
      <c r="AA74" s="29">
        <v>1104.5</v>
      </c>
      <c r="AB74" s="29">
        <v>1205.0999999999999</v>
      </c>
      <c r="AC74" s="29">
        <v>1269.8</v>
      </c>
      <c r="AD74" s="29">
        <v>1318.4</v>
      </c>
    </row>
    <row r="75" spans="1:30" x14ac:dyDescent="0.25">
      <c r="A75" s="3" t="s">
        <v>506</v>
      </c>
      <c r="B75" s="12" t="s">
        <v>353</v>
      </c>
      <c r="C75" s="28">
        <v>246.6</v>
      </c>
      <c r="D75" s="28">
        <v>252.5</v>
      </c>
      <c r="E75" s="28">
        <v>253.2</v>
      </c>
      <c r="F75" s="28">
        <v>267.10000000000002</v>
      </c>
      <c r="G75" s="28">
        <v>278.7</v>
      </c>
      <c r="H75" s="28">
        <v>275.7</v>
      </c>
      <c r="I75" s="28">
        <v>285.89999999999998</v>
      </c>
      <c r="J75" s="28">
        <v>269.89999999999998</v>
      </c>
      <c r="K75" s="28">
        <v>270.2</v>
      </c>
      <c r="L75" s="28">
        <v>269.7</v>
      </c>
      <c r="M75" s="28">
        <v>264.39999999999998</v>
      </c>
      <c r="N75" s="28">
        <v>266</v>
      </c>
      <c r="O75" s="28">
        <v>243.3</v>
      </c>
      <c r="P75" s="28">
        <v>262.3</v>
      </c>
      <c r="Q75" s="28">
        <v>273.3</v>
      </c>
      <c r="R75" s="28">
        <v>294.8</v>
      </c>
      <c r="S75" s="28">
        <v>310.39999999999998</v>
      </c>
      <c r="T75" s="28">
        <v>331.1</v>
      </c>
      <c r="U75" s="28">
        <v>340.5</v>
      </c>
      <c r="V75" s="28">
        <v>345.6</v>
      </c>
      <c r="W75" s="28">
        <v>370.1</v>
      </c>
      <c r="X75" s="28">
        <v>395</v>
      </c>
      <c r="Y75" s="28">
        <v>421.6</v>
      </c>
      <c r="Z75" s="28">
        <v>430.1</v>
      </c>
      <c r="AA75" s="28">
        <v>477</v>
      </c>
      <c r="AB75" s="28">
        <v>528</v>
      </c>
      <c r="AC75" s="28">
        <v>536.5</v>
      </c>
      <c r="AD75" s="28">
        <v>547.79999999999995</v>
      </c>
    </row>
    <row r="76" spans="1:30" x14ac:dyDescent="0.25">
      <c r="A76" s="3" t="s">
        <v>504</v>
      </c>
      <c r="B76" s="12" t="s">
        <v>351</v>
      </c>
      <c r="C76" s="28">
        <v>316.5</v>
      </c>
      <c r="D76" s="28">
        <v>329.6</v>
      </c>
      <c r="E76" s="28">
        <v>347.7</v>
      </c>
      <c r="F76" s="28">
        <v>372.9</v>
      </c>
      <c r="G76" s="28">
        <v>378.8</v>
      </c>
      <c r="H76" s="28">
        <v>376.6</v>
      </c>
      <c r="I76" s="28">
        <v>402.6</v>
      </c>
      <c r="J76" s="28">
        <v>423.7</v>
      </c>
      <c r="K76" s="28">
        <v>462</v>
      </c>
      <c r="L76" s="28">
        <v>473.2</v>
      </c>
      <c r="M76" s="28">
        <v>500.6</v>
      </c>
      <c r="N76" s="28">
        <v>502.4</v>
      </c>
      <c r="O76" s="28">
        <v>461.6</v>
      </c>
      <c r="P76" s="28">
        <v>493.7</v>
      </c>
      <c r="Q76" s="28">
        <v>511.2</v>
      </c>
      <c r="R76" s="28">
        <v>528.5</v>
      </c>
      <c r="S76" s="28">
        <v>538.29999999999995</v>
      </c>
      <c r="T76" s="28">
        <v>558.5</v>
      </c>
      <c r="U76" s="28">
        <v>566.1</v>
      </c>
      <c r="V76" s="28">
        <v>566.70000000000005</v>
      </c>
      <c r="W76" s="28">
        <v>602.9</v>
      </c>
      <c r="X76" s="28">
        <v>631.6</v>
      </c>
      <c r="Y76" s="28">
        <v>647.4</v>
      </c>
      <c r="Z76" s="28">
        <v>614.5</v>
      </c>
      <c r="AA76" s="28">
        <v>689.1</v>
      </c>
      <c r="AB76" s="28">
        <v>748.3</v>
      </c>
      <c r="AC76" s="28">
        <v>744.7</v>
      </c>
      <c r="AD76" s="28">
        <v>747.9</v>
      </c>
    </row>
    <row r="77" spans="1:30" x14ac:dyDescent="0.25">
      <c r="A77" s="3" t="s">
        <v>502</v>
      </c>
      <c r="B77" s="3" t="s">
        <v>349</v>
      </c>
      <c r="C77" s="29">
        <v>281.3</v>
      </c>
      <c r="D77" s="29">
        <v>293</v>
      </c>
      <c r="E77" s="29">
        <v>308.8</v>
      </c>
      <c r="F77" s="29">
        <v>333.4</v>
      </c>
      <c r="G77" s="29">
        <v>338.4</v>
      </c>
      <c r="H77" s="29">
        <v>335.2</v>
      </c>
      <c r="I77" s="29">
        <v>359.7</v>
      </c>
      <c r="J77" s="29">
        <v>381.4</v>
      </c>
      <c r="K77" s="29">
        <v>416.5</v>
      </c>
      <c r="L77" s="29">
        <v>429.9</v>
      </c>
      <c r="M77" s="29">
        <v>453.7</v>
      </c>
      <c r="N77" s="29">
        <v>454.7</v>
      </c>
      <c r="O77" s="29">
        <v>415</v>
      </c>
      <c r="P77" s="29">
        <v>437.2</v>
      </c>
      <c r="Q77" s="29">
        <v>461.2</v>
      </c>
      <c r="R77" s="29">
        <v>478.9</v>
      </c>
      <c r="S77" s="29">
        <v>489.1</v>
      </c>
      <c r="T77" s="29">
        <v>507.9</v>
      </c>
      <c r="U77" s="29">
        <v>515.20000000000005</v>
      </c>
      <c r="V77" s="29">
        <v>518.1</v>
      </c>
      <c r="W77" s="29">
        <v>549.70000000000005</v>
      </c>
      <c r="X77" s="29">
        <v>577.6</v>
      </c>
      <c r="Y77" s="29">
        <v>593.9</v>
      </c>
      <c r="Z77" s="29">
        <v>562.29999999999995</v>
      </c>
      <c r="AA77" s="29">
        <v>631.79999999999995</v>
      </c>
      <c r="AB77" s="29">
        <v>689.3</v>
      </c>
      <c r="AC77" s="29">
        <v>689.6</v>
      </c>
      <c r="AD77" s="29">
        <v>693.2</v>
      </c>
    </row>
    <row r="78" spans="1:30" x14ac:dyDescent="0.25">
      <c r="A78" s="3" t="s">
        <v>500</v>
      </c>
      <c r="B78" s="3" t="s">
        <v>341</v>
      </c>
      <c r="C78" s="29">
        <v>35.799999999999997</v>
      </c>
      <c r="D78" s="29">
        <v>37.1</v>
      </c>
      <c r="E78" s="29">
        <v>39.6</v>
      </c>
      <c r="F78" s="29">
        <v>39.700000000000003</v>
      </c>
      <c r="G78" s="29">
        <v>40.700000000000003</v>
      </c>
      <c r="H78" s="29">
        <v>41.8</v>
      </c>
      <c r="I78" s="29">
        <v>43.3</v>
      </c>
      <c r="J78" s="29">
        <v>42.5</v>
      </c>
      <c r="K78" s="29">
        <v>45.6</v>
      </c>
      <c r="L78" s="29">
        <v>42.9</v>
      </c>
      <c r="M78" s="29">
        <v>46.6</v>
      </c>
      <c r="N78" s="29">
        <v>47.5</v>
      </c>
      <c r="O78" s="29">
        <v>46.8</v>
      </c>
      <c r="P78" s="29">
        <v>57.2</v>
      </c>
      <c r="Q78" s="29">
        <v>50.2</v>
      </c>
      <c r="R78" s="29">
        <v>49.7</v>
      </c>
      <c r="S78" s="29">
        <v>49.3</v>
      </c>
      <c r="T78" s="29">
        <v>50.7</v>
      </c>
      <c r="U78" s="29">
        <v>50.9</v>
      </c>
      <c r="V78" s="29">
        <v>48.6</v>
      </c>
      <c r="W78" s="29">
        <v>53.2</v>
      </c>
      <c r="X78" s="29">
        <v>54</v>
      </c>
      <c r="Y78" s="29">
        <v>53.6</v>
      </c>
      <c r="Z78" s="29">
        <v>52.2</v>
      </c>
      <c r="AA78" s="29">
        <v>57.4</v>
      </c>
      <c r="AB78" s="29">
        <v>59.5</v>
      </c>
      <c r="AC78" s="29">
        <v>56.1</v>
      </c>
      <c r="AD78" s="29">
        <v>55.9</v>
      </c>
    </row>
    <row r="79" spans="1:30" x14ac:dyDescent="0.25">
      <c r="A79" s="3" t="s">
        <v>498</v>
      </c>
      <c r="B79" s="12" t="s">
        <v>339</v>
      </c>
      <c r="C79" s="28">
        <v>978.9</v>
      </c>
      <c r="D79" s="28">
        <v>983.6</v>
      </c>
      <c r="E79" s="28">
        <v>1016.5</v>
      </c>
      <c r="F79" s="28">
        <v>1051.7</v>
      </c>
      <c r="G79" s="28">
        <v>1079.5999999999999</v>
      </c>
      <c r="H79" s="28">
        <v>1121.2</v>
      </c>
      <c r="I79" s="28">
        <v>1166.9000000000001</v>
      </c>
      <c r="J79" s="28">
        <v>1222.5</v>
      </c>
      <c r="K79" s="28">
        <v>1244.5999999999999</v>
      </c>
      <c r="L79" s="28">
        <v>1293.8</v>
      </c>
      <c r="M79" s="28">
        <v>1306.8</v>
      </c>
      <c r="N79" s="28">
        <v>1391.1</v>
      </c>
      <c r="O79" s="28">
        <v>1437.9</v>
      </c>
      <c r="P79" s="28">
        <v>1457.6</v>
      </c>
      <c r="Q79" s="28">
        <v>1485.1</v>
      </c>
      <c r="R79" s="28">
        <v>1512.6</v>
      </c>
      <c r="S79" s="28">
        <v>1540</v>
      </c>
      <c r="T79" s="28">
        <v>1572.4</v>
      </c>
      <c r="U79" s="28">
        <v>1634.4</v>
      </c>
      <c r="V79" s="28">
        <v>1682.5</v>
      </c>
      <c r="W79" s="28">
        <v>1716.9</v>
      </c>
      <c r="X79" s="28">
        <v>1765.1</v>
      </c>
      <c r="Y79" s="28">
        <v>1820.4</v>
      </c>
      <c r="Z79" s="28">
        <v>1761.6</v>
      </c>
      <c r="AA79" s="28">
        <v>1841.1</v>
      </c>
      <c r="AB79" s="28">
        <v>1929.8</v>
      </c>
      <c r="AC79" s="28">
        <v>2021.2</v>
      </c>
      <c r="AD79" s="28">
        <v>2108.9</v>
      </c>
    </row>
    <row r="80" spans="1:30" x14ac:dyDescent="0.25">
      <c r="A80" s="3" t="s">
        <v>496</v>
      </c>
      <c r="B80" s="12" t="s">
        <v>337</v>
      </c>
      <c r="C80" s="28">
        <v>161.1</v>
      </c>
      <c r="D80" s="28">
        <v>159.19999999999999</v>
      </c>
      <c r="E80" s="28">
        <v>166.6</v>
      </c>
      <c r="F80" s="28">
        <v>172.6</v>
      </c>
      <c r="G80" s="28">
        <v>177.3</v>
      </c>
      <c r="H80" s="28">
        <v>178.2</v>
      </c>
      <c r="I80" s="28">
        <v>186.9</v>
      </c>
      <c r="J80" s="28">
        <v>198.3</v>
      </c>
      <c r="K80" s="28">
        <v>194.9</v>
      </c>
      <c r="L80" s="28">
        <v>199.8</v>
      </c>
      <c r="M80" s="28">
        <v>203.4</v>
      </c>
      <c r="N80" s="28">
        <v>216.9</v>
      </c>
      <c r="O80" s="28">
        <v>234.3</v>
      </c>
      <c r="P80" s="28">
        <v>242.1</v>
      </c>
      <c r="Q80" s="28">
        <v>244.1</v>
      </c>
      <c r="R80" s="28">
        <v>245.2</v>
      </c>
      <c r="S80" s="28">
        <v>241.7</v>
      </c>
      <c r="T80" s="28">
        <v>243.9</v>
      </c>
      <c r="U80" s="28">
        <v>244.1</v>
      </c>
      <c r="V80" s="28">
        <v>249.7</v>
      </c>
      <c r="W80" s="28">
        <v>245.6</v>
      </c>
      <c r="X80" s="28">
        <v>251</v>
      </c>
      <c r="Y80" s="28">
        <v>257.2</v>
      </c>
      <c r="Z80" s="28">
        <v>236.2</v>
      </c>
      <c r="AA80" s="28">
        <v>243.1</v>
      </c>
      <c r="AB80" s="28">
        <v>257.89999999999998</v>
      </c>
      <c r="AC80" s="28">
        <v>263.3</v>
      </c>
      <c r="AD80" s="28">
        <v>268.39999999999998</v>
      </c>
    </row>
    <row r="81" spans="1:30" x14ac:dyDescent="0.25">
      <c r="A81" s="3" t="s">
        <v>494</v>
      </c>
      <c r="B81" s="12" t="s">
        <v>335</v>
      </c>
      <c r="C81" s="28">
        <v>819.2</v>
      </c>
      <c r="D81" s="28">
        <v>825.2</v>
      </c>
      <c r="E81" s="28">
        <v>851.3</v>
      </c>
      <c r="F81" s="28">
        <v>880.5</v>
      </c>
      <c r="G81" s="28">
        <v>903.7</v>
      </c>
      <c r="H81" s="28">
        <v>943.3</v>
      </c>
      <c r="I81" s="28">
        <v>980.6</v>
      </c>
      <c r="J81" s="28">
        <v>1025.3</v>
      </c>
      <c r="K81" s="28">
        <v>1049.7</v>
      </c>
      <c r="L81" s="28">
        <v>1093.7</v>
      </c>
      <c r="M81" s="28">
        <v>1103.3</v>
      </c>
      <c r="N81" s="28">
        <v>1174.0999999999999</v>
      </c>
      <c r="O81" s="28">
        <v>1204.5</v>
      </c>
      <c r="P81" s="28">
        <v>1216.9000000000001</v>
      </c>
      <c r="Q81" s="28">
        <v>1242.2</v>
      </c>
      <c r="R81" s="28">
        <v>1268.3</v>
      </c>
      <c r="S81" s="28">
        <v>1298.8</v>
      </c>
      <c r="T81" s="28">
        <v>1328.9</v>
      </c>
      <c r="U81" s="28">
        <v>1390.4</v>
      </c>
      <c r="V81" s="28">
        <v>1432.9</v>
      </c>
      <c r="W81" s="28">
        <v>1471.3</v>
      </c>
      <c r="X81" s="28">
        <v>1514.1</v>
      </c>
      <c r="Y81" s="28">
        <v>1563.3</v>
      </c>
      <c r="Z81" s="28">
        <v>1525.7</v>
      </c>
      <c r="AA81" s="28">
        <v>1598.5</v>
      </c>
      <c r="AB81" s="28">
        <v>1672.2</v>
      </c>
      <c r="AC81" s="28">
        <v>1758.3</v>
      </c>
      <c r="AD81" s="28">
        <v>1841.1</v>
      </c>
    </row>
    <row r="82" spans="1:30" x14ac:dyDescent="0.25">
      <c r="A82" s="3" t="s">
        <v>492</v>
      </c>
      <c r="B82" s="3" t="s">
        <v>333</v>
      </c>
      <c r="C82" s="29">
        <v>351.4</v>
      </c>
      <c r="D82" s="29">
        <v>351.6</v>
      </c>
      <c r="E82" s="29">
        <v>361.5</v>
      </c>
      <c r="F82" s="29">
        <v>379.4</v>
      </c>
      <c r="G82" s="29">
        <v>392.7</v>
      </c>
      <c r="H82" s="29">
        <v>415.2</v>
      </c>
      <c r="I82" s="29">
        <v>428.3</v>
      </c>
      <c r="J82" s="29">
        <v>451</v>
      </c>
      <c r="K82" s="29">
        <v>468.9</v>
      </c>
      <c r="L82" s="29">
        <v>495.1</v>
      </c>
      <c r="M82" s="29">
        <v>495</v>
      </c>
      <c r="N82" s="29">
        <v>530.9</v>
      </c>
      <c r="O82" s="29">
        <v>542.4</v>
      </c>
      <c r="P82" s="29">
        <v>556.1</v>
      </c>
      <c r="Q82" s="29">
        <v>575.20000000000005</v>
      </c>
      <c r="R82" s="29">
        <v>586.79999999999995</v>
      </c>
      <c r="S82" s="29">
        <v>605.70000000000005</v>
      </c>
      <c r="T82" s="29">
        <v>619</v>
      </c>
      <c r="U82" s="29">
        <v>654</v>
      </c>
      <c r="V82" s="29">
        <v>685</v>
      </c>
      <c r="W82" s="29">
        <v>709.7</v>
      </c>
      <c r="X82" s="29">
        <v>736.5</v>
      </c>
      <c r="Y82" s="29">
        <v>773.4</v>
      </c>
      <c r="Z82" s="29">
        <v>739.7</v>
      </c>
      <c r="AA82" s="29">
        <v>801.3</v>
      </c>
      <c r="AB82" s="29">
        <v>847.6</v>
      </c>
      <c r="AC82" s="29">
        <v>922.3</v>
      </c>
      <c r="AD82" s="29">
        <v>974.6</v>
      </c>
    </row>
    <row r="83" spans="1:30" x14ac:dyDescent="0.25">
      <c r="A83" s="3" t="s">
        <v>490</v>
      </c>
      <c r="B83" s="3" t="s">
        <v>321</v>
      </c>
      <c r="C83" s="29">
        <v>282.89999999999998</v>
      </c>
      <c r="D83" s="29">
        <v>286.39999999999998</v>
      </c>
      <c r="E83" s="29">
        <v>295.60000000000002</v>
      </c>
      <c r="F83" s="29">
        <v>302.10000000000002</v>
      </c>
      <c r="G83" s="29">
        <v>308.8</v>
      </c>
      <c r="H83" s="29">
        <v>320.39999999999998</v>
      </c>
      <c r="I83" s="29">
        <v>336</v>
      </c>
      <c r="J83" s="29">
        <v>353.4</v>
      </c>
      <c r="K83" s="29">
        <v>357.1</v>
      </c>
      <c r="L83" s="29">
        <v>369.7</v>
      </c>
      <c r="M83" s="29">
        <v>377.9</v>
      </c>
      <c r="N83" s="29">
        <v>403.2</v>
      </c>
      <c r="O83" s="29">
        <v>422.1</v>
      </c>
      <c r="P83" s="29">
        <v>416.9</v>
      </c>
      <c r="Q83" s="29">
        <v>424.8</v>
      </c>
      <c r="R83" s="29">
        <v>432.2</v>
      </c>
      <c r="S83" s="29">
        <v>436.4</v>
      </c>
      <c r="T83" s="29">
        <v>446</v>
      </c>
      <c r="U83" s="29">
        <v>467</v>
      </c>
      <c r="V83" s="29">
        <v>474.9</v>
      </c>
      <c r="W83" s="29">
        <v>486.2</v>
      </c>
      <c r="X83" s="29">
        <v>496.9</v>
      </c>
      <c r="Y83" s="29">
        <v>504.1</v>
      </c>
      <c r="Z83" s="29">
        <v>505.9</v>
      </c>
      <c r="AA83" s="29">
        <v>519.4</v>
      </c>
      <c r="AB83" s="29">
        <v>524.1</v>
      </c>
      <c r="AC83" s="29">
        <v>532.6</v>
      </c>
      <c r="AD83" s="29">
        <v>547.6</v>
      </c>
    </row>
    <row r="84" spans="1:30" x14ac:dyDescent="0.25">
      <c r="A84" s="3" t="s">
        <v>488</v>
      </c>
      <c r="B84" s="3" t="s">
        <v>319</v>
      </c>
      <c r="C84" s="29">
        <v>115.4</v>
      </c>
      <c r="D84" s="29">
        <v>115.3</v>
      </c>
      <c r="E84" s="29">
        <v>117.8</v>
      </c>
      <c r="F84" s="29">
        <v>118.6</v>
      </c>
      <c r="G84" s="29">
        <v>119.2</v>
      </c>
      <c r="H84" s="29">
        <v>122.5</v>
      </c>
      <c r="I84" s="29">
        <v>125.4</v>
      </c>
      <c r="J84" s="29">
        <v>127.7</v>
      </c>
      <c r="K84" s="29">
        <v>126.8</v>
      </c>
      <c r="L84" s="29">
        <v>129.6</v>
      </c>
      <c r="M84" s="29">
        <v>129.69999999999999</v>
      </c>
      <c r="N84" s="29">
        <v>135.19999999999999</v>
      </c>
      <c r="O84" s="29">
        <v>135.69999999999999</v>
      </c>
      <c r="P84" s="29">
        <v>138.30000000000001</v>
      </c>
      <c r="Q84" s="29">
        <v>139</v>
      </c>
      <c r="R84" s="29">
        <v>140.1</v>
      </c>
      <c r="S84" s="29">
        <v>143</v>
      </c>
      <c r="T84" s="29">
        <v>146.30000000000001</v>
      </c>
      <c r="U84" s="29">
        <v>148</v>
      </c>
      <c r="V84" s="29">
        <v>148.1</v>
      </c>
      <c r="W84" s="29">
        <v>147.4</v>
      </c>
      <c r="X84" s="29">
        <v>148.19999999999999</v>
      </c>
      <c r="Y84" s="29">
        <v>147</v>
      </c>
      <c r="Z84" s="29">
        <v>145.30000000000001</v>
      </c>
      <c r="AA84" s="29">
        <v>141.69999999999999</v>
      </c>
      <c r="AB84" s="29">
        <v>150.9</v>
      </c>
      <c r="AC84" s="29">
        <v>153.19999999999999</v>
      </c>
      <c r="AD84" s="29">
        <v>158.69999999999999</v>
      </c>
    </row>
    <row r="85" spans="1:30" x14ac:dyDescent="0.25">
      <c r="A85" s="3" t="s">
        <v>486</v>
      </c>
      <c r="B85" s="3" t="s">
        <v>317</v>
      </c>
      <c r="C85" s="29">
        <v>74.900000000000006</v>
      </c>
      <c r="D85" s="29">
        <v>77.8</v>
      </c>
      <c r="E85" s="29">
        <v>82.8</v>
      </c>
      <c r="F85" s="29">
        <v>85.6</v>
      </c>
      <c r="G85" s="29">
        <v>87.5</v>
      </c>
      <c r="H85" s="29">
        <v>88.8</v>
      </c>
      <c r="I85" s="29">
        <v>95.1</v>
      </c>
      <c r="J85" s="29">
        <v>96.9</v>
      </c>
      <c r="K85" s="29">
        <v>99.7</v>
      </c>
      <c r="L85" s="29">
        <v>101.4</v>
      </c>
      <c r="M85" s="29">
        <v>103.1</v>
      </c>
      <c r="N85" s="29">
        <v>106.9</v>
      </c>
      <c r="O85" s="29">
        <v>106.3</v>
      </c>
      <c r="P85" s="29">
        <v>107.1</v>
      </c>
      <c r="Q85" s="29">
        <v>103.7</v>
      </c>
      <c r="R85" s="29">
        <v>110.1</v>
      </c>
      <c r="S85" s="29">
        <v>114.3</v>
      </c>
      <c r="T85" s="29">
        <v>118.4</v>
      </c>
      <c r="U85" s="29">
        <v>121.8</v>
      </c>
      <c r="V85" s="29">
        <v>124.9</v>
      </c>
      <c r="W85" s="29">
        <v>128.19999999999999</v>
      </c>
      <c r="X85" s="29">
        <v>132.5</v>
      </c>
      <c r="Y85" s="29">
        <v>139.19999999999999</v>
      </c>
      <c r="Z85" s="29">
        <v>134.69999999999999</v>
      </c>
      <c r="AA85" s="29">
        <v>137.5</v>
      </c>
      <c r="AB85" s="29">
        <v>151.1</v>
      </c>
      <c r="AC85" s="29">
        <v>154.9</v>
      </c>
      <c r="AD85" s="29">
        <v>166</v>
      </c>
    </row>
    <row r="86" spans="1:30" x14ac:dyDescent="0.25">
      <c r="A86" s="3" t="s">
        <v>484</v>
      </c>
      <c r="B86" s="12" t="s">
        <v>315</v>
      </c>
      <c r="C86" s="28">
        <v>560.6</v>
      </c>
      <c r="D86" s="28">
        <v>576.4</v>
      </c>
      <c r="E86" s="28">
        <v>607.9</v>
      </c>
      <c r="F86" s="28">
        <v>643.70000000000005</v>
      </c>
      <c r="G86" s="28">
        <v>623.20000000000005</v>
      </c>
      <c r="H86" s="28">
        <v>638.5</v>
      </c>
      <c r="I86" s="28">
        <v>657.2</v>
      </c>
      <c r="J86" s="28">
        <v>687</v>
      </c>
      <c r="K86" s="28">
        <v>688.9</v>
      </c>
      <c r="L86" s="28">
        <v>707.9</v>
      </c>
      <c r="M86" s="28">
        <v>707.2</v>
      </c>
      <c r="N86" s="28">
        <v>692.4</v>
      </c>
      <c r="O86" s="28">
        <v>650.4</v>
      </c>
      <c r="P86" s="28">
        <v>678.6</v>
      </c>
      <c r="Q86" s="28">
        <v>704.1</v>
      </c>
      <c r="R86" s="28">
        <v>723.9</v>
      </c>
      <c r="S86" s="28">
        <v>742.9</v>
      </c>
      <c r="T86" s="28">
        <v>771.3</v>
      </c>
      <c r="U86" s="28">
        <v>796.1</v>
      </c>
      <c r="V86" s="28">
        <v>810.2</v>
      </c>
      <c r="W86" s="28">
        <v>831.2</v>
      </c>
      <c r="X86" s="28">
        <v>847.1</v>
      </c>
      <c r="Y86" s="28">
        <v>864.9</v>
      </c>
      <c r="Z86" s="28">
        <v>635.70000000000005</v>
      </c>
      <c r="AA86" s="28">
        <v>795.8</v>
      </c>
      <c r="AB86" s="28">
        <v>863.7</v>
      </c>
      <c r="AC86" s="28">
        <v>889.8</v>
      </c>
      <c r="AD86" s="28">
        <v>901.6</v>
      </c>
    </row>
    <row r="87" spans="1:30" x14ac:dyDescent="0.25">
      <c r="A87" s="3" t="s">
        <v>482</v>
      </c>
      <c r="B87" s="12" t="s">
        <v>313</v>
      </c>
      <c r="C87" s="28">
        <v>141</v>
      </c>
      <c r="D87" s="28">
        <v>141.1</v>
      </c>
      <c r="E87" s="28">
        <v>146.4</v>
      </c>
      <c r="F87" s="28">
        <v>153.6</v>
      </c>
      <c r="G87" s="28">
        <v>145.19999999999999</v>
      </c>
      <c r="H87" s="28">
        <v>151.5</v>
      </c>
      <c r="I87" s="28">
        <v>157.30000000000001</v>
      </c>
      <c r="J87" s="28">
        <v>162.5</v>
      </c>
      <c r="K87" s="28">
        <v>162.4</v>
      </c>
      <c r="L87" s="28">
        <v>167.4</v>
      </c>
      <c r="M87" s="28">
        <v>170</v>
      </c>
      <c r="N87" s="28">
        <v>172.3</v>
      </c>
      <c r="O87" s="28">
        <v>169.6</v>
      </c>
      <c r="P87" s="28">
        <v>178.5</v>
      </c>
      <c r="Q87" s="28">
        <v>183.9</v>
      </c>
      <c r="R87" s="28">
        <v>193.3</v>
      </c>
      <c r="S87" s="28">
        <v>196.6</v>
      </c>
      <c r="T87" s="28">
        <v>204.9</v>
      </c>
      <c r="U87" s="28">
        <v>200.5</v>
      </c>
      <c r="V87" s="28">
        <v>206.7</v>
      </c>
      <c r="W87" s="28">
        <v>213.8</v>
      </c>
      <c r="X87" s="28">
        <v>222.3</v>
      </c>
      <c r="Y87" s="28">
        <v>226.1</v>
      </c>
      <c r="Z87" s="28">
        <v>156.9</v>
      </c>
      <c r="AA87" s="28">
        <v>195.9</v>
      </c>
      <c r="AB87" s="28">
        <v>233.9</v>
      </c>
      <c r="AC87" s="28">
        <v>244</v>
      </c>
      <c r="AD87" s="28">
        <v>257.39999999999998</v>
      </c>
    </row>
    <row r="88" spans="1:30" x14ac:dyDescent="0.25">
      <c r="A88" s="3" t="s">
        <v>480</v>
      </c>
      <c r="B88" s="3" t="s">
        <v>311</v>
      </c>
      <c r="C88" s="29">
        <v>71</v>
      </c>
      <c r="D88" s="29">
        <v>75.5</v>
      </c>
      <c r="E88" s="29">
        <v>77.3</v>
      </c>
      <c r="F88" s="29">
        <v>80.7</v>
      </c>
      <c r="G88" s="29">
        <v>81.599999999999994</v>
      </c>
      <c r="H88" s="29">
        <v>87.3</v>
      </c>
      <c r="I88" s="29">
        <v>91.8</v>
      </c>
      <c r="J88" s="29">
        <v>92.8</v>
      </c>
      <c r="K88" s="29">
        <v>91.3</v>
      </c>
      <c r="L88" s="29">
        <v>96.1</v>
      </c>
      <c r="M88" s="29">
        <v>94.5</v>
      </c>
      <c r="N88" s="29">
        <v>98.5</v>
      </c>
      <c r="O88" s="29">
        <v>100.1</v>
      </c>
      <c r="P88" s="29">
        <v>102.8</v>
      </c>
      <c r="Q88" s="29">
        <v>108.3</v>
      </c>
      <c r="R88" s="29">
        <v>115.9</v>
      </c>
      <c r="S88" s="29">
        <v>117.2</v>
      </c>
      <c r="T88" s="29">
        <v>123.1</v>
      </c>
      <c r="U88" s="29">
        <v>118</v>
      </c>
      <c r="V88" s="29">
        <v>122.4</v>
      </c>
      <c r="W88" s="29">
        <v>126.8</v>
      </c>
      <c r="X88" s="29">
        <v>134.1</v>
      </c>
      <c r="Y88" s="29">
        <v>136.69999999999999</v>
      </c>
      <c r="Z88" s="29">
        <v>94.6</v>
      </c>
      <c r="AA88" s="29">
        <v>112.4</v>
      </c>
      <c r="AB88" s="29">
        <v>140.4</v>
      </c>
      <c r="AC88" s="29">
        <v>148.80000000000001</v>
      </c>
      <c r="AD88" s="29">
        <v>161.19999999999999</v>
      </c>
    </row>
    <row r="89" spans="1:30" x14ac:dyDescent="0.25">
      <c r="A89" s="3" t="s">
        <v>478</v>
      </c>
      <c r="B89" s="3" t="s">
        <v>309</v>
      </c>
      <c r="C89" s="29">
        <v>68.8</v>
      </c>
      <c r="D89" s="29">
        <v>65.099999999999994</v>
      </c>
      <c r="E89" s="29">
        <v>68.5</v>
      </c>
      <c r="F89" s="29">
        <v>72.099999999999994</v>
      </c>
      <c r="G89" s="29">
        <v>63.4</v>
      </c>
      <c r="H89" s="29">
        <v>64.3</v>
      </c>
      <c r="I89" s="29">
        <v>65.7</v>
      </c>
      <c r="J89" s="29">
        <v>69.7</v>
      </c>
      <c r="K89" s="29">
        <v>71.099999999999994</v>
      </c>
      <c r="L89" s="29">
        <v>71.400000000000006</v>
      </c>
      <c r="M89" s="29">
        <v>75.400000000000006</v>
      </c>
      <c r="N89" s="29">
        <v>73.8</v>
      </c>
      <c r="O89" s="29">
        <v>69.400000000000006</v>
      </c>
      <c r="P89" s="29">
        <v>75.599999999999994</v>
      </c>
      <c r="Q89" s="29">
        <v>75.599999999999994</v>
      </c>
      <c r="R89" s="29">
        <v>77.400000000000006</v>
      </c>
      <c r="S89" s="29">
        <v>79.400000000000006</v>
      </c>
      <c r="T89" s="29">
        <v>81.8</v>
      </c>
      <c r="U89" s="29">
        <v>82.5</v>
      </c>
      <c r="V89" s="29">
        <v>84.3</v>
      </c>
      <c r="W89" s="29">
        <v>87</v>
      </c>
      <c r="X89" s="29">
        <v>88.3</v>
      </c>
      <c r="Y89" s="29">
        <v>89.5</v>
      </c>
      <c r="Z89" s="29">
        <v>62.4</v>
      </c>
      <c r="AA89" s="29">
        <v>83.1</v>
      </c>
      <c r="AB89" s="29">
        <v>93.7</v>
      </c>
      <c r="AC89" s="29">
        <v>95.7</v>
      </c>
      <c r="AD89" s="29">
        <v>97.1</v>
      </c>
    </row>
    <row r="90" spans="1:30" x14ac:dyDescent="0.25">
      <c r="A90" s="3" t="s">
        <v>476</v>
      </c>
      <c r="B90" s="12" t="s">
        <v>307</v>
      </c>
      <c r="C90" s="28">
        <v>420.1</v>
      </c>
      <c r="D90" s="28">
        <v>436</v>
      </c>
      <c r="E90" s="28">
        <v>462.4</v>
      </c>
      <c r="F90" s="28">
        <v>491.2</v>
      </c>
      <c r="G90" s="28">
        <v>479.4</v>
      </c>
      <c r="H90" s="28">
        <v>488.3</v>
      </c>
      <c r="I90" s="28">
        <v>501</v>
      </c>
      <c r="J90" s="28">
        <v>525.79999999999995</v>
      </c>
      <c r="K90" s="28">
        <v>528</v>
      </c>
      <c r="L90" s="28">
        <v>541.9</v>
      </c>
      <c r="M90" s="28">
        <v>538.29999999999995</v>
      </c>
      <c r="N90" s="28">
        <v>520.6</v>
      </c>
      <c r="O90" s="28">
        <v>480.9</v>
      </c>
      <c r="P90" s="28">
        <v>500</v>
      </c>
      <c r="Q90" s="28">
        <v>520.20000000000005</v>
      </c>
      <c r="R90" s="28">
        <v>530.4</v>
      </c>
      <c r="S90" s="28">
        <v>546.1</v>
      </c>
      <c r="T90" s="28">
        <v>566.20000000000005</v>
      </c>
      <c r="U90" s="28">
        <v>595.70000000000005</v>
      </c>
      <c r="V90" s="28">
        <v>603.5</v>
      </c>
      <c r="W90" s="28">
        <v>617.4</v>
      </c>
      <c r="X90" s="28">
        <v>624.79999999999995</v>
      </c>
      <c r="Y90" s="28">
        <v>638.79999999999995</v>
      </c>
      <c r="Z90" s="28">
        <v>478.7</v>
      </c>
      <c r="AA90" s="28">
        <v>599.79999999999995</v>
      </c>
      <c r="AB90" s="28">
        <v>631.4</v>
      </c>
      <c r="AC90" s="28">
        <v>647.79999999999995</v>
      </c>
      <c r="AD90" s="28">
        <v>647.20000000000005</v>
      </c>
    </row>
    <row r="91" spans="1:30" x14ac:dyDescent="0.25">
      <c r="A91" s="3" t="s">
        <v>474</v>
      </c>
      <c r="B91" s="3" t="s">
        <v>305</v>
      </c>
      <c r="C91" s="29">
        <v>123</v>
      </c>
      <c r="D91" s="29">
        <v>125.5</v>
      </c>
      <c r="E91" s="29">
        <v>132.69999999999999</v>
      </c>
      <c r="F91" s="29">
        <v>142.9</v>
      </c>
      <c r="G91" s="29">
        <v>130.9</v>
      </c>
      <c r="H91" s="29">
        <v>133</v>
      </c>
      <c r="I91" s="29">
        <v>134.9</v>
      </c>
      <c r="J91" s="29">
        <v>144.9</v>
      </c>
      <c r="K91" s="29">
        <v>144.80000000000001</v>
      </c>
      <c r="L91" s="29">
        <v>148.6</v>
      </c>
      <c r="M91" s="29">
        <v>151.4</v>
      </c>
      <c r="N91" s="29">
        <v>145.69999999999999</v>
      </c>
      <c r="O91" s="29">
        <v>127.9</v>
      </c>
      <c r="P91" s="29">
        <v>135.4</v>
      </c>
      <c r="Q91" s="29">
        <v>145.1</v>
      </c>
      <c r="R91" s="29">
        <v>147.4</v>
      </c>
      <c r="S91" s="29">
        <v>155</v>
      </c>
      <c r="T91" s="29">
        <v>158.4</v>
      </c>
      <c r="U91" s="29">
        <v>171</v>
      </c>
      <c r="V91" s="29">
        <v>170.3</v>
      </c>
      <c r="W91" s="29">
        <v>176.3</v>
      </c>
      <c r="X91" s="29">
        <v>177.8</v>
      </c>
      <c r="Y91" s="29">
        <v>180.9</v>
      </c>
      <c r="Z91" s="29">
        <v>132</v>
      </c>
      <c r="AA91" s="29">
        <v>169.4</v>
      </c>
      <c r="AB91" s="29">
        <v>179.2</v>
      </c>
      <c r="AC91" s="29">
        <v>192.1</v>
      </c>
      <c r="AD91" s="29">
        <v>198.2</v>
      </c>
    </row>
    <row r="92" spans="1:30" x14ac:dyDescent="0.25">
      <c r="A92" s="3" t="s">
        <v>472</v>
      </c>
      <c r="B92" s="3" t="s">
        <v>303</v>
      </c>
      <c r="C92" s="29">
        <v>295.8</v>
      </c>
      <c r="D92" s="29">
        <v>309.5</v>
      </c>
      <c r="E92" s="29">
        <v>328.7</v>
      </c>
      <c r="F92" s="29">
        <v>347</v>
      </c>
      <c r="G92" s="29">
        <v>348.7</v>
      </c>
      <c r="H92" s="29">
        <v>355.5</v>
      </c>
      <c r="I92" s="29">
        <v>366.5</v>
      </c>
      <c r="J92" s="29">
        <v>381</v>
      </c>
      <c r="K92" s="29">
        <v>383.3</v>
      </c>
      <c r="L92" s="29">
        <v>393.4</v>
      </c>
      <c r="M92" s="29">
        <v>386.5</v>
      </c>
      <c r="N92" s="29">
        <v>374.6</v>
      </c>
      <c r="O92" s="29">
        <v>353.3</v>
      </c>
      <c r="P92" s="29">
        <v>364.9</v>
      </c>
      <c r="Q92" s="29">
        <v>375.3</v>
      </c>
      <c r="R92" s="29">
        <v>383.2</v>
      </c>
      <c r="S92" s="29">
        <v>391.2</v>
      </c>
      <c r="T92" s="29">
        <v>407.9</v>
      </c>
      <c r="U92" s="29">
        <v>424.7</v>
      </c>
      <c r="V92" s="29">
        <v>433.2</v>
      </c>
      <c r="W92" s="29">
        <v>441.1</v>
      </c>
      <c r="X92" s="29">
        <v>447</v>
      </c>
      <c r="Y92" s="29">
        <v>457.9</v>
      </c>
      <c r="Z92" s="29">
        <v>346.4</v>
      </c>
      <c r="AA92" s="29">
        <v>430.7</v>
      </c>
      <c r="AB92" s="29">
        <v>452.6</v>
      </c>
      <c r="AC92" s="29">
        <v>456.8</v>
      </c>
      <c r="AD92" s="29">
        <v>451</v>
      </c>
    </row>
    <row r="93" spans="1:30" x14ac:dyDescent="0.25">
      <c r="A93" s="3" t="s">
        <v>470</v>
      </c>
      <c r="B93" s="12" t="s">
        <v>301</v>
      </c>
      <c r="C93" s="28">
        <v>452.3</v>
      </c>
      <c r="D93" s="28">
        <v>471.4</v>
      </c>
      <c r="E93" s="28">
        <v>475</v>
      </c>
      <c r="F93" s="28">
        <v>485.5</v>
      </c>
      <c r="G93" s="28">
        <v>438.3</v>
      </c>
      <c r="H93" s="28">
        <v>449.9</v>
      </c>
      <c r="I93" s="28">
        <v>437.7</v>
      </c>
      <c r="J93" s="28">
        <v>443.4</v>
      </c>
      <c r="K93" s="28">
        <v>446.1</v>
      </c>
      <c r="L93" s="28">
        <v>448.2</v>
      </c>
      <c r="M93" s="28">
        <v>438.5</v>
      </c>
      <c r="N93" s="28">
        <v>422.6</v>
      </c>
      <c r="O93" s="28">
        <v>397.9</v>
      </c>
      <c r="P93" s="28">
        <v>391.6</v>
      </c>
      <c r="Q93" s="28">
        <v>388.4</v>
      </c>
      <c r="R93" s="28">
        <v>394.6</v>
      </c>
      <c r="S93" s="28">
        <v>398.4</v>
      </c>
      <c r="T93" s="28">
        <v>416.6</v>
      </c>
      <c r="U93" s="28">
        <v>423.9</v>
      </c>
      <c r="V93" s="28">
        <v>424.3</v>
      </c>
      <c r="W93" s="28">
        <v>433.2</v>
      </c>
      <c r="X93" s="28">
        <v>447.1</v>
      </c>
      <c r="Y93" s="28">
        <v>449</v>
      </c>
      <c r="Z93" s="28">
        <v>404.5</v>
      </c>
      <c r="AA93" s="28">
        <v>417.4</v>
      </c>
      <c r="AB93" s="28">
        <v>436.1</v>
      </c>
      <c r="AC93" s="28">
        <v>414.2</v>
      </c>
      <c r="AD93" s="28">
        <v>409</v>
      </c>
    </row>
    <row r="94" spans="1:30" x14ac:dyDescent="0.25">
      <c r="A94" s="3" t="s">
        <v>468</v>
      </c>
      <c r="B94" s="12" t="s">
        <v>236</v>
      </c>
      <c r="C94" s="28">
        <v>2130.5</v>
      </c>
      <c r="D94" s="28">
        <v>2154.8000000000002</v>
      </c>
      <c r="E94" s="28">
        <v>2181.3000000000002</v>
      </c>
      <c r="F94" s="28">
        <v>2226.1</v>
      </c>
      <c r="G94" s="28">
        <v>2249.4</v>
      </c>
      <c r="H94" s="28">
        <v>2289.5</v>
      </c>
      <c r="I94" s="28">
        <v>2317.6</v>
      </c>
      <c r="J94" s="28">
        <v>2338.9</v>
      </c>
      <c r="K94" s="28">
        <v>2362.9</v>
      </c>
      <c r="L94" s="28">
        <v>2375.4</v>
      </c>
      <c r="M94" s="28">
        <v>2399.1</v>
      </c>
      <c r="N94" s="28">
        <v>2447.3000000000002</v>
      </c>
      <c r="O94" s="28">
        <v>2448.1999999999998</v>
      </c>
      <c r="P94" s="28">
        <v>2461.1</v>
      </c>
      <c r="Q94" s="28">
        <v>2452.5</v>
      </c>
      <c r="R94" s="28">
        <v>2427.8000000000002</v>
      </c>
      <c r="S94" s="28">
        <v>2416.6</v>
      </c>
      <c r="T94" s="28">
        <v>2415.3000000000002</v>
      </c>
      <c r="U94" s="28">
        <v>2411.1</v>
      </c>
      <c r="V94" s="28">
        <v>2430.9</v>
      </c>
      <c r="W94" s="28">
        <v>2455.8000000000002</v>
      </c>
      <c r="X94" s="28">
        <v>2483.1</v>
      </c>
      <c r="Y94" s="28">
        <v>2499.3000000000002</v>
      </c>
      <c r="Z94" s="28">
        <v>2467.3000000000002</v>
      </c>
      <c r="AA94" s="28">
        <v>2487.1</v>
      </c>
      <c r="AB94" s="28">
        <v>2528.1</v>
      </c>
      <c r="AC94" s="28">
        <v>2582.3000000000002</v>
      </c>
      <c r="AD94" s="28">
        <v>2631.9</v>
      </c>
    </row>
    <row r="95" spans="1:30" x14ac:dyDescent="0.25">
      <c r="A95" s="3" t="s">
        <v>466</v>
      </c>
      <c r="B95" s="12" t="s">
        <v>290</v>
      </c>
      <c r="C95" s="28">
        <v>668.4</v>
      </c>
      <c r="D95" s="28">
        <v>666.6</v>
      </c>
      <c r="E95" s="28">
        <v>662.2</v>
      </c>
      <c r="F95" s="28">
        <v>669.9</v>
      </c>
      <c r="G95" s="28">
        <v>661.2</v>
      </c>
      <c r="H95" s="28">
        <v>674.4</v>
      </c>
      <c r="I95" s="28">
        <v>687.9</v>
      </c>
      <c r="J95" s="28">
        <v>700.4</v>
      </c>
      <c r="K95" s="28">
        <v>705.1</v>
      </c>
      <c r="L95" s="28">
        <v>708.1</v>
      </c>
      <c r="M95" s="28">
        <v>714.3</v>
      </c>
      <c r="N95" s="28">
        <v>733</v>
      </c>
      <c r="O95" s="28">
        <v>754.2</v>
      </c>
      <c r="P95" s="28">
        <v>772.3</v>
      </c>
      <c r="Q95" s="28">
        <v>773.7</v>
      </c>
      <c r="R95" s="28">
        <v>771.4</v>
      </c>
      <c r="S95" s="28">
        <v>754.4</v>
      </c>
      <c r="T95" s="28">
        <v>749.1</v>
      </c>
      <c r="U95" s="28">
        <v>752.4</v>
      </c>
      <c r="V95" s="28">
        <v>760.7</v>
      </c>
      <c r="W95" s="28">
        <v>766.5</v>
      </c>
      <c r="X95" s="28">
        <v>772.3</v>
      </c>
      <c r="Y95" s="28">
        <v>777.7</v>
      </c>
      <c r="Z95" s="28">
        <v>806.2</v>
      </c>
      <c r="AA95" s="28">
        <v>812.3</v>
      </c>
      <c r="AB95" s="28">
        <v>808.6</v>
      </c>
      <c r="AC95" s="28">
        <v>810.8</v>
      </c>
      <c r="AD95" s="28">
        <v>816.9</v>
      </c>
    </row>
    <row r="96" spans="1:30" x14ac:dyDescent="0.25">
      <c r="A96" s="3" t="s">
        <v>464</v>
      </c>
      <c r="B96" s="3" t="s">
        <v>693</v>
      </c>
      <c r="C96" s="29">
        <v>581.29999999999995</v>
      </c>
      <c r="D96" s="29">
        <v>575.1</v>
      </c>
      <c r="E96" s="29">
        <v>570.4</v>
      </c>
      <c r="F96" s="29">
        <v>573.4</v>
      </c>
      <c r="G96" s="29">
        <v>575</v>
      </c>
      <c r="H96" s="29">
        <v>585.20000000000005</v>
      </c>
      <c r="I96" s="29">
        <v>601</v>
      </c>
      <c r="J96" s="29">
        <v>609.70000000000005</v>
      </c>
      <c r="K96" s="29">
        <v>617.5</v>
      </c>
      <c r="L96" s="29">
        <v>622.20000000000005</v>
      </c>
      <c r="M96" s="29">
        <v>630.79999999999995</v>
      </c>
      <c r="N96" s="29">
        <v>654.20000000000005</v>
      </c>
      <c r="O96" s="29">
        <v>686.9</v>
      </c>
      <c r="P96" s="29">
        <v>710</v>
      </c>
      <c r="Q96" s="29">
        <v>716.7</v>
      </c>
      <c r="R96" s="29">
        <v>716.1</v>
      </c>
      <c r="S96" s="29">
        <v>704.6</v>
      </c>
      <c r="T96" s="29">
        <v>699.9</v>
      </c>
      <c r="U96" s="29">
        <v>695.9</v>
      </c>
      <c r="V96" s="29">
        <v>700.1</v>
      </c>
      <c r="W96" s="29">
        <v>702.1</v>
      </c>
      <c r="X96" s="29">
        <v>706.9</v>
      </c>
      <c r="Y96" s="29">
        <v>716.3</v>
      </c>
      <c r="Z96" s="29">
        <v>738.7</v>
      </c>
      <c r="AA96" s="29">
        <v>749.4</v>
      </c>
      <c r="AB96" s="29">
        <v>750.4</v>
      </c>
      <c r="AC96" s="29">
        <v>760.1</v>
      </c>
      <c r="AD96" s="29">
        <v>772.6</v>
      </c>
    </row>
    <row r="97" spans="1:30" x14ac:dyDescent="0.25">
      <c r="A97" s="3" t="s">
        <v>462</v>
      </c>
      <c r="B97" s="3" t="s">
        <v>286</v>
      </c>
      <c r="C97" s="29">
        <v>370.2</v>
      </c>
      <c r="D97" s="29">
        <v>360.2</v>
      </c>
      <c r="E97" s="29">
        <v>352.1</v>
      </c>
      <c r="F97" s="29">
        <v>348</v>
      </c>
      <c r="G97" s="29">
        <v>347.2</v>
      </c>
      <c r="H97" s="29">
        <v>352.3</v>
      </c>
      <c r="I97" s="29">
        <v>362.1</v>
      </c>
      <c r="J97" s="29">
        <v>369.8</v>
      </c>
      <c r="K97" s="29">
        <v>375.4</v>
      </c>
      <c r="L97" s="29">
        <v>377</v>
      </c>
      <c r="M97" s="29">
        <v>381.7</v>
      </c>
      <c r="N97" s="29">
        <v>396.4</v>
      </c>
      <c r="O97" s="29">
        <v>417.8</v>
      </c>
      <c r="P97" s="29">
        <v>430.9</v>
      </c>
      <c r="Q97" s="29">
        <v>436.7</v>
      </c>
      <c r="R97" s="29">
        <v>432.8</v>
      </c>
      <c r="S97" s="29">
        <v>424</v>
      </c>
      <c r="T97" s="29">
        <v>417.1</v>
      </c>
      <c r="U97" s="29">
        <v>408.9</v>
      </c>
      <c r="V97" s="29">
        <v>406.7</v>
      </c>
      <c r="W97" s="29">
        <v>405.6</v>
      </c>
      <c r="X97" s="29">
        <v>407.9</v>
      </c>
      <c r="Y97" s="29">
        <v>413.5</v>
      </c>
      <c r="Z97" s="29">
        <v>422.4</v>
      </c>
      <c r="AA97" s="29">
        <v>426.8</v>
      </c>
      <c r="AB97" s="29">
        <v>421.9</v>
      </c>
      <c r="AC97" s="29">
        <v>419.5</v>
      </c>
      <c r="AD97" s="29">
        <v>420.7</v>
      </c>
    </row>
    <row r="98" spans="1:30" x14ac:dyDescent="0.25">
      <c r="A98" s="3" t="s">
        <v>460</v>
      </c>
      <c r="B98" s="3" t="s">
        <v>284</v>
      </c>
      <c r="C98" s="29">
        <v>211.1</v>
      </c>
      <c r="D98" s="29">
        <v>214.9</v>
      </c>
      <c r="E98" s="29">
        <v>218.2</v>
      </c>
      <c r="F98" s="29">
        <v>225.2</v>
      </c>
      <c r="G98" s="29">
        <v>227.7</v>
      </c>
      <c r="H98" s="29">
        <v>232.6</v>
      </c>
      <c r="I98" s="29">
        <v>238.6</v>
      </c>
      <c r="J98" s="29">
        <v>239.5</v>
      </c>
      <c r="K98" s="29">
        <v>241.8</v>
      </c>
      <c r="L98" s="29">
        <v>244.9</v>
      </c>
      <c r="M98" s="29">
        <v>248.8</v>
      </c>
      <c r="N98" s="29">
        <v>257.5</v>
      </c>
      <c r="O98" s="29">
        <v>268.7</v>
      </c>
      <c r="P98" s="29">
        <v>278.8</v>
      </c>
      <c r="Q98" s="29">
        <v>279.60000000000002</v>
      </c>
      <c r="R98" s="29">
        <v>283</v>
      </c>
      <c r="S98" s="29">
        <v>280.3</v>
      </c>
      <c r="T98" s="29">
        <v>282.60000000000002</v>
      </c>
      <c r="U98" s="29">
        <v>286.89999999999998</v>
      </c>
      <c r="V98" s="29">
        <v>293.39999999999998</v>
      </c>
      <c r="W98" s="29">
        <v>296.5</v>
      </c>
      <c r="X98" s="29">
        <v>299</v>
      </c>
      <c r="Y98" s="29">
        <v>302.7</v>
      </c>
      <c r="Z98" s="29">
        <v>316.3</v>
      </c>
      <c r="AA98" s="29">
        <v>322.60000000000002</v>
      </c>
      <c r="AB98" s="29">
        <v>328.7</v>
      </c>
      <c r="AC98" s="29">
        <v>341.1</v>
      </c>
      <c r="AD98" s="29">
        <v>352.7</v>
      </c>
    </row>
    <row r="99" spans="1:30" x14ac:dyDescent="0.25">
      <c r="A99" s="3" t="s">
        <v>458</v>
      </c>
      <c r="B99" s="3" t="s">
        <v>271</v>
      </c>
      <c r="C99" s="29">
        <v>89</v>
      </c>
      <c r="D99" s="29">
        <v>93</v>
      </c>
      <c r="E99" s="29">
        <v>93.3</v>
      </c>
      <c r="F99" s="29">
        <v>97.8</v>
      </c>
      <c r="G99" s="29">
        <v>87.8</v>
      </c>
      <c r="H99" s="29">
        <v>90.8</v>
      </c>
      <c r="I99" s="29">
        <v>88.7</v>
      </c>
      <c r="J99" s="29">
        <v>92.5</v>
      </c>
      <c r="K99" s="29">
        <v>89.2</v>
      </c>
      <c r="L99" s="29">
        <v>87.3</v>
      </c>
      <c r="M99" s="29">
        <v>84.7</v>
      </c>
      <c r="N99" s="29">
        <v>79.5</v>
      </c>
      <c r="O99" s="29">
        <v>67.7</v>
      </c>
      <c r="P99" s="29">
        <v>62.9</v>
      </c>
      <c r="Q99" s="29">
        <v>57.7</v>
      </c>
      <c r="R99" s="29">
        <v>56.1</v>
      </c>
      <c r="S99" s="29">
        <v>50.6</v>
      </c>
      <c r="T99" s="29">
        <v>50</v>
      </c>
      <c r="U99" s="29">
        <v>56.7</v>
      </c>
      <c r="V99" s="29">
        <v>60.6</v>
      </c>
      <c r="W99" s="29">
        <v>64.3</v>
      </c>
      <c r="X99" s="29">
        <v>65.400000000000006</v>
      </c>
      <c r="Y99" s="29">
        <v>61.4</v>
      </c>
      <c r="Z99" s="29">
        <v>67.5</v>
      </c>
      <c r="AA99" s="29">
        <v>63.1</v>
      </c>
      <c r="AB99" s="29">
        <v>58.6</v>
      </c>
      <c r="AC99" s="29">
        <v>51.8</v>
      </c>
      <c r="AD99" s="29">
        <v>45.9</v>
      </c>
    </row>
    <row r="100" spans="1:30" x14ac:dyDescent="0.25">
      <c r="A100" s="3" t="s">
        <v>456</v>
      </c>
      <c r="B100" s="12" t="s">
        <v>281</v>
      </c>
      <c r="C100" s="28">
        <v>1461.8</v>
      </c>
      <c r="D100" s="28">
        <v>1489.2</v>
      </c>
      <c r="E100" s="28">
        <v>1521.4</v>
      </c>
      <c r="F100" s="28">
        <v>1559.1</v>
      </c>
      <c r="G100" s="28">
        <v>1592.5</v>
      </c>
      <c r="H100" s="28">
        <v>1619.4</v>
      </c>
      <c r="I100" s="28">
        <v>1633.4</v>
      </c>
      <c r="J100" s="28">
        <v>1641.5</v>
      </c>
      <c r="K100" s="28">
        <v>1661.2</v>
      </c>
      <c r="L100" s="28">
        <v>1670.7</v>
      </c>
      <c r="M100" s="28">
        <v>1688.4</v>
      </c>
      <c r="N100" s="28">
        <v>1717.5</v>
      </c>
      <c r="O100" s="28">
        <v>1695.3</v>
      </c>
      <c r="P100" s="28">
        <v>1688.9</v>
      </c>
      <c r="Q100" s="28">
        <v>1678.6</v>
      </c>
      <c r="R100" s="28">
        <v>1655.7</v>
      </c>
      <c r="S100" s="28">
        <v>1662.1</v>
      </c>
      <c r="T100" s="28">
        <v>1666.3</v>
      </c>
      <c r="U100" s="28">
        <v>1658.7</v>
      </c>
      <c r="V100" s="28">
        <v>1670.3</v>
      </c>
      <c r="W100" s="28">
        <v>1689.4</v>
      </c>
      <c r="X100" s="28">
        <v>1710.8</v>
      </c>
      <c r="Y100" s="28">
        <v>1721.7</v>
      </c>
      <c r="Z100" s="28">
        <v>1662</v>
      </c>
      <c r="AA100" s="28">
        <v>1675.6</v>
      </c>
      <c r="AB100" s="28">
        <v>1720.2</v>
      </c>
      <c r="AC100" s="28">
        <v>1772.5</v>
      </c>
      <c r="AD100" s="28">
        <v>1816.5</v>
      </c>
    </row>
    <row r="101" spans="1:30" x14ac:dyDescent="0.25">
      <c r="A101" s="3" t="s">
        <v>454</v>
      </c>
      <c r="B101" s="3" t="s">
        <v>693</v>
      </c>
      <c r="C101" s="29">
        <v>1322.7</v>
      </c>
      <c r="D101" s="29">
        <v>1350.9</v>
      </c>
      <c r="E101" s="29">
        <v>1373.2</v>
      </c>
      <c r="F101" s="29">
        <v>1402.2</v>
      </c>
      <c r="G101" s="29">
        <v>1435.6</v>
      </c>
      <c r="H101" s="29">
        <v>1463.8</v>
      </c>
      <c r="I101" s="29">
        <v>1473.2</v>
      </c>
      <c r="J101" s="29">
        <v>1478.6</v>
      </c>
      <c r="K101" s="29">
        <v>1489.3</v>
      </c>
      <c r="L101" s="29">
        <v>1502</v>
      </c>
      <c r="M101" s="29">
        <v>1523.5</v>
      </c>
      <c r="N101" s="29">
        <v>1543.9</v>
      </c>
      <c r="O101" s="29">
        <v>1549.8</v>
      </c>
      <c r="P101" s="29">
        <v>1536.1</v>
      </c>
      <c r="Q101" s="29">
        <v>1518.7</v>
      </c>
      <c r="R101" s="29">
        <v>1498.9</v>
      </c>
      <c r="S101" s="29">
        <v>1497</v>
      </c>
      <c r="T101" s="29">
        <v>1498.8</v>
      </c>
      <c r="U101" s="29">
        <v>1510.5</v>
      </c>
      <c r="V101" s="29">
        <v>1528.7</v>
      </c>
      <c r="W101" s="29">
        <v>1544.9</v>
      </c>
      <c r="X101" s="29">
        <v>1558.7</v>
      </c>
      <c r="Y101" s="29">
        <v>1577.3</v>
      </c>
      <c r="Z101" s="29">
        <v>1534.5</v>
      </c>
      <c r="AA101" s="29">
        <v>1535.9</v>
      </c>
      <c r="AB101" s="29">
        <v>1567</v>
      </c>
      <c r="AC101" s="29">
        <v>1639.3</v>
      </c>
      <c r="AD101" s="29">
        <v>1687.2</v>
      </c>
    </row>
    <row r="102" spans="1:30" x14ac:dyDescent="0.25">
      <c r="A102" s="3" t="s">
        <v>452</v>
      </c>
      <c r="B102" s="3" t="s">
        <v>271</v>
      </c>
      <c r="C102" s="29">
        <v>144.80000000000001</v>
      </c>
      <c r="D102" s="29">
        <v>143.5</v>
      </c>
      <c r="E102" s="29">
        <v>154.6</v>
      </c>
      <c r="F102" s="29">
        <v>164.8</v>
      </c>
      <c r="G102" s="29">
        <v>164.1</v>
      </c>
      <c r="H102" s="29">
        <v>161.9</v>
      </c>
      <c r="I102" s="29">
        <v>167.6</v>
      </c>
      <c r="J102" s="29">
        <v>170.9</v>
      </c>
      <c r="K102" s="29">
        <v>182.8</v>
      </c>
      <c r="L102" s="29">
        <v>177.9</v>
      </c>
      <c r="M102" s="29">
        <v>171.9</v>
      </c>
      <c r="N102" s="29">
        <v>183.5</v>
      </c>
      <c r="O102" s="29">
        <v>142.9</v>
      </c>
      <c r="P102" s="29">
        <v>151.80000000000001</v>
      </c>
      <c r="Q102" s="29">
        <v>160.9</v>
      </c>
      <c r="R102" s="29">
        <v>157.6</v>
      </c>
      <c r="S102" s="29">
        <v>167.3</v>
      </c>
      <c r="T102" s="29">
        <v>170.1</v>
      </c>
      <c r="U102" s="29">
        <v>148.19999999999999</v>
      </c>
      <c r="V102" s="29">
        <v>141.5</v>
      </c>
      <c r="W102" s="29">
        <v>144.5</v>
      </c>
      <c r="X102" s="29">
        <v>152.19999999999999</v>
      </c>
      <c r="Y102" s="29">
        <v>144.30000000000001</v>
      </c>
      <c r="Z102" s="29">
        <v>127.3</v>
      </c>
      <c r="AA102" s="29">
        <v>140.6</v>
      </c>
      <c r="AB102" s="29">
        <v>155.80000000000001</v>
      </c>
      <c r="AC102" s="29">
        <v>132.9</v>
      </c>
      <c r="AD102" s="29">
        <v>129.1</v>
      </c>
    </row>
    <row r="103" spans="1:30" x14ac:dyDescent="0.25">
      <c r="A103" s="3" t="s">
        <v>450</v>
      </c>
      <c r="B103" s="3" t="s">
        <v>692</v>
      </c>
      <c r="C103" s="29">
        <v>-804.6</v>
      </c>
      <c r="D103" s="29">
        <v>-727.4</v>
      </c>
      <c r="E103" s="29">
        <v>-656.5</v>
      </c>
      <c r="F103" s="29">
        <v>-583.20000000000005</v>
      </c>
      <c r="G103" s="29">
        <v>-608</v>
      </c>
      <c r="H103" s="29">
        <v>-528.9</v>
      </c>
      <c r="I103" s="29">
        <v>-467.1</v>
      </c>
      <c r="J103" s="29">
        <v>-413.2</v>
      </c>
      <c r="K103" s="29">
        <v>-370</v>
      </c>
      <c r="L103" s="29">
        <v>-345</v>
      </c>
      <c r="M103" s="29">
        <v>-251.6</v>
      </c>
      <c r="N103" s="29">
        <v>-194</v>
      </c>
      <c r="O103" s="29">
        <v>-223.3</v>
      </c>
      <c r="P103" s="29">
        <v>-182.7</v>
      </c>
      <c r="Q103" s="29">
        <v>-173.9</v>
      </c>
      <c r="R103" s="29">
        <v>-174.8</v>
      </c>
      <c r="S103" s="29">
        <v>-124.4</v>
      </c>
      <c r="T103" s="29">
        <v>-121.2</v>
      </c>
      <c r="U103" s="29">
        <v>-46.5</v>
      </c>
      <c r="V103" s="29">
        <v>-8.4</v>
      </c>
      <c r="W103" s="29">
        <v>0</v>
      </c>
      <c r="X103" s="29">
        <v>-10.1</v>
      </c>
      <c r="Y103" s="29">
        <v>-14.6</v>
      </c>
      <c r="Z103" s="29">
        <v>-15.4</v>
      </c>
      <c r="AA103" s="29">
        <v>-80.900000000000006</v>
      </c>
      <c r="AB103" s="29">
        <v>-227.6</v>
      </c>
      <c r="AC103" s="29">
        <v>-233</v>
      </c>
      <c r="AD103" s="29">
        <v>-249.9</v>
      </c>
    </row>
    <row r="104" spans="1:30" x14ac:dyDescent="0.25">
      <c r="A104" s="3" t="s">
        <v>5</v>
      </c>
      <c r="B104" s="3" t="s">
        <v>691</v>
      </c>
      <c r="C104" s="29" t="s">
        <v>5</v>
      </c>
      <c r="D104" s="29" t="s">
        <v>5</v>
      </c>
      <c r="E104" s="29" t="s">
        <v>5</v>
      </c>
      <c r="F104" s="29" t="s">
        <v>5</v>
      </c>
      <c r="G104" s="29" t="s">
        <v>5</v>
      </c>
      <c r="H104" s="29" t="s">
        <v>5</v>
      </c>
      <c r="I104" s="29" t="s">
        <v>5</v>
      </c>
      <c r="J104" s="29" t="s">
        <v>5</v>
      </c>
      <c r="K104" s="29" t="s">
        <v>5</v>
      </c>
      <c r="L104" s="29" t="s">
        <v>5</v>
      </c>
      <c r="M104" s="29" t="s">
        <v>5</v>
      </c>
      <c r="N104" s="29" t="s">
        <v>5</v>
      </c>
      <c r="O104" s="29" t="s">
        <v>5</v>
      </c>
      <c r="P104" s="29" t="s">
        <v>5</v>
      </c>
      <c r="Q104" s="29" t="s">
        <v>5</v>
      </c>
      <c r="R104" s="29" t="s">
        <v>5</v>
      </c>
      <c r="S104" s="29" t="s">
        <v>5</v>
      </c>
      <c r="T104" s="29" t="s">
        <v>5</v>
      </c>
      <c r="U104" s="29" t="s">
        <v>5</v>
      </c>
      <c r="V104" s="29" t="s">
        <v>5</v>
      </c>
      <c r="W104" s="29" t="s">
        <v>5</v>
      </c>
      <c r="X104" s="29" t="s">
        <v>5</v>
      </c>
      <c r="Y104" s="29" t="s">
        <v>5</v>
      </c>
      <c r="Z104" s="29" t="s">
        <v>5</v>
      </c>
      <c r="AA104" s="29" t="s">
        <v>5</v>
      </c>
      <c r="AB104" s="29" t="s">
        <v>5</v>
      </c>
      <c r="AC104" s="29" t="s">
        <v>5</v>
      </c>
      <c r="AD104" s="29" t="s">
        <v>5</v>
      </c>
    </row>
    <row r="105" spans="1:30" x14ac:dyDescent="0.25">
      <c r="A105" s="3" t="s">
        <v>448</v>
      </c>
      <c r="B105" s="3" t="s">
        <v>690</v>
      </c>
      <c r="C105" s="29">
        <v>2345.3000000000002</v>
      </c>
      <c r="D105" s="29">
        <v>2448.1</v>
      </c>
      <c r="E105" s="29">
        <v>2573.5</v>
      </c>
      <c r="F105" s="29">
        <v>2722.9</v>
      </c>
      <c r="G105" s="29">
        <v>2668.7</v>
      </c>
      <c r="H105" s="29">
        <v>2674.9</v>
      </c>
      <c r="I105" s="29">
        <v>2788.5</v>
      </c>
      <c r="J105" s="29">
        <v>2954.6</v>
      </c>
      <c r="K105" s="29">
        <v>3020.9</v>
      </c>
      <c r="L105" s="29">
        <v>3150.3</v>
      </c>
      <c r="M105" s="29">
        <v>3217.3</v>
      </c>
      <c r="N105" s="29">
        <v>3090</v>
      </c>
      <c r="O105" s="29">
        <v>2888.8</v>
      </c>
      <c r="P105" s="29">
        <v>2928.9</v>
      </c>
      <c r="Q105" s="29">
        <v>2942.7</v>
      </c>
      <c r="R105" s="29">
        <v>2995.9</v>
      </c>
      <c r="S105" s="29">
        <v>3115.4</v>
      </c>
      <c r="T105" s="29">
        <v>3192</v>
      </c>
      <c r="U105" s="29">
        <v>3284.9</v>
      </c>
      <c r="V105" s="29">
        <v>3296.5</v>
      </c>
      <c r="W105" s="29">
        <v>3394.1</v>
      </c>
      <c r="X105" s="29">
        <v>3537.7</v>
      </c>
      <c r="Y105" s="29">
        <v>3593.5</v>
      </c>
      <c r="Z105" s="29">
        <v>3471.3</v>
      </c>
      <c r="AA105" s="29">
        <v>3645.7</v>
      </c>
      <c r="AB105" s="29">
        <v>3584.8</v>
      </c>
      <c r="AC105" s="29">
        <v>3678.8</v>
      </c>
      <c r="AD105" s="29">
        <v>3803.2</v>
      </c>
    </row>
    <row r="106" spans="1:30" x14ac:dyDescent="0.25">
      <c r="A106" s="3" t="s">
        <v>446</v>
      </c>
      <c r="B106" s="3" t="s">
        <v>689</v>
      </c>
      <c r="C106" s="29">
        <v>7962.7</v>
      </c>
      <c r="D106" s="29">
        <v>8377.9</v>
      </c>
      <c r="E106" s="29">
        <v>8829.5</v>
      </c>
      <c r="F106" s="29">
        <v>9176.5</v>
      </c>
      <c r="G106" s="29">
        <v>9351.2999999999993</v>
      </c>
      <c r="H106" s="29">
        <v>9551.4</v>
      </c>
      <c r="I106" s="29">
        <v>9806.9</v>
      </c>
      <c r="J106" s="29">
        <v>10179.9</v>
      </c>
      <c r="K106" s="29">
        <v>10623.6</v>
      </c>
      <c r="L106" s="29">
        <v>10918.2</v>
      </c>
      <c r="M106" s="29">
        <v>11154</v>
      </c>
      <c r="N106" s="29">
        <v>11267.6</v>
      </c>
      <c r="O106" s="29">
        <v>11047</v>
      </c>
      <c r="P106" s="29">
        <v>11434.2</v>
      </c>
      <c r="Q106" s="29">
        <v>11691.9</v>
      </c>
      <c r="R106" s="29">
        <v>12052.6</v>
      </c>
      <c r="S106" s="29">
        <v>12300.4</v>
      </c>
      <c r="T106" s="29">
        <v>12668.4</v>
      </c>
      <c r="U106" s="29">
        <v>13109.3</v>
      </c>
      <c r="V106" s="29">
        <v>13414.1</v>
      </c>
      <c r="W106" s="29">
        <v>13762.2</v>
      </c>
      <c r="X106" s="29">
        <v>14173.8</v>
      </c>
      <c r="Y106" s="29">
        <v>14622.4</v>
      </c>
      <c r="Z106" s="29">
        <v>14316.9</v>
      </c>
      <c r="AA106" s="29">
        <v>15355.5</v>
      </c>
      <c r="AB106" s="29">
        <v>15923</v>
      </c>
      <c r="AC106" s="29">
        <v>16416.7</v>
      </c>
      <c r="AD106" s="29">
        <v>16875</v>
      </c>
    </row>
    <row r="107" spans="1:30" x14ac:dyDescent="0.25">
      <c r="A107" s="3" t="s">
        <v>444</v>
      </c>
      <c r="B107" s="3" t="s">
        <v>688</v>
      </c>
      <c r="C107" s="29">
        <v>181.1</v>
      </c>
      <c r="D107" s="29">
        <v>221.4</v>
      </c>
      <c r="E107" s="29">
        <v>260.89999999999998</v>
      </c>
      <c r="F107" s="29">
        <v>310.3</v>
      </c>
      <c r="G107" s="29">
        <v>327.2</v>
      </c>
      <c r="H107" s="29">
        <v>348.9</v>
      </c>
      <c r="I107" s="29">
        <v>392.9</v>
      </c>
      <c r="J107" s="29">
        <v>451.8</v>
      </c>
      <c r="K107" s="29">
        <v>512.5</v>
      </c>
      <c r="L107" s="29">
        <v>568.1</v>
      </c>
      <c r="M107" s="29">
        <v>642.20000000000005</v>
      </c>
      <c r="N107" s="29">
        <v>714.6</v>
      </c>
      <c r="O107" s="29">
        <v>715.7</v>
      </c>
      <c r="P107" s="29">
        <v>786.9</v>
      </c>
      <c r="Q107" s="29">
        <v>835.3</v>
      </c>
      <c r="R107" s="29">
        <v>862.4</v>
      </c>
      <c r="S107" s="29">
        <v>947.6</v>
      </c>
      <c r="T107" s="29">
        <v>995.9</v>
      </c>
      <c r="U107" s="29">
        <v>1107.2</v>
      </c>
      <c r="V107" s="29">
        <v>1210.0999999999999</v>
      </c>
      <c r="W107" s="29">
        <v>1309.3</v>
      </c>
      <c r="X107" s="29">
        <v>1426.3</v>
      </c>
      <c r="Y107" s="29">
        <v>1580.6</v>
      </c>
      <c r="Z107" s="29">
        <v>1685.8</v>
      </c>
      <c r="AA107" s="29">
        <v>1921.8</v>
      </c>
      <c r="AB107" s="29">
        <v>2048.3000000000002</v>
      </c>
      <c r="AC107" s="29">
        <v>2210.5</v>
      </c>
      <c r="AD107" s="30" t="s">
        <v>686</v>
      </c>
    </row>
    <row r="108" spans="1:30" x14ac:dyDescent="0.25">
      <c r="B108" s="14" t="s">
        <v>698</v>
      </c>
    </row>
    <row r="109" spans="1:30" x14ac:dyDescent="0.25">
      <c r="B109" s="11" t="s">
        <v>699</v>
      </c>
      <c r="C109" s="29">
        <f>C6</f>
        <v>12370.3</v>
      </c>
      <c r="D109" s="29">
        <f t="shared" ref="D109:AD109" si="0">D6</f>
        <v>12924.9</v>
      </c>
      <c r="E109" s="29">
        <f t="shared" si="0"/>
        <v>13543.8</v>
      </c>
      <c r="F109" s="29">
        <f t="shared" si="0"/>
        <v>14096</v>
      </c>
      <c r="G109" s="29">
        <f t="shared" si="0"/>
        <v>14230.7</v>
      </c>
      <c r="H109" s="29">
        <f t="shared" si="0"/>
        <v>14472.7</v>
      </c>
      <c r="I109" s="29">
        <f t="shared" si="0"/>
        <v>14877.3</v>
      </c>
      <c r="J109" s="29">
        <f t="shared" si="0"/>
        <v>15449.8</v>
      </c>
      <c r="K109" s="29">
        <f t="shared" si="0"/>
        <v>15988</v>
      </c>
      <c r="L109" s="29">
        <f t="shared" si="0"/>
        <v>16433.099999999999</v>
      </c>
      <c r="M109" s="29">
        <f t="shared" si="0"/>
        <v>16762.400000000001</v>
      </c>
      <c r="N109" s="29">
        <f t="shared" si="0"/>
        <v>16781.5</v>
      </c>
      <c r="O109" s="29">
        <f t="shared" si="0"/>
        <v>16349.1</v>
      </c>
      <c r="P109" s="29">
        <f t="shared" si="0"/>
        <v>16789.8</v>
      </c>
      <c r="Q109" s="29">
        <f t="shared" si="0"/>
        <v>17052.400000000001</v>
      </c>
      <c r="R109" s="29">
        <f t="shared" si="0"/>
        <v>17442.8</v>
      </c>
      <c r="S109" s="29">
        <f t="shared" si="0"/>
        <v>17812.2</v>
      </c>
      <c r="T109" s="29">
        <f t="shared" si="0"/>
        <v>18261.7</v>
      </c>
      <c r="U109" s="29">
        <f t="shared" si="0"/>
        <v>18799.599999999999</v>
      </c>
      <c r="V109" s="29">
        <f t="shared" si="0"/>
        <v>19141.7</v>
      </c>
      <c r="W109" s="29">
        <f t="shared" si="0"/>
        <v>19612.099999999999</v>
      </c>
      <c r="X109" s="29">
        <f t="shared" si="0"/>
        <v>20193.900000000001</v>
      </c>
      <c r="Y109" s="29">
        <f t="shared" si="0"/>
        <v>20715.7</v>
      </c>
      <c r="Z109" s="29">
        <f t="shared" si="0"/>
        <v>20267.599999999999</v>
      </c>
      <c r="AA109" s="29">
        <f t="shared" si="0"/>
        <v>21494.799999999999</v>
      </c>
      <c r="AB109" s="29">
        <f t="shared" si="0"/>
        <v>22034.799999999999</v>
      </c>
      <c r="AC109" s="29">
        <f t="shared" si="0"/>
        <v>22671.1</v>
      </c>
      <c r="AD109" s="29">
        <f t="shared" si="0"/>
        <v>23305</v>
      </c>
    </row>
    <row r="110" spans="1:30" x14ac:dyDescent="0.25">
      <c r="B110" s="11" t="s">
        <v>700</v>
      </c>
      <c r="C110" s="29">
        <f>C24+C54</f>
        <v>312.5</v>
      </c>
      <c r="D110" s="29">
        <f t="shared" ref="D110:AD110" si="1">D24+D54</f>
        <v>352.5</v>
      </c>
      <c r="E110" s="29">
        <f t="shared" si="1"/>
        <v>400.3</v>
      </c>
      <c r="F110" s="29">
        <f t="shared" si="1"/>
        <v>412.8</v>
      </c>
      <c r="G110" s="29">
        <f t="shared" si="1"/>
        <v>436.40000000000003</v>
      </c>
      <c r="H110" s="29">
        <f t="shared" si="1"/>
        <v>480.1</v>
      </c>
      <c r="I110" s="29">
        <f t="shared" si="1"/>
        <v>514.5</v>
      </c>
      <c r="J110" s="29">
        <f t="shared" si="1"/>
        <v>580.79999999999995</v>
      </c>
      <c r="K110" s="29">
        <f t="shared" si="1"/>
        <v>629.30000000000007</v>
      </c>
      <c r="L110" s="29">
        <f t="shared" si="1"/>
        <v>671.09999999999991</v>
      </c>
      <c r="M110" s="29">
        <f t="shared" si="1"/>
        <v>750.09999999999991</v>
      </c>
      <c r="N110" s="29">
        <f t="shared" si="1"/>
        <v>813.69999999999993</v>
      </c>
      <c r="O110" s="29">
        <f t="shared" si="1"/>
        <v>799.7</v>
      </c>
      <c r="P110" s="29">
        <f t="shared" si="1"/>
        <v>864</v>
      </c>
      <c r="Q110" s="29">
        <f t="shared" si="1"/>
        <v>884.5</v>
      </c>
      <c r="R110" s="29">
        <f t="shared" si="1"/>
        <v>894.7</v>
      </c>
      <c r="S110" s="29">
        <f t="shared" si="1"/>
        <v>971.80000000000007</v>
      </c>
      <c r="T110" s="29">
        <f t="shared" si="1"/>
        <v>1004.5</v>
      </c>
      <c r="U110" s="29">
        <f t="shared" si="1"/>
        <v>1102.8</v>
      </c>
      <c r="V110" s="29">
        <f t="shared" si="1"/>
        <v>1186.3</v>
      </c>
      <c r="W110" s="29">
        <f t="shared" si="1"/>
        <v>1258.7</v>
      </c>
      <c r="X110" s="29">
        <f t="shared" si="1"/>
        <v>1330.5</v>
      </c>
      <c r="Y110" s="29">
        <f t="shared" si="1"/>
        <v>1450.9</v>
      </c>
      <c r="Z110" s="29">
        <f t="shared" si="1"/>
        <v>1504.3000000000002</v>
      </c>
      <c r="AA110" s="29">
        <f t="shared" si="1"/>
        <v>1694.3999999999999</v>
      </c>
      <c r="AB110" s="29">
        <f t="shared" si="1"/>
        <v>1780.1999999999998</v>
      </c>
      <c r="AC110" s="29">
        <f t="shared" si="1"/>
        <v>1906.5</v>
      </c>
      <c r="AD110" s="29">
        <f t="shared" si="1"/>
        <v>1967.8</v>
      </c>
    </row>
    <row r="111" spans="1:30" x14ac:dyDescent="0.25">
      <c r="B111" s="11" t="s">
        <v>701</v>
      </c>
      <c r="C111" s="29">
        <f>C7-C110</f>
        <v>10019.9</v>
      </c>
      <c r="D111" s="29">
        <f t="shared" ref="D111:AD111" si="2">D7-D110</f>
        <v>10496.8</v>
      </c>
      <c r="E111" s="29">
        <f t="shared" si="2"/>
        <v>11026.6</v>
      </c>
      <c r="F111" s="29">
        <f t="shared" si="2"/>
        <v>11516.1</v>
      </c>
      <c r="G111" s="29">
        <f t="shared" si="2"/>
        <v>11605.1</v>
      </c>
      <c r="H111" s="29">
        <f t="shared" si="2"/>
        <v>11765</v>
      </c>
      <c r="I111" s="29">
        <f t="shared" si="2"/>
        <v>12102.2</v>
      </c>
      <c r="J111" s="29">
        <f t="shared" si="2"/>
        <v>12579.1</v>
      </c>
      <c r="K111" s="29">
        <f t="shared" si="2"/>
        <v>13037.7</v>
      </c>
      <c r="L111" s="29">
        <f t="shared" si="2"/>
        <v>13424</v>
      </c>
      <c r="M111" s="29">
        <f t="shared" si="2"/>
        <v>13648.3</v>
      </c>
      <c r="N111" s="29">
        <f t="shared" si="2"/>
        <v>13558.4</v>
      </c>
      <c r="O111" s="29">
        <f t="shared" si="2"/>
        <v>13142</v>
      </c>
      <c r="P111" s="29">
        <f t="shared" si="2"/>
        <v>13502.6</v>
      </c>
      <c r="Q111" s="29">
        <f t="shared" si="2"/>
        <v>13750.5</v>
      </c>
      <c r="R111" s="29">
        <f t="shared" si="2"/>
        <v>14151.199999999999</v>
      </c>
      <c r="S111" s="29">
        <f t="shared" si="2"/>
        <v>14445.5</v>
      </c>
      <c r="T111" s="29">
        <f t="shared" si="2"/>
        <v>14856.3</v>
      </c>
      <c r="U111" s="29">
        <f t="shared" si="2"/>
        <v>15291.400000000001</v>
      </c>
      <c r="V111" s="29">
        <f t="shared" si="2"/>
        <v>15524.400000000001</v>
      </c>
      <c r="W111" s="29">
        <f t="shared" si="2"/>
        <v>15897.599999999999</v>
      </c>
      <c r="X111" s="29">
        <f t="shared" si="2"/>
        <v>16381.3</v>
      </c>
      <c r="Y111" s="29">
        <f t="shared" si="2"/>
        <v>16765.399999999998</v>
      </c>
      <c r="Z111" s="29">
        <f t="shared" si="2"/>
        <v>16285.5</v>
      </c>
      <c r="AA111" s="29">
        <f t="shared" si="2"/>
        <v>17310.5</v>
      </c>
      <c r="AB111" s="29">
        <f t="shared" si="2"/>
        <v>17726</v>
      </c>
      <c r="AC111" s="29">
        <f t="shared" si="2"/>
        <v>18186.400000000001</v>
      </c>
      <c r="AD111" s="29">
        <f t="shared" si="2"/>
        <v>18709.400000000001</v>
      </c>
    </row>
    <row r="112" spans="1:30" x14ac:dyDescent="0.25">
      <c r="B112" s="11" t="s">
        <v>684</v>
      </c>
      <c r="C112" s="29">
        <f>C94</f>
        <v>2130.5</v>
      </c>
      <c r="D112" s="29">
        <f t="shared" ref="D112:AD112" si="3">D94</f>
        <v>2154.8000000000002</v>
      </c>
      <c r="E112" s="29">
        <f t="shared" si="3"/>
        <v>2181.3000000000002</v>
      </c>
      <c r="F112" s="29">
        <f t="shared" si="3"/>
        <v>2226.1</v>
      </c>
      <c r="G112" s="29">
        <f t="shared" si="3"/>
        <v>2249.4</v>
      </c>
      <c r="H112" s="29">
        <f t="shared" si="3"/>
        <v>2289.5</v>
      </c>
      <c r="I112" s="29">
        <f t="shared" si="3"/>
        <v>2317.6</v>
      </c>
      <c r="J112" s="29">
        <f t="shared" si="3"/>
        <v>2338.9</v>
      </c>
      <c r="K112" s="29">
        <f t="shared" si="3"/>
        <v>2362.9</v>
      </c>
      <c r="L112" s="29">
        <f t="shared" si="3"/>
        <v>2375.4</v>
      </c>
      <c r="M112" s="29">
        <f t="shared" si="3"/>
        <v>2399.1</v>
      </c>
      <c r="N112" s="29">
        <f t="shared" si="3"/>
        <v>2447.3000000000002</v>
      </c>
      <c r="O112" s="29">
        <f t="shared" si="3"/>
        <v>2448.1999999999998</v>
      </c>
      <c r="P112" s="29">
        <f t="shared" si="3"/>
        <v>2461.1</v>
      </c>
      <c r="Q112" s="29">
        <f t="shared" si="3"/>
        <v>2452.5</v>
      </c>
      <c r="R112" s="29">
        <f t="shared" si="3"/>
        <v>2427.8000000000002</v>
      </c>
      <c r="S112" s="29">
        <f t="shared" si="3"/>
        <v>2416.6</v>
      </c>
      <c r="T112" s="29">
        <f t="shared" si="3"/>
        <v>2415.3000000000002</v>
      </c>
      <c r="U112" s="29">
        <f t="shared" si="3"/>
        <v>2411.1</v>
      </c>
      <c r="V112" s="29">
        <f t="shared" si="3"/>
        <v>2430.9</v>
      </c>
      <c r="W112" s="29">
        <f t="shared" si="3"/>
        <v>2455.8000000000002</v>
      </c>
      <c r="X112" s="29">
        <f t="shared" si="3"/>
        <v>2483.1</v>
      </c>
      <c r="Y112" s="29">
        <f t="shared" si="3"/>
        <v>2499.3000000000002</v>
      </c>
      <c r="Z112" s="29">
        <f t="shared" si="3"/>
        <v>2467.3000000000002</v>
      </c>
      <c r="AA112" s="29">
        <f t="shared" si="3"/>
        <v>2487.1</v>
      </c>
      <c r="AB112" s="29">
        <f t="shared" si="3"/>
        <v>2528.1</v>
      </c>
      <c r="AC112" s="29">
        <f t="shared" si="3"/>
        <v>2582.3000000000002</v>
      </c>
      <c r="AD112" s="29">
        <f t="shared" si="3"/>
        <v>2631.9</v>
      </c>
    </row>
    <row r="113" spans="1:30" x14ac:dyDescent="0.25">
      <c r="B113" s="11" t="s">
        <v>702</v>
      </c>
      <c r="C113" s="29">
        <f>SUM(C110:C112)</f>
        <v>12462.9</v>
      </c>
      <c r="D113" s="29">
        <f t="shared" ref="D113:AD113" si="4">SUM(D110:D112)</f>
        <v>13004.099999999999</v>
      </c>
      <c r="E113" s="29">
        <f t="shared" si="4"/>
        <v>13608.2</v>
      </c>
      <c r="F113" s="29">
        <f t="shared" si="4"/>
        <v>14155</v>
      </c>
      <c r="G113" s="29">
        <f t="shared" si="4"/>
        <v>14290.9</v>
      </c>
      <c r="H113" s="29">
        <f t="shared" si="4"/>
        <v>14534.6</v>
      </c>
      <c r="I113" s="29">
        <f t="shared" si="4"/>
        <v>14934.300000000001</v>
      </c>
      <c r="J113" s="29">
        <f t="shared" si="4"/>
        <v>15498.8</v>
      </c>
      <c r="K113" s="29">
        <f t="shared" si="4"/>
        <v>16029.9</v>
      </c>
      <c r="L113" s="29">
        <f t="shared" si="4"/>
        <v>16470.5</v>
      </c>
      <c r="M113" s="29">
        <f t="shared" si="4"/>
        <v>16797.5</v>
      </c>
      <c r="N113" s="29">
        <f t="shared" si="4"/>
        <v>16819.400000000001</v>
      </c>
      <c r="O113" s="29">
        <f t="shared" si="4"/>
        <v>16389.900000000001</v>
      </c>
      <c r="P113" s="29">
        <f t="shared" si="4"/>
        <v>16827.7</v>
      </c>
      <c r="Q113" s="29">
        <f t="shared" si="4"/>
        <v>17087.5</v>
      </c>
      <c r="R113" s="29">
        <f t="shared" si="4"/>
        <v>17473.7</v>
      </c>
      <c r="S113" s="29">
        <f t="shared" si="4"/>
        <v>17833.899999999998</v>
      </c>
      <c r="T113" s="29">
        <f t="shared" si="4"/>
        <v>18276.099999999999</v>
      </c>
      <c r="U113" s="29">
        <f t="shared" si="4"/>
        <v>18805.3</v>
      </c>
      <c r="V113" s="29">
        <f t="shared" si="4"/>
        <v>19141.600000000002</v>
      </c>
      <c r="W113" s="29">
        <f t="shared" si="4"/>
        <v>19612.099999999999</v>
      </c>
      <c r="X113" s="29">
        <f t="shared" si="4"/>
        <v>20194.899999999998</v>
      </c>
      <c r="Y113" s="29">
        <f t="shared" si="4"/>
        <v>20715.599999999999</v>
      </c>
      <c r="Z113" s="29">
        <f t="shared" si="4"/>
        <v>20257.099999999999</v>
      </c>
      <c r="AA113" s="29">
        <f t="shared" si="4"/>
        <v>21492</v>
      </c>
      <c r="AB113" s="29">
        <f t="shared" si="4"/>
        <v>22034.3</v>
      </c>
      <c r="AC113" s="29">
        <f t="shared" si="4"/>
        <v>22675.200000000001</v>
      </c>
      <c r="AD113" s="29">
        <f t="shared" si="4"/>
        <v>23309.100000000002</v>
      </c>
    </row>
    <row r="115" spans="1:30" ht="15.75" customHeight="1" x14ac:dyDescent="0.3">
      <c r="A115" s="33" t="s">
        <v>259</v>
      </c>
      <c r="W115" s="5" t="s">
        <v>703</v>
      </c>
    </row>
    <row r="116" spans="1:30" ht="15" customHeight="1" x14ac:dyDescent="0.25">
      <c r="A116" s="34" t="s">
        <v>679</v>
      </c>
    </row>
    <row r="117" spans="1:30" ht="15" customHeight="1" x14ac:dyDescent="0.25">
      <c r="A117" s="34" t="s">
        <v>680</v>
      </c>
    </row>
    <row r="118" spans="1:30" ht="15" customHeight="1" x14ac:dyDescent="0.25">
      <c r="A118" s="34" t="s">
        <v>681</v>
      </c>
    </row>
    <row r="119" spans="1:30" ht="15" customHeight="1" x14ac:dyDescent="0.25">
      <c r="A119" s="34" t="s">
        <v>682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D55"/>
  <sheetViews>
    <sheetView tabSelected="1" zoomScaleNormal="100" workbookViewId="0">
      <pane xSplit="1" ySplit="2" topLeftCell="BL9" activePane="bottomRight" state="frozen"/>
      <selection pane="topRight" activeCell="B1" sqref="B1"/>
      <selection pane="bottomLeft" activeCell="A6" sqref="A6"/>
      <selection pane="bottomRight" activeCell="BT19" sqref="BT19"/>
    </sheetView>
  </sheetViews>
  <sheetFormatPr defaultRowHeight="15" x14ac:dyDescent="0.25"/>
  <cols>
    <col min="1" max="1" width="42.28515625" bestFit="1" customWidth="1"/>
    <col min="2" max="51" width="10.5703125" customWidth="1"/>
    <col min="52" max="52" width="24.42578125" bestFit="1" customWidth="1"/>
    <col min="53" max="53" width="24.42578125" customWidth="1"/>
    <col min="54" max="67" width="10.140625" customWidth="1"/>
    <col min="68" max="68" width="15.5703125" customWidth="1"/>
    <col min="69" max="72" width="10.140625" customWidth="1"/>
    <col min="73" max="73" width="12.42578125" customWidth="1"/>
    <col min="74" max="79" width="10.140625" customWidth="1"/>
    <col min="80" max="80" width="10" customWidth="1"/>
    <col min="81" max="81" width="2.42578125" style="52" customWidth="1"/>
    <col min="82" max="82" width="24.42578125" style="52" customWidth="1"/>
  </cols>
  <sheetData>
    <row r="1" spans="1:82" x14ac:dyDescent="0.25">
      <c r="A1" s="54" t="s">
        <v>726</v>
      </c>
      <c r="AZ1" s="75" t="s">
        <v>727</v>
      </c>
      <c r="BU1" s="73" t="s">
        <v>703</v>
      </c>
    </row>
    <row r="2" spans="1:82" ht="15.75" x14ac:dyDescent="0.25">
      <c r="A2" s="14" t="s">
        <v>725</v>
      </c>
      <c r="B2" s="27">
        <v>1947</v>
      </c>
      <c r="C2" s="27">
        <v>1948</v>
      </c>
      <c r="D2" s="27">
        <v>1949</v>
      </c>
      <c r="E2" s="27">
        <v>1950</v>
      </c>
      <c r="F2" s="27">
        <v>1951</v>
      </c>
      <c r="G2" s="27">
        <v>1952</v>
      </c>
      <c r="H2" s="27">
        <v>1953</v>
      </c>
      <c r="I2" s="27">
        <v>1954</v>
      </c>
      <c r="J2" s="27">
        <v>1955</v>
      </c>
      <c r="K2" s="27">
        <v>1956</v>
      </c>
      <c r="L2" s="27">
        <v>1957</v>
      </c>
      <c r="M2" s="27">
        <v>1958</v>
      </c>
      <c r="N2" s="27">
        <v>1959</v>
      </c>
      <c r="O2" s="27">
        <v>1960</v>
      </c>
      <c r="P2" s="27">
        <v>1961</v>
      </c>
      <c r="Q2" s="27">
        <v>1962</v>
      </c>
      <c r="R2" s="27">
        <v>1963</v>
      </c>
      <c r="S2" s="27">
        <v>1964</v>
      </c>
      <c r="T2" s="27">
        <v>1965</v>
      </c>
      <c r="U2" s="27">
        <v>1966</v>
      </c>
      <c r="V2" s="27">
        <v>1967</v>
      </c>
      <c r="W2" s="27">
        <v>1968</v>
      </c>
      <c r="X2" s="27">
        <v>1969</v>
      </c>
      <c r="Y2" s="27">
        <v>1970</v>
      </c>
      <c r="Z2" s="27">
        <v>1971</v>
      </c>
      <c r="AA2" s="27">
        <v>1972</v>
      </c>
      <c r="AB2" s="27">
        <v>1973</v>
      </c>
      <c r="AC2" s="27">
        <v>1974</v>
      </c>
      <c r="AD2" s="27">
        <v>1975</v>
      </c>
      <c r="AE2" s="27">
        <v>1976</v>
      </c>
      <c r="AF2" s="27">
        <v>1977</v>
      </c>
      <c r="AG2" s="27">
        <v>1978</v>
      </c>
      <c r="AH2" s="27">
        <v>1979</v>
      </c>
      <c r="AI2" s="27">
        <v>1980</v>
      </c>
      <c r="AJ2" s="27">
        <v>1981</v>
      </c>
      <c r="AK2" s="27">
        <v>1982</v>
      </c>
      <c r="AL2" s="27">
        <v>1983</v>
      </c>
      <c r="AM2" s="27">
        <v>1984</v>
      </c>
      <c r="AN2" s="27">
        <v>1985</v>
      </c>
      <c r="AO2" s="27">
        <v>1986</v>
      </c>
      <c r="AP2" s="27">
        <v>1987</v>
      </c>
      <c r="AQ2" s="27">
        <v>1988</v>
      </c>
      <c r="AR2" s="27">
        <v>1989</v>
      </c>
      <c r="AS2" s="27">
        <v>1990</v>
      </c>
      <c r="AT2" s="27">
        <v>1991</v>
      </c>
      <c r="AU2" s="27">
        <v>1992</v>
      </c>
      <c r="AV2" s="27">
        <v>1993</v>
      </c>
      <c r="AW2" s="27">
        <v>1994</v>
      </c>
      <c r="AX2" s="27">
        <v>1995</v>
      </c>
      <c r="AY2" s="27">
        <v>1996</v>
      </c>
      <c r="AZ2" s="74">
        <v>1997</v>
      </c>
      <c r="BA2" s="27">
        <v>1997</v>
      </c>
      <c r="BB2" s="27">
        <v>1998</v>
      </c>
      <c r="BC2" s="27">
        <v>1999</v>
      </c>
      <c r="BD2" s="27">
        <v>2000</v>
      </c>
      <c r="BE2" s="27">
        <v>2001</v>
      </c>
      <c r="BF2" s="27">
        <v>2002</v>
      </c>
      <c r="BG2" s="27">
        <v>2003</v>
      </c>
      <c r="BH2" s="27">
        <v>2004</v>
      </c>
      <c r="BI2" s="27">
        <v>2005</v>
      </c>
      <c r="BJ2" s="27">
        <v>2006</v>
      </c>
      <c r="BK2" s="27">
        <v>2007</v>
      </c>
      <c r="BL2" s="27">
        <v>2008</v>
      </c>
      <c r="BM2" s="27">
        <v>2009</v>
      </c>
      <c r="BN2" s="27">
        <v>2010</v>
      </c>
      <c r="BO2" s="27">
        <v>2011</v>
      </c>
      <c r="BP2" s="27">
        <v>2012</v>
      </c>
      <c r="BQ2" s="27">
        <v>2013</v>
      </c>
      <c r="BR2" s="27">
        <v>2014</v>
      </c>
      <c r="BS2" s="27">
        <v>2015</v>
      </c>
      <c r="BT2" s="27">
        <v>2016</v>
      </c>
      <c r="BU2" s="27">
        <v>2017</v>
      </c>
      <c r="BV2" s="27">
        <v>2018</v>
      </c>
      <c r="BW2" s="27">
        <v>2019</v>
      </c>
      <c r="BX2" s="27">
        <v>2020</v>
      </c>
      <c r="BY2" s="27">
        <v>2021</v>
      </c>
      <c r="BZ2" s="27">
        <v>2022</v>
      </c>
      <c r="CA2" s="27">
        <v>2023</v>
      </c>
      <c r="CB2" s="27">
        <v>2024</v>
      </c>
    </row>
    <row r="3" spans="1:82" x14ac:dyDescent="0.25">
      <c r="A3" t="s">
        <v>672</v>
      </c>
      <c r="B3" s="9">
        <v>7.7</v>
      </c>
      <c r="C3" s="9">
        <v>8.4</v>
      </c>
      <c r="D3" s="9">
        <v>9.1</v>
      </c>
      <c r="E3" s="9">
        <v>9.6999999999999993</v>
      </c>
      <c r="F3" s="9">
        <v>10.5</v>
      </c>
      <c r="G3" s="9">
        <v>11.4</v>
      </c>
      <c r="H3" s="9">
        <v>12.5</v>
      </c>
      <c r="I3" s="9">
        <v>12.8</v>
      </c>
      <c r="J3" s="9">
        <v>14</v>
      </c>
      <c r="K3" s="9">
        <v>14.8</v>
      </c>
      <c r="L3" s="9">
        <v>15.9</v>
      </c>
      <c r="M3" s="9">
        <v>16.600000000000001</v>
      </c>
      <c r="N3" s="9">
        <v>18.3</v>
      </c>
      <c r="O3" s="9">
        <v>19.100000000000001</v>
      </c>
      <c r="P3" s="9">
        <v>20.5</v>
      </c>
      <c r="Q3" s="9">
        <v>21.7</v>
      </c>
      <c r="R3" s="9">
        <v>23.4</v>
      </c>
      <c r="S3" s="9">
        <v>25.2</v>
      </c>
      <c r="T3" s="9">
        <v>27.4</v>
      </c>
      <c r="U3" s="9">
        <v>30.2</v>
      </c>
      <c r="V3" s="9">
        <v>32.299999999999997</v>
      </c>
      <c r="W3" s="9">
        <v>35.200000000000003</v>
      </c>
      <c r="X3" s="9">
        <v>38.299999999999997</v>
      </c>
      <c r="Y3" s="9">
        <v>41.2</v>
      </c>
      <c r="Z3" s="9">
        <v>44.5</v>
      </c>
      <c r="AA3" s="9">
        <v>49.8</v>
      </c>
      <c r="AB3" s="9">
        <v>54.4</v>
      </c>
      <c r="AC3" s="9">
        <v>58.8</v>
      </c>
      <c r="AD3" s="9">
        <v>65.2</v>
      </c>
      <c r="AE3" s="9">
        <v>74.5</v>
      </c>
      <c r="AF3" s="9">
        <v>83.9</v>
      </c>
      <c r="AG3" s="9">
        <v>96.1</v>
      </c>
      <c r="AH3" s="9">
        <v>107.4</v>
      </c>
      <c r="AI3" s="9">
        <v>118.7</v>
      </c>
      <c r="AJ3" s="9">
        <v>137.19999999999999</v>
      </c>
      <c r="AK3" s="9">
        <v>149.9</v>
      </c>
      <c r="AL3" s="9">
        <v>169.5</v>
      </c>
      <c r="AM3" s="9">
        <v>180.3</v>
      </c>
      <c r="AN3" s="9">
        <v>198.9</v>
      </c>
      <c r="AO3" s="9">
        <v>210.9</v>
      </c>
      <c r="AP3" s="9">
        <v>222.5</v>
      </c>
      <c r="AQ3" s="9">
        <v>233.1</v>
      </c>
      <c r="AR3" s="9">
        <v>254</v>
      </c>
      <c r="AS3" s="9">
        <v>269.3</v>
      </c>
      <c r="AT3" s="9">
        <v>281</v>
      </c>
      <c r="AU3" s="9">
        <v>299.3</v>
      </c>
      <c r="AV3" s="9">
        <v>321.39999999999998</v>
      </c>
      <c r="AW3" s="9">
        <v>340.9</v>
      </c>
      <c r="AX3" s="9">
        <v>356.3</v>
      </c>
      <c r="AY3" s="9">
        <v>386.8</v>
      </c>
      <c r="AZ3" s="10">
        <v>394.1</v>
      </c>
      <c r="BA3" s="61">
        <v>394.1</v>
      </c>
      <c r="BB3" s="61">
        <v>434.6</v>
      </c>
      <c r="BC3" s="61">
        <v>485.3</v>
      </c>
      <c r="BD3" s="61">
        <v>471.2</v>
      </c>
      <c r="BE3" s="61">
        <v>502.3</v>
      </c>
      <c r="BF3" s="61">
        <v>550.5</v>
      </c>
      <c r="BG3" s="61">
        <v>564.79999999999995</v>
      </c>
      <c r="BH3" s="61">
        <v>620.29999999999995</v>
      </c>
      <c r="BI3" s="61">
        <v>642</v>
      </c>
      <c r="BJ3" s="61">
        <v>651.9</v>
      </c>
      <c r="BK3" s="61">
        <v>707.5</v>
      </c>
      <c r="BL3" s="61">
        <v>743.8</v>
      </c>
      <c r="BM3" s="61">
        <v>721.4</v>
      </c>
      <c r="BN3" s="61">
        <v>754.9</v>
      </c>
      <c r="BO3" s="61">
        <v>763</v>
      </c>
      <c r="BP3" s="61">
        <v>762.7</v>
      </c>
      <c r="BQ3" s="61">
        <v>835.5</v>
      </c>
      <c r="BR3" s="61">
        <v>848.8</v>
      </c>
      <c r="BS3" s="61">
        <v>913.1</v>
      </c>
      <c r="BT3" s="61">
        <v>974.9</v>
      </c>
      <c r="BU3" s="61">
        <v>1010</v>
      </c>
      <c r="BV3" s="61">
        <v>1041.5</v>
      </c>
      <c r="BW3" s="61">
        <v>1142.5999999999999</v>
      </c>
      <c r="BX3" s="61">
        <v>1181.3</v>
      </c>
      <c r="BY3" s="61">
        <v>1310.4000000000001</v>
      </c>
      <c r="BZ3" s="61">
        <v>1367.5</v>
      </c>
      <c r="CA3" s="61">
        <v>1477.9</v>
      </c>
      <c r="CB3" s="61">
        <v>1569.5</v>
      </c>
      <c r="CC3" s="52" t="s">
        <v>721</v>
      </c>
    </row>
    <row r="4" spans="1:82" x14ac:dyDescent="0.25">
      <c r="A4" t="s">
        <v>673</v>
      </c>
      <c r="B4">
        <v>2.7</v>
      </c>
      <c r="C4">
        <v>3</v>
      </c>
      <c r="D4">
        <v>2.8</v>
      </c>
      <c r="E4">
        <v>3.5</v>
      </c>
      <c r="F4">
        <v>4.4000000000000004</v>
      </c>
      <c r="G4">
        <v>5</v>
      </c>
      <c r="H4">
        <v>5.5</v>
      </c>
      <c r="I4">
        <v>5</v>
      </c>
      <c r="J4">
        <v>5.3</v>
      </c>
      <c r="K4">
        <v>6</v>
      </c>
      <c r="L4">
        <v>6.7</v>
      </c>
      <c r="M4">
        <v>6.6</v>
      </c>
      <c r="N4">
        <v>7.9</v>
      </c>
      <c r="O4">
        <v>8.1999999999999993</v>
      </c>
      <c r="P4">
        <v>8.5</v>
      </c>
      <c r="Q4">
        <v>9.5</v>
      </c>
      <c r="R4">
        <v>9.8000000000000007</v>
      </c>
      <c r="S4">
        <v>10.4</v>
      </c>
      <c r="T4">
        <v>11.9</v>
      </c>
      <c r="U4">
        <v>13.9</v>
      </c>
      <c r="V4">
        <v>14.8</v>
      </c>
      <c r="W4">
        <v>15.9</v>
      </c>
      <c r="X4">
        <v>17.100000000000001</v>
      </c>
      <c r="Y4">
        <v>16.899999999999999</v>
      </c>
      <c r="Z4">
        <v>17.399999999999999</v>
      </c>
      <c r="AA4">
        <v>19.399999999999999</v>
      </c>
      <c r="AB4">
        <v>22</v>
      </c>
      <c r="AC4">
        <v>22.4</v>
      </c>
      <c r="AD4">
        <v>23.7</v>
      </c>
      <c r="AE4">
        <v>27</v>
      </c>
      <c r="AF4">
        <v>31.6</v>
      </c>
      <c r="AG4">
        <v>36.5</v>
      </c>
      <c r="AH4">
        <v>41.9</v>
      </c>
      <c r="AI4">
        <v>50.3</v>
      </c>
      <c r="AJ4">
        <v>58</v>
      </c>
      <c r="AK4">
        <v>61.7</v>
      </c>
      <c r="AL4">
        <v>71</v>
      </c>
      <c r="AM4">
        <v>85.1</v>
      </c>
      <c r="AN4">
        <v>89.7</v>
      </c>
      <c r="AO4">
        <v>88.9</v>
      </c>
      <c r="AP4">
        <v>98.5</v>
      </c>
      <c r="AQ4">
        <v>107.9</v>
      </c>
      <c r="AR4">
        <v>111.8</v>
      </c>
      <c r="AS4">
        <v>114.8</v>
      </c>
      <c r="AT4">
        <v>116.8</v>
      </c>
      <c r="AU4">
        <v>121.3</v>
      </c>
      <c r="AV4">
        <v>124.9</v>
      </c>
      <c r="AW4">
        <v>140.69999999999999</v>
      </c>
      <c r="AX4">
        <v>159.69999999999999</v>
      </c>
      <c r="AY4">
        <v>171.9</v>
      </c>
      <c r="AZ4" s="11">
        <v>195.3</v>
      </c>
      <c r="BA4" s="23">
        <v>195.3</v>
      </c>
      <c r="BB4" s="23">
        <v>191.7</v>
      </c>
      <c r="BC4" s="23">
        <v>186.7</v>
      </c>
      <c r="BD4" s="23">
        <v>225.3</v>
      </c>
      <c r="BE4" s="23">
        <v>173.5</v>
      </c>
      <c r="BF4" s="23">
        <v>172.9</v>
      </c>
      <c r="BG4" s="23">
        <v>193.5</v>
      </c>
      <c r="BH4" s="23">
        <v>201.5</v>
      </c>
      <c r="BI4" s="23">
        <v>211.1</v>
      </c>
      <c r="BJ4" s="23">
        <v>224</v>
      </c>
      <c r="BK4" s="23">
        <v>228.4</v>
      </c>
      <c r="BL4" s="23">
        <v>229.7</v>
      </c>
      <c r="BM4" s="23">
        <v>218.5</v>
      </c>
      <c r="BN4" s="23">
        <v>228.7</v>
      </c>
      <c r="BO4" s="23">
        <v>227.3</v>
      </c>
      <c r="BP4" s="23">
        <v>227.9</v>
      </c>
      <c r="BQ4" s="23">
        <v>228</v>
      </c>
      <c r="BR4" s="23">
        <v>231.5</v>
      </c>
      <c r="BS4" s="23">
        <v>242.4</v>
      </c>
      <c r="BT4" s="23">
        <v>240.7</v>
      </c>
      <c r="BU4" s="23">
        <v>248.7</v>
      </c>
      <c r="BV4" s="23">
        <v>259.89999999999998</v>
      </c>
      <c r="BW4" s="23">
        <v>266.3</v>
      </c>
      <c r="BX4" s="23">
        <v>273.60000000000002</v>
      </c>
      <c r="BY4" s="23">
        <v>292.5</v>
      </c>
      <c r="BZ4" s="23">
        <v>298.89999999999998</v>
      </c>
      <c r="CA4" s="23">
        <v>308.10000000000002</v>
      </c>
      <c r="CB4" s="23">
        <v>308.3</v>
      </c>
      <c r="CC4" s="52" t="s">
        <v>721</v>
      </c>
    </row>
    <row r="5" spans="1:82" s="19" customFormat="1" x14ac:dyDescent="0.25">
      <c r="A5" s="20" t="s">
        <v>697</v>
      </c>
      <c r="B5" s="19">
        <f>B3+B4</f>
        <v>10.4</v>
      </c>
      <c r="C5" s="19">
        <f t="shared" ref="C5:BO5" si="0">C3+C4</f>
        <v>11.4</v>
      </c>
      <c r="D5" s="19">
        <f t="shared" si="0"/>
        <v>11.899999999999999</v>
      </c>
      <c r="E5" s="19">
        <f t="shared" si="0"/>
        <v>13.2</v>
      </c>
      <c r="F5" s="19">
        <f t="shared" si="0"/>
        <v>14.9</v>
      </c>
      <c r="G5" s="19">
        <f t="shared" si="0"/>
        <v>16.399999999999999</v>
      </c>
      <c r="H5" s="19">
        <f t="shared" si="0"/>
        <v>18</v>
      </c>
      <c r="I5" s="19">
        <f t="shared" si="0"/>
        <v>17.8</v>
      </c>
      <c r="J5" s="19">
        <f t="shared" si="0"/>
        <v>19.3</v>
      </c>
      <c r="K5" s="19">
        <f t="shared" si="0"/>
        <v>20.8</v>
      </c>
      <c r="L5" s="19">
        <f t="shared" si="0"/>
        <v>22.6</v>
      </c>
      <c r="M5" s="19">
        <f t="shared" si="0"/>
        <v>23.200000000000003</v>
      </c>
      <c r="N5" s="19">
        <f t="shared" si="0"/>
        <v>26.200000000000003</v>
      </c>
      <c r="O5" s="19">
        <f t="shared" si="0"/>
        <v>27.3</v>
      </c>
      <c r="P5" s="19">
        <f t="shared" si="0"/>
        <v>29</v>
      </c>
      <c r="Q5" s="19">
        <f t="shared" si="0"/>
        <v>31.2</v>
      </c>
      <c r="R5" s="19">
        <f t="shared" si="0"/>
        <v>33.200000000000003</v>
      </c>
      <c r="S5" s="19">
        <f t="shared" si="0"/>
        <v>35.6</v>
      </c>
      <c r="T5" s="19">
        <f t="shared" si="0"/>
        <v>39.299999999999997</v>
      </c>
      <c r="U5" s="19">
        <f t="shared" si="0"/>
        <v>44.1</v>
      </c>
      <c r="V5" s="19">
        <f t="shared" si="0"/>
        <v>47.099999999999994</v>
      </c>
      <c r="W5" s="19">
        <f t="shared" si="0"/>
        <v>51.1</v>
      </c>
      <c r="X5" s="19">
        <f t="shared" si="0"/>
        <v>55.4</v>
      </c>
      <c r="Y5" s="19">
        <f t="shared" si="0"/>
        <v>58.1</v>
      </c>
      <c r="Z5" s="19">
        <f t="shared" si="0"/>
        <v>61.9</v>
      </c>
      <c r="AA5" s="19">
        <f t="shared" si="0"/>
        <v>69.199999999999989</v>
      </c>
      <c r="AB5" s="19">
        <f t="shared" si="0"/>
        <v>76.400000000000006</v>
      </c>
      <c r="AC5" s="19">
        <f t="shared" si="0"/>
        <v>81.199999999999989</v>
      </c>
      <c r="AD5" s="19">
        <f t="shared" si="0"/>
        <v>88.9</v>
      </c>
      <c r="AE5" s="19">
        <f t="shared" si="0"/>
        <v>101.5</v>
      </c>
      <c r="AF5" s="19">
        <f t="shared" si="0"/>
        <v>115.5</v>
      </c>
      <c r="AG5" s="19">
        <f t="shared" si="0"/>
        <v>132.6</v>
      </c>
      <c r="AH5" s="19">
        <f t="shared" si="0"/>
        <v>149.30000000000001</v>
      </c>
      <c r="AI5" s="19">
        <f t="shared" si="0"/>
        <v>169</v>
      </c>
      <c r="AJ5" s="19">
        <f t="shared" si="0"/>
        <v>195.2</v>
      </c>
      <c r="AK5" s="19">
        <f t="shared" si="0"/>
        <v>211.60000000000002</v>
      </c>
      <c r="AL5" s="19">
        <f t="shared" si="0"/>
        <v>240.5</v>
      </c>
      <c r="AM5" s="19">
        <f t="shared" si="0"/>
        <v>265.39999999999998</v>
      </c>
      <c r="AN5" s="19">
        <f t="shared" si="0"/>
        <v>288.60000000000002</v>
      </c>
      <c r="AO5" s="19">
        <f t="shared" si="0"/>
        <v>299.8</v>
      </c>
      <c r="AP5" s="19">
        <f t="shared" si="0"/>
        <v>321</v>
      </c>
      <c r="AQ5" s="19">
        <f t="shared" si="0"/>
        <v>341</v>
      </c>
      <c r="AR5" s="19">
        <f t="shared" si="0"/>
        <v>365.8</v>
      </c>
      <c r="AS5" s="19">
        <f t="shared" si="0"/>
        <v>384.1</v>
      </c>
      <c r="AT5" s="19">
        <f t="shared" si="0"/>
        <v>397.8</v>
      </c>
      <c r="AU5" s="19">
        <f t="shared" si="0"/>
        <v>420.6</v>
      </c>
      <c r="AV5" s="19">
        <f t="shared" si="0"/>
        <v>446.29999999999995</v>
      </c>
      <c r="AW5" s="19">
        <f t="shared" si="0"/>
        <v>481.59999999999997</v>
      </c>
      <c r="AX5" s="19">
        <f t="shared" si="0"/>
        <v>516</v>
      </c>
      <c r="AY5" s="19">
        <f t="shared" si="0"/>
        <v>558.70000000000005</v>
      </c>
      <c r="AZ5" s="19">
        <f t="shared" si="0"/>
        <v>589.40000000000009</v>
      </c>
      <c r="BA5" s="25">
        <f t="shared" si="0"/>
        <v>589.40000000000009</v>
      </c>
      <c r="BB5" s="25">
        <f t="shared" si="0"/>
        <v>626.29999999999995</v>
      </c>
      <c r="BC5" s="25">
        <f t="shared" si="0"/>
        <v>672</v>
      </c>
      <c r="BD5" s="25">
        <f t="shared" si="0"/>
        <v>696.5</v>
      </c>
      <c r="BE5" s="25">
        <f t="shared" si="0"/>
        <v>675.8</v>
      </c>
      <c r="BF5" s="25">
        <f t="shared" si="0"/>
        <v>723.4</v>
      </c>
      <c r="BG5" s="25">
        <f t="shared" si="0"/>
        <v>758.3</v>
      </c>
      <c r="BH5" s="25">
        <f t="shared" si="0"/>
        <v>821.8</v>
      </c>
      <c r="BI5" s="25">
        <f t="shared" si="0"/>
        <v>853.1</v>
      </c>
      <c r="BJ5" s="25">
        <f t="shared" si="0"/>
        <v>875.9</v>
      </c>
      <c r="BK5" s="25">
        <f t="shared" si="0"/>
        <v>935.9</v>
      </c>
      <c r="BL5" s="25">
        <f t="shared" si="0"/>
        <v>973.5</v>
      </c>
      <c r="BM5" s="25">
        <f t="shared" si="0"/>
        <v>939.9</v>
      </c>
      <c r="BN5" s="25">
        <f t="shared" si="0"/>
        <v>983.59999999999991</v>
      </c>
      <c r="BO5" s="25">
        <f t="shared" si="0"/>
        <v>990.3</v>
      </c>
      <c r="BP5" s="25">
        <f t="shared" ref="BP5:CB5" si="1">BP3+BP4</f>
        <v>990.6</v>
      </c>
      <c r="BQ5" s="25">
        <f t="shared" si="1"/>
        <v>1063.5</v>
      </c>
      <c r="BR5" s="25">
        <f t="shared" si="1"/>
        <v>1080.3</v>
      </c>
      <c r="BS5" s="25">
        <f t="shared" si="1"/>
        <v>1155.5</v>
      </c>
      <c r="BT5" s="25">
        <f t="shared" si="1"/>
        <v>1215.5999999999999</v>
      </c>
      <c r="BU5" s="25">
        <f t="shared" si="1"/>
        <v>1258.7</v>
      </c>
      <c r="BV5" s="25">
        <f t="shared" si="1"/>
        <v>1301.4000000000001</v>
      </c>
      <c r="BW5" s="25">
        <f t="shared" si="1"/>
        <v>1408.8999999999999</v>
      </c>
      <c r="BX5" s="25">
        <f t="shared" si="1"/>
        <v>1454.9</v>
      </c>
      <c r="BY5" s="25">
        <f t="shared" si="1"/>
        <v>1602.9</v>
      </c>
      <c r="BZ5" s="25">
        <f t="shared" si="1"/>
        <v>1666.4</v>
      </c>
      <c r="CA5" s="25">
        <f t="shared" si="1"/>
        <v>1786</v>
      </c>
      <c r="CB5" s="25">
        <f t="shared" si="1"/>
        <v>1877.8</v>
      </c>
      <c r="CC5" s="58" t="s">
        <v>721</v>
      </c>
      <c r="CD5" s="58"/>
    </row>
    <row r="6" spans="1:82" x14ac:dyDescent="0.25">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row>
    <row r="7" spans="1:82" x14ac:dyDescent="0.25">
      <c r="A7" s="14" t="s">
        <v>712</v>
      </c>
      <c r="BA7" s="72">
        <v>7432</v>
      </c>
      <c r="BB7" s="72">
        <v>7871.5</v>
      </c>
      <c r="BC7" s="72">
        <v>8378.7999999999993</v>
      </c>
      <c r="BD7" s="72">
        <v>8927.9</v>
      </c>
      <c r="BE7" s="72">
        <v>9189</v>
      </c>
      <c r="BF7" s="72">
        <v>9454.7000000000007</v>
      </c>
      <c r="BG7" s="72">
        <v>9904.1</v>
      </c>
      <c r="BH7" s="72">
        <v>10585.6</v>
      </c>
      <c r="BI7" s="72">
        <v>11327.8</v>
      </c>
      <c r="BJ7" s="72">
        <v>12022.5</v>
      </c>
      <c r="BK7" s="72">
        <v>12585.9</v>
      </c>
      <c r="BL7" s="72">
        <v>12786.8</v>
      </c>
      <c r="BM7" s="72">
        <v>12431.5</v>
      </c>
      <c r="BN7" s="72">
        <v>12939.5</v>
      </c>
      <c r="BO7" s="72">
        <v>13461.1</v>
      </c>
      <c r="BP7" s="72">
        <v>14092.7</v>
      </c>
      <c r="BQ7" s="72">
        <v>14665.5</v>
      </c>
      <c r="BR7" s="72">
        <v>15332.5</v>
      </c>
      <c r="BS7" s="72">
        <v>15951</v>
      </c>
      <c r="BT7" s="72">
        <v>16413.099999999999</v>
      </c>
      <c r="BU7" s="72">
        <v>17156.3</v>
      </c>
      <c r="BV7" s="72">
        <v>18097.8</v>
      </c>
      <c r="BW7" s="72">
        <v>18909.8</v>
      </c>
      <c r="BX7" s="72">
        <v>18641.7</v>
      </c>
      <c r="BY7" s="72">
        <v>20871.2</v>
      </c>
      <c r="BZ7" s="72">
        <v>23068.3</v>
      </c>
      <c r="CA7" s="72">
        <v>24615.599999999999</v>
      </c>
      <c r="CB7" s="72">
        <v>25891.200000000001</v>
      </c>
      <c r="CC7" s="52" t="s">
        <v>721</v>
      </c>
      <c r="CD7" s="71" t="s">
        <v>711</v>
      </c>
    </row>
    <row r="8" spans="1:82" x14ac:dyDescent="0.25">
      <c r="A8" s="8" t="s">
        <v>674</v>
      </c>
      <c r="B8" s="21">
        <v>249.6</v>
      </c>
      <c r="C8" s="21">
        <v>274.5</v>
      </c>
      <c r="D8" s="21">
        <v>272.5</v>
      </c>
      <c r="E8" s="21">
        <v>299.8</v>
      </c>
      <c r="F8" s="21">
        <v>346.9</v>
      </c>
      <c r="G8" s="21">
        <v>367.3</v>
      </c>
      <c r="H8" s="21">
        <v>389.2</v>
      </c>
      <c r="I8" s="21">
        <v>390.5</v>
      </c>
      <c r="J8" s="21">
        <v>425.5</v>
      </c>
      <c r="K8" s="21">
        <v>449.4</v>
      </c>
      <c r="L8" s="21">
        <v>474</v>
      </c>
      <c r="M8" s="21">
        <v>481.2</v>
      </c>
      <c r="N8" s="21">
        <v>521.70000000000005</v>
      </c>
      <c r="O8" s="21">
        <v>542.4</v>
      </c>
      <c r="P8" s="21">
        <v>562.20000000000005</v>
      </c>
      <c r="Q8" s="21">
        <v>603.9</v>
      </c>
      <c r="R8" s="21">
        <v>637.5</v>
      </c>
      <c r="S8" s="21">
        <v>684.5</v>
      </c>
      <c r="T8" s="21">
        <v>742.3</v>
      </c>
      <c r="U8" s="21">
        <v>813.4</v>
      </c>
      <c r="V8" s="21">
        <v>860</v>
      </c>
      <c r="W8" s="21">
        <v>940.7</v>
      </c>
      <c r="X8" s="21">
        <v>1017.6</v>
      </c>
      <c r="Y8" s="21">
        <v>1073.3</v>
      </c>
      <c r="Z8" s="21">
        <v>1164.9000000000001</v>
      </c>
      <c r="AA8" s="21">
        <v>1279.0999999999999</v>
      </c>
      <c r="AB8" s="21">
        <v>1425.4</v>
      </c>
      <c r="AC8" s="21">
        <v>1545.2</v>
      </c>
      <c r="AD8" s="21">
        <v>1684.9</v>
      </c>
      <c r="AE8" s="21">
        <v>1873.4</v>
      </c>
      <c r="AF8" s="21">
        <v>2081.8000000000002</v>
      </c>
      <c r="AG8" s="21">
        <v>2351.6</v>
      </c>
      <c r="AH8" s="21">
        <v>2627.3</v>
      </c>
      <c r="AI8" s="21">
        <v>2857.3</v>
      </c>
      <c r="AJ8" s="21">
        <v>3207</v>
      </c>
      <c r="AK8" s="21">
        <v>3343.8</v>
      </c>
      <c r="AL8" s="21">
        <v>3634</v>
      </c>
      <c r="AM8" s="21">
        <v>4037.6</v>
      </c>
      <c r="AN8" s="21">
        <v>4339</v>
      </c>
      <c r="AO8" s="21">
        <v>4579.6000000000004</v>
      </c>
      <c r="AP8" s="21">
        <v>4855.2</v>
      </c>
      <c r="AQ8" s="21">
        <v>5236.3999999999996</v>
      </c>
      <c r="AR8" s="21">
        <v>5641.6</v>
      </c>
      <c r="AS8" s="21">
        <v>5963.1</v>
      </c>
      <c r="AT8" s="21">
        <v>6158.1</v>
      </c>
      <c r="AU8" s="21">
        <v>6520.3</v>
      </c>
      <c r="AV8" s="21">
        <v>6858.6</v>
      </c>
      <c r="AW8" s="21">
        <v>7287.2</v>
      </c>
      <c r="AX8" s="21">
        <v>7639.7</v>
      </c>
      <c r="AY8" s="21">
        <v>8073.1</v>
      </c>
      <c r="AZ8" s="22">
        <v>8577.6</v>
      </c>
      <c r="BA8" s="22">
        <v>8577.6</v>
      </c>
      <c r="BB8" s="22">
        <v>9062.7999999999993</v>
      </c>
      <c r="BC8" s="22">
        <v>9631.2000000000007</v>
      </c>
      <c r="BD8" s="22">
        <v>10251</v>
      </c>
      <c r="BE8" s="22">
        <v>10581.9</v>
      </c>
      <c r="BF8" s="22">
        <v>10929.1</v>
      </c>
      <c r="BG8" s="22">
        <v>11456.5</v>
      </c>
      <c r="BH8" s="22">
        <v>12217.2</v>
      </c>
      <c r="BI8" s="22">
        <v>13039.2</v>
      </c>
      <c r="BJ8" s="22">
        <v>13815.6</v>
      </c>
      <c r="BK8" s="22">
        <v>14474.2</v>
      </c>
      <c r="BL8" s="22">
        <v>14769.9</v>
      </c>
      <c r="BM8" s="22">
        <v>14478.1</v>
      </c>
      <c r="BN8" s="22">
        <v>15049</v>
      </c>
      <c r="BO8" s="22">
        <v>15599.7</v>
      </c>
      <c r="BP8" s="22">
        <v>16254</v>
      </c>
      <c r="BQ8" s="22">
        <v>16880.7</v>
      </c>
      <c r="BR8" s="22">
        <v>17608.099999999999</v>
      </c>
      <c r="BS8" s="22">
        <v>18295</v>
      </c>
      <c r="BT8" s="22">
        <v>18804.900000000001</v>
      </c>
      <c r="BU8" s="22">
        <v>19612.099999999999</v>
      </c>
      <c r="BV8" s="22">
        <v>20656.5</v>
      </c>
      <c r="BW8" s="22">
        <v>21540</v>
      </c>
      <c r="BX8" s="22">
        <v>21354.1</v>
      </c>
      <c r="BY8" s="22">
        <v>23681.200000000001</v>
      </c>
      <c r="BZ8" s="22">
        <v>26006.9</v>
      </c>
      <c r="CA8" s="22">
        <v>27720.7</v>
      </c>
      <c r="CB8" s="22">
        <v>29184.9</v>
      </c>
      <c r="CC8" s="52" t="s">
        <v>721</v>
      </c>
    </row>
    <row r="9" spans="1:82" x14ac:dyDescent="0.25">
      <c r="A9" t="s">
        <v>675</v>
      </c>
      <c r="B9" s="15">
        <v>98</v>
      </c>
      <c r="C9" s="15">
        <v>112.9</v>
      </c>
      <c r="D9" s="15">
        <v>105.4</v>
      </c>
      <c r="E9" s="15">
        <v>120.6</v>
      </c>
      <c r="F9" s="15">
        <v>142.4</v>
      </c>
      <c r="G9" s="15">
        <v>146.80000000000001</v>
      </c>
      <c r="H9" s="15">
        <v>155.30000000000001</v>
      </c>
      <c r="I9" s="15">
        <v>149.19999999999999</v>
      </c>
      <c r="J9" s="15">
        <v>164.5</v>
      </c>
      <c r="K9" s="15">
        <v>172.1</v>
      </c>
      <c r="L9" s="15">
        <v>178.1</v>
      </c>
      <c r="M9" s="15">
        <v>172.5</v>
      </c>
      <c r="N9" s="15">
        <v>187.5</v>
      </c>
      <c r="O9" s="15">
        <v>190.9</v>
      </c>
      <c r="P9" s="15">
        <v>192.9</v>
      </c>
      <c r="Q9" s="15">
        <v>208.8</v>
      </c>
      <c r="R9" s="15">
        <v>219.7</v>
      </c>
      <c r="S9" s="15">
        <v>233.9</v>
      </c>
      <c r="T9" s="15">
        <v>258</v>
      </c>
      <c r="U9" s="15">
        <v>284</v>
      </c>
      <c r="V9" s="15">
        <v>290.5</v>
      </c>
      <c r="W9" s="15">
        <v>315</v>
      </c>
      <c r="X9" s="15">
        <v>335.2</v>
      </c>
      <c r="Y9" s="15">
        <v>337.1</v>
      </c>
      <c r="Z9" s="15">
        <v>357.9</v>
      </c>
      <c r="AA9" s="15">
        <v>394.9</v>
      </c>
      <c r="AB9" s="15">
        <v>454</v>
      </c>
      <c r="AC9" s="15">
        <v>483.8</v>
      </c>
      <c r="AD9" s="15">
        <v>510.8</v>
      </c>
      <c r="AE9" s="15">
        <v>574.1</v>
      </c>
      <c r="AF9" s="15">
        <v>643.9</v>
      </c>
      <c r="AG9" s="15">
        <v>728.4</v>
      </c>
      <c r="AH9" s="15">
        <v>821.6</v>
      </c>
      <c r="AI9" s="15">
        <v>869.6</v>
      </c>
      <c r="AJ9" s="15">
        <v>981.1</v>
      </c>
      <c r="AK9" s="15">
        <v>962.7</v>
      </c>
      <c r="AL9" s="15">
        <v>996.5</v>
      </c>
      <c r="AM9" s="15">
        <v>1121.8</v>
      </c>
      <c r="AN9" s="15">
        <v>1165.0999999999999</v>
      </c>
      <c r="AO9" s="15">
        <v>1173</v>
      </c>
      <c r="AP9" s="15">
        <v>1242.3</v>
      </c>
      <c r="AQ9" s="15">
        <v>1340.9</v>
      </c>
      <c r="AR9" s="15">
        <v>1427</v>
      </c>
      <c r="AS9" s="15">
        <v>1465.7</v>
      </c>
      <c r="AT9" s="15">
        <v>1440.3</v>
      </c>
      <c r="AU9" s="15">
        <v>1492.6</v>
      </c>
      <c r="AV9" s="15">
        <v>1540.6</v>
      </c>
      <c r="AW9" s="15">
        <v>1652.6</v>
      </c>
      <c r="AX9" s="15">
        <v>1719.7</v>
      </c>
      <c r="AY9" s="15">
        <v>1821.5</v>
      </c>
      <c r="AZ9" s="23">
        <v>1926.1</v>
      </c>
      <c r="BA9" s="23">
        <v>1926.1</v>
      </c>
      <c r="BB9" s="23">
        <v>1992.8</v>
      </c>
      <c r="BC9" s="23">
        <v>2085.1999999999998</v>
      </c>
      <c r="BD9" s="23">
        <v>2220.5</v>
      </c>
      <c r="BE9" s="23">
        <v>2184.6</v>
      </c>
      <c r="BF9" s="23">
        <v>2170.9</v>
      </c>
      <c r="BG9" s="23">
        <v>2303.4</v>
      </c>
      <c r="BH9" s="23">
        <v>2503.4</v>
      </c>
      <c r="BI9" s="23">
        <v>2699.7</v>
      </c>
      <c r="BJ9" s="23">
        <v>2890.8</v>
      </c>
      <c r="BK9" s="23">
        <v>3021.9</v>
      </c>
      <c r="BL9" s="23">
        <v>2987.9</v>
      </c>
      <c r="BM9" s="23">
        <v>2666</v>
      </c>
      <c r="BN9" s="23">
        <v>2766.2</v>
      </c>
      <c r="BO9" s="23">
        <v>2926.4</v>
      </c>
      <c r="BP9" s="23">
        <v>3016.2</v>
      </c>
      <c r="BQ9" s="23">
        <v>3169.3</v>
      </c>
      <c r="BR9" s="23">
        <v>3278.3</v>
      </c>
      <c r="BS9" s="23">
        <v>3230.9</v>
      </c>
      <c r="BT9" s="23">
        <v>3191.3</v>
      </c>
      <c r="BU9" s="23">
        <v>3394.1</v>
      </c>
      <c r="BV9" s="23">
        <v>3641.5</v>
      </c>
      <c r="BW9" s="23">
        <v>3680</v>
      </c>
      <c r="BX9" s="23">
        <v>3472.1</v>
      </c>
      <c r="BY9" s="23">
        <v>3981</v>
      </c>
      <c r="BZ9" s="23">
        <v>4549.3999999999996</v>
      </c>
      <c r="CA9" s="23">
        <v>4746.8999999999996</v>
      </c>
      <c r="CB9" s="23">
        <v>4867.5</v>
      </c>
      <c r="CC9" s="52" t="s">
        <v>721</v>
      </c>
    </row>
    <row r="10" spans="1:82" x14ac:dyDescent="0.25">
      <c r="A10" t="s">
        <v>676</v>
      </c>
      <c r="B10" s="15">
        <v>118.1</v>
      </c>
      <c r="C10" s="15">
        <v>128.30000000000001</v>
      </c>
      <c r="D10" s="15">
        <v>132.30000000000001</v>
      </c>
      <c r="E10" s="15">
        <v>143.5</v>
      </c>
      <c r="F10" s="15">
        <v>160</v>
      </c>
      <c r="G10" s="15">
        <v>169.7</v>
      </c>
      <c r="H10" s="15">
        <v>180.7</v>
      </c>
      <c r="I10" s="15">
        <v>186.2</v>
      </c>
      <c r="J10" s="15">
        <v>203.1</v>
      </c>
      <c r="K10" s="15">
        <v>215.6</v>
      </c>
      <c r="L10" s="15">
        <v>229.8</v>
      </c>
      <c r="M10" s="15">
        <v>238.2</v>
      </c>
      <c r="N10" s="15">
        <v>259.89999999999998</v>
      </c>
      <c r="O10" s="15">
        <v>272.60000000000002</v>
      </c>
      <c r="P10" s="15">
        <v>285.39999999999998</v>
      </c>
      <c r="Q10" s="15">
        <v>305.5</v>
      </c>
      <c r="R10" s="15">
        <v>321.60000000000002</v>
      </c>
      <c r="S10" s="15">
        <v>347.5</v>
      </c>
      <c r="T10" s="15">
        <v>373.9</v>
      </c>
      <c r="U10" s="15">
        <v>407.3</v>
      </c>
      <c r="V10" s="15">
        <v>435.7</v>
      </c>
      <c r="W10" s="15">
        <v>476.7</v>
      </c>
      <c r="X10" s="15">
        <v>519.9</v>
      </c>
      <c r="Y10" s="15">
        <v>557.5</v>
      </c>
      <c r="Z10" s="15">
        <v>611.9</v>
      </c>
      <c r="AA10" s="15">
        <v>672.2</v>
      </c>
      <c r="AB10" s="15">
        <v>744</v>
      </c>
      <c r="AC10" s="15">
        <v>813.2</v>
      </c>
      <c r="AD10" s="15">
        <v>902.3</v>
      </c>
      <c r="AE10" s="15">
        <v>1007.6</v>
      </c>
      <c r="AF10" s="15">
        <v>1124.8</v>
      </c>
      <c r="AG10" s="15">
        <v>1281.4000000000001</v>
      </c>
      <c r="AH10" s="15">
        <v>1434.9</v>
      </c>
      <c r="AI10" s="15">
        <v>1579.7</v>
      </c>
      <c r="AJ10" s="15">
        <v>1772.9</v>
      </c>
      <c r="AK10" s="15">
        <v>1887.4</v>
      </c>
      <c r="AL10" s="15">
        <v>2111</v>
      </c>
      <c r="AM10" s="15">
        <v>2346.3000000000002</v>
      </c>
      <c r="AN10" s="15">
        <v>2557.5</v>
      </c>
      <c r="AO10" s="15">
        <v>2751.1</v>
      </c>
      <c r="AP10" s="15">
        <v>2917.8</v>
      </c>
      <c r="AQ10" s="15">
        <v>3146.3</v>
      </c>
      <c r="AR10" s="15">
        <v>3407.7</v>
      </c>
      <c r="AS10" s="15">
        <v>3631.3</v>
      </c>
      <c r="AT10" s="15">
        <v>3793.8</v>
      </c>
      <c r="AU10" s="15">
        <v>4052.2</v>
      </c>
      <c r="AV10" s="15">
        <v>4311.6000000000004</v>
      </c>
      <c r="AW10" s="15">
        <v>4591.7</v>
      </c>
      <c r="AX10" s="15">
        <v>4843.2</v>
      </c>
      <c r="AY10" s="15">
        <v>5147.6000000000004</v>
      </c>
      <c r="AZ10" s="23">
        <v>5505.9</v>
      </c>
      <c r="BA10" s="23">
        <v>5505.9</v>
      </c>
      <c r="BB10" s="23">
        <v>5878.7</v>
      </c>
      <c r="BC10" s="23">
        <v>6293.6</v>
      </c>
      <c r="BD10" s="23">
        <v>6707.4</v>
      </c>
      <c r="BE10" s="23">
        <v>7004.4</v>
      </c>
      <c r="BF10" s="23">
        <v>7283.8</v>
      </c>
      <c r="BG10" s="23">
        <v>7600.7</v>
      </c>
      <c r="BH10" s="23">
        <v>8082.3</v>
      </c>
      <c r="BI10" s="23">
        <v>8628.2000000000007</v>
      </c>
      <c r="BJ10" s="23">
        <v>9131.6</v>
      </c>
      <c r="BK10" s="23">
        <v>9564</v>
      </c>
      <c r="BL10" s="23">
        <v>9798.9</v>
      </c>
      <c r="BM10" s="23">
        <v>9765.5</v>
      </c>
      <c r="BN10" s="23">
        <v>10173.299999999999</v>
      </c>
      <c r="BO10" s="23">
        <v>10534.8</v>
      </c>
      <c r="BP10" s="23">
        <v>11076.5</v>
      </c>
      <c r="BQ10" s="23">
        <v>11496.3</v>
      </c>
      <c r="BR10" s="23">
        <v>12054.2</v>
      </c>
      <c r="BS10" s="23">
        <v>12720.1</v>
      </c>
      <c r="BT10" s="23">
        <v>13221.7</v>
      </c>
      <c r="BU10" s="23">
        <v>13762.2</v>
      </c>
      <c r="BV10" s="23">
        <v>14456.3</v>
      </c>
      <c r="BW10" s="23">
        <v>15229.8</v>
      </c>
      <c r="BX10" s="23">
        <v>15169.6</v>
      </c>
      <c r="BY10" s="23">
        <v>16890.3</v>
      </c>
      <c r="BZ10" s="23">
        <v>18519</v>
      </c>
      <c r="CA10" s="23">
        <v>19868.7</v>
      </c>
      <c r="CB10" s="23">
        <v>21023.7</v>
      </c>
      <c r="CC10" s="52" t="s">
        <v>721</v>
      </c>
    </row>
    <row r="11" spans="1:82" s="19" customFormat="1" x14ac:dyDescent="0.25">
      <c r="A11" s="19" t="s">
        <v>236</v>
      </c>
      <c r="B11" s="24">
        <v>33.5</v>
      </c>
      <c r="C11" s="24">
        <v>33.200000000000003</v>
      </c>
      <c r="D11" s="24">
        <v>34.799999999999997</v>
      </c>
      <c r="E11" s="24">
        <v>35.700000000000003</v>
      </c>
      <c r="F11" s="24">
        <v>44.5</v>
      </c>
      <c r="G11" s="24">
        <v>50.9</v>
      </c>
      <c r="H11" s="24">
        <v>53.3</v>
      </c>
      <c r="I11" s="24">
        <v>55.1</v>
      </c>
      <c r="J11" s="24">
        <v>57.9</v>
      </c>
      <c r="K11" s="24">
        <v>61.6</v>
      </c>
      <c r="L11" s="24">
        <v>66.099999999999994</v>
      </c>
      <c r="M11" s="24">
        <v>70.5</v>
      </c>
      <c r="N11" s="24">
        <v>74.2</v>
      </c>
      <c r="O11" s="24">
        <v>78.900000000000006</v>
      </c>
      <c r="P11" s="24">
        <v>83.9</v>
      </c>
      <c r="Q11" s="24">
        <v>89.7</v>
      </c>
      <c r="R11" s="24">
        <v>96.1</v>
      </c>
      <c r="S11" s="24">
        <v>103.1</v>
      </c>
      <c r="T11" s="24">
        <v>110.4</v>
      </c>
      <c r="U11" s="24">
        <v>122.2</v>
      </c>
      <c r="V11" s="24">
        <v>133.80000000000001</v>
      </c>
      <c r="W11" s="24">
        <v>148.9</v>
      </c>
      <c r="X11" s="24">
        <v>162.5</v>
      </c>
      <c r="Y11" s="24">
        <v>178.6</v>
      </c>
      <c r="Z11" s="24">
        <v>195.1</v>
      </c>
      <c r="AA11" s="24">
        <v>212</v>
      </c>
      <c r="AB11" s="24">
        <v>227.4</v>
      </c>
      <c r="AC11" s="24">
        <v>248.2</v>
      </c>
      <c r="AD11" s="24">
        <v>271.8</v>
      </c>
      <c r="AE11" s="24">
        <v>291.8</v>
      </c>
      <c r="AF11" s="24">
        <v>313.10000000000002</v>
      </c>
      <c r="AG11" s="24">
        <v>341.7</v>
      </c>
      <c r="AH11" s="24">
        <v>370.9</v>
      </c>
      <c r="AI11" s="24">
        <v>408</v>
      </c>
      <c r="AJ11" s="24">
        <v>453</v>
      </c>
      <c r="AK11" s="24">
        <v>493.7</v>
      </c>
      <c r="AL11" s="24">
        <v>526.5</v>
      </c>
      <c r="AM11" s="24">
        <v>569.5</v>
      </c>
      <c r="AN11" s="24">
        <v>616.4</v>
      </c>
      <c r="AO11" s="24">
        <v>655.5</v>
      </c>
      <c r="AP11" s="24">
        <v>695.1</v>
      </c>
      <c r="AQ11" s="24">
        <v>749.2</v>
      </c>
      <c r="AR11" s="24">
        <v>806.8</v>
      </c>
      <c r="AS11" s="24">
        <v>866.1</v>
      </c>
      <c r="AT11" s="24">
        <v>924.1</v>
      </c>
      <c r="AU11" s="24">
        <v>975.6</v>
      </c>
      <c r="AV11" s="24">
        <v>1006.4</v>
      </c>
      <c r="AW11" s="24">
        <v>1042.9000000000001</v>
      </c>
      <c r="AX11" s="24">
        <v>1076.8</v>
      </c>
      <c r="AY11" s="24">
        <v>1104.0999999999999</v>
      </c>
      <c r="AZ11" s="24">
        <v>1145.5999999999999</v>
      </c>
      <c r="BA11" s="24">
        <v>1145.5999999999999</v>
      </c>
      <c r="BB11" s="25">
        <v>1191.3</v>
      </c>
      <c r="BC11" s="25">
        <v>1252.3</v>
      </c>
      <c r="BD11" s="25">
        <v>1323</v>
      </c>
      <c r="BE11" s="25">
        <v>1392.9</v>
      </c>
      <c r="BF11" s="25">
        <v>1474.4</v>
      </c>
      <c r="BG11" s="25">
        <v>1552.3</v>
      </c>
      <c r="BH11" s="25">
        <v>1631.5</v>
      </c>
      <c r="BI11" s="25">
        <v>1711.4</v>
      </c>
      <c r="BJ11" s="25">
        <v>1793.1</v>
      </c>
      <c r="BK11" s="25">
        <v>1888.4</v>
      </c>
      <c r="BL11" s="25">
        <v>1983.1</v>
      </c>
      <c r="BM11" s="25">
        <v>2046.6</v>
      </c>
      <c r="BN11" s="25">
        <v>2109.5</v>
      </c>
      <c r="BO11" s="25">
        <v>2138.6</v>
      </c>
      <c r="BP11" s="25">
        <v>2161.3000000000002</v>
      </c>
      <c r="BQ11" s="25">
        <v>2215.1999999999998</v>
      </c>
      <c r="BR11" s="25">
        <v>2275.6</v>
      </c>
      <c r="BS11" s="25">
        <v>2344</v>
      </c>
      <c r="BT11" s="25">
        <v>2391.9</v>
      </c>
      <c r="BU11" s="25">
        <v>2455.8000000000002</v>
      </c>
      <c r="BV11" s="25">
        <v>2558.8000000000002</v>
      </c>
      <c r="BW11" s="25">
        <v>2630.2</v>
      </c>
      <c r="BX11" s="25">
        <v>2712.4</v>
      </c>
      <c r="BY11" s="25">
        <v>2810</v>
      </c>
      <c r="BZ11" s="25">
        <v>2938.6</v>
      </c>
      <c r="CA11" s="25">
        <v>3105.1</v>
      </c>
      <c r="CB11" s="25">
        <v>3293.7</v>
      </c>
      <c r="CC11" s="58" t="s">
        <v>721</v>
      </c>
      <c r="CD11" s="58"/>
    </row>
    <row r="12" spans="1:82" x14ac:dyDescent="0.25">
      <c r="A12" t="s">
        <v>677</v>
      </c>
      <c r="B12" s="15">
        <f>B9-B5</f>
        <v>87.6</v>
      </c>
      <c r="C12" s="15">
        <f>C9-C5</f>
        <v>101.5</v>
      </c>
      <c r="D12" s="15">
        <f>D9-D5</f>
        <v>93.5</v>
      </c>
      <c r="E12" s="15">
        <f>E9-E5</f>
        <v>107.39999999999999</v>
      </c>
      <c r="F12" s="15">
        <f>F9-F5</f>
        <v>127.5</v>
      </c>
      <c r="G12" s="15">
        <f>G9-G5</f>
        <v>130.4</v>
      </c>
      <c r="H12" s="15">
        <f>H9-H5</f>
        <v>137.30000000000001</v>
      </c>
      <c r="I12" s="15">
        <f>I9-I5</f>
        <v>131.39999999999998</v>
      </c>
      <c r="J12" s="15">
        <f>J9-J5</f>
        <v>145.19999999999999</v>
      </c>
      <c r="K12" s="15">
        <f>K9-K5</f>
        <v>151.29999999999998</v>
      </c>
      <c r="L12" s="15">
        <f>L9-L5</f>
        <v>155.5</v>
      </c>
      <c r="M12" s="15">
        <f>M9-M5</f>
        <v>149.30000000000001</v>
      </c>
      <c r="N12" s="15">
        <f>N9-N5</f>
        <v>161.30000000000001</v>
      </c>
      <c r="O12" s="15">
        <f>O9-O5</f>
        <v>163.6</v>
      </c>
      <c r="P12" s="15">
        <f>P9-P5</f>
        <v>163.9</v>
      </c>
      <c r="Q12" s="15">
        <f>Q9-Q5</f>
        <v>177.60000000000002</v>
      </c>
      <c r="R12" s="15">
        <f>R9-R5</f>
        <v>186.5</v>
      </c>
      <c r="S12" s="15">
        <f>S9-S5</f>
        <v>198.3</v>
      </c>
      <c r="T12" s="15">
        <f>T9-T5</f>
        <v>218.7</v>
      </c>
      <c r="U12" s="15">
        <f>U9-U5</f>
        <v>239.9</v>
      </c>
      <c r="V12" s="15">
        <f>V9-V5</f>
        <v>243.4</v>
      </c>
      <c r="W12" s="15">
        <f>W9-W5</f>
        <v>263.89999999999998</v>
      </c>
      <c r="X12" s="15">
        <f>X9-X5</f>
        <v>279.8</v>
      </c>
      <c r="Y12" s="15">
        <f>Y9-Y5</f>
        <v>279</v>
      </c>
      <c r="Z12" s="15">
        <f>Z9-Z5</f>
        <v>296</v>
      </c>
      <c r="AA12" s="15">
        <f>AA9-AA5</f>
        <v>325.7</v>
      </c>
      <c r="AB12" s="15">
        <f>AB9-AB5</f>
        <v>377.6</v>
      </c>
      <c r="AC12" s="15">
        <f>AC9-AC5</f>
        <v>402.6</v>
      </c>
      <c r="AD12" s="15">
        <f>AD9-AD5</f>
        <v>421.9</v>
      </c>
      <c r="AE12" s="15">
        <f>AE9-AE5</f>
        <v>472.6</v>
      </c>
      <c r="AF12" s="15">
        <f>AF9-AF5</f>
        <v>528.4</v>
      </c>
      <c r="AG12" s="15">
        <f>AG9-AG5</f>
        <v>595.79999999999995</v>
      </c>
      <c r="AH12" s="15">
        <f>AH9-AH5</f>
        <v>672.3</v>
      </c>
      <c r="AI12" s="15">
        <f>AI9-AI5</f>
        <v>700.6</v>
      </c>
      <c r="AJ12" s="15">
        <f>AJ9-AJ5</f>
        <v>785.90000000000009</v>
      </c>
      <c r="AK12" s="15">
        <f>AK9-AK5</f>
        <v>751.1</v>
      </c>
      <c r="AL12" s="15">
        <f>AL9-AL5</f>
        <v>756</v>
      </c>
      <c r="AM12" s="15">
        <f>AM9-AM5</f>
        <v>856.4</v>
      </c>
      <c r="AN12" s="15">
        <f>AN9-AN5</f>
        <v>876.49999999999989</v>
      </c>
      <c r="AO12" s="15">
        <f>AO9-AO5</f>
        <v>873.2</v>
      </c>
      <c r="AP12" s="15">
        <f>AP9-AP5</f>
        <v>921.3</v>
      </c>
      <c r="AQ12" s="15">
        <f>AQ9-AQ5</f>
        <v>999.90000000000009</v>
      </c>
      <c r="AR12" s="15">
        <f>AR9-AR5</f>
        <v>1061.2</v>
      </c>
      <c r="AS12" s="15">
        <f>AS9-AS5</f>
        <v>1081.5999999999999</v>
      </c>
      <c r="AT12" s="15">
        <f>AT9-AT5</f>
        <v>1042.5</v>
      </c>
      <c r="AU12" s="15">
        <f>AU9-AU5</f>
        <v>1072</v>
      </c>
      <c r="AV12" s="15">
        <f>AV9-AV5</f>
        <v>1094.3</v>
      </c>
      <c r="AW12" s="15">
        <f>AW9-AW5</f>
        <v>1171</v>
      </c>
      <c r="AX12" s="15">
        <f>AX9-AX5</f>
        <v>1203.7</v>
      </c>
      <c r="AY12" s="15">
        <f>AY9-AY5</f>
        <v>1262.8</v>
      </c>
      <c r="AZ12" s="15">
        <f>AZ9-AZ5</f>
        <v>1336.6999999999998</v>
      </c>
      <c r="BA12" s="15">
        <f>BA9-BA5</f>
        <v>1336.6999999999998</v>
      </c>
      <c r="BB12" s="15">
        <f>BB9-BB5</f>
        <v>1366.5</v>
      </c>
      <c r="BC12" s="15">
        <f>BC9-BC5</f>
        <v>1413.1999999999998</v>
      </c>
      <c r="BD12" s="15">
        <f>BD9-BD5</f>
        <v>1524</v>
      </c>
      <c r="BE12" s="15">
        <f>BE9-BE5</f>
        <v>1508.8</v>
      </c>
      <c r="BF12" s="15">
        <f>BF9-BF5</f>
        <v>1447.5</v>
      </c>
      <c r="BG12" s="15">
        <f>BG9-BG5</f>
        <v>1545.1000000000001</v>
      </c>
      <c r="BH12" s="15">
        <f>BH9-BH5</f>
        <v>1681.6000000000001</v>
      </c>
      <c r="BI12" s="15">
        <f>BI9-BI5</f>
        <v>1846.6</v>
      </c>
      <c r="BJ12" s="15">
        <f>BJ9-BJ5</f>
        <v>2014.9</v>
      </c>
      <c r="BK12" s="15">
        <f>BK9-BK5</f>
        <v>2086</v>
      </c>
      <c r="BL12" s="15">
        <f>BL9-BL5</f>
        <v>2014.4</v>
      </c>
      <c r="BM12" s="15">
        <f>BM9-BM5</f>
        <v>1726.1</v>
      </c>
      <c r="BN12" s="15">
        <f>BN9-BN5</f>
        <v>1782.6</v>
      </c>
      <c r="BO12" s="15">
        <f>BO9-BO5</f>
        <v>1936.1000000000001</v>
      </c>
      <c r="BP12" s="15">
        <f>BP9-BP5</f>
        <v>2025.6</v>
      </c>
      <c r="BQ12" s="15">
        <f>BQ9-BQ5</f>
        <v>2105.8000000000002</v>
      </c>
      <c r="BR12" s="15">
        <f>BR9-BR5</f>
        <v>2198</v>
      </c>
      <c r="BS12" s="15">
        <f>BS9-BS5</f>
        <v>2075.4</v>
      </c>
      <c r="BT12" s="15">
        <f>BT9-BT5</f>
        <v>1975.7000000000003</v>
      </c>
      <c r="BU12" s="15">
        <f>BU9-BU5</f>
        <v>2135.3999999999996</v>
      </c>
      <c r="BV12" s="15">
        <f>BV9-BV5</f>
        <v>2340.1</v>
      </c>
      <c r="BW12" s="15">
        <f>BW9-BW5</f>
        <v>2271.1000000000004</v>
      </c>
      <c r="BX12" s="15">
        <f>BX9-BX5</f>
        <v>2017.1999999999998</v>
      </c>
      <c r="BY12" s="15">
        <f>BY9-BY5</f>
        <v>2378.1</v>
      </c>
      <c r="BZ12" s="15">
        <f>BZ9-BZ5</f>
        <v>2882.9999999999995</v>
      </c>
      <c r="CA12" s="15">
        <f>CA9-CA5</f>
        <v>2960.8999999999996</v>
      </c>
      <c r="CB12" s="15">
        <f>CB9-CB5</f>
        <v>2989.7</v>
      </c>
      <c r="CC12" s="52" t="s">
        <v>721</v>
      </c>
    </row>
    <row r="13" spans="1:82" s="19" customFormat="1" x14ac:dyDescent="0.25">
      <c r="A13" s="19" t="s">
        <v>683</v>
      </c>
      <c r="B13" s="25">
        <f>B12+B10</f>
        <v>205.7</v>
      </c>
      <c r="C13" s="25">
        <f t="shared" ref="C13:BO13" si="2">C12+C10</f>
        <v>229.8</v>
      </c>
      <c r="D13" s="25">
        <f t="shared" si="2"/>
        <v>225.8</v>
      </c>
      <c r="E13" s="25">
        <f t="shared" si="2"/>
        <v>250.89999999999998</v>
      </c>
      <c r="F13" s="25">
        <f t="shared" si="2"/>
        <v>287.5</v>
      </c>
      <c r="G13" s="25">
        <f t="shared" si="2"/>
        <v>300.10000000000002</v>
      </c>
      <c r="H13" s="25">
        <f t="shared" si="2"/>
        <v>318</v>
      </c>
      <c r="I13" s="25">
        <f t="shared" si="2"/>
        <v>317.59999999999997</v>
      </c>
      <c r="J13" s="25">
        <f t="shared" si="2"/>
        <v>348.29999999999995</v>
      </c>
      <c r="K13" s="25">
        <f t="shared" si="2"/>
        <v>366.9</v>
      </c>
      <c r="L13" s="25">
        <f t="shared" si="2"/>
        <v>385.3</v>
      </c>
      <c r="M13" s="25">
        <f t="shared" si="2"/>
        <v>387.5</v>
      </c>
      <c r="N13" s="25">
        <f t="shared" si="2"/>
        <v>421.2</v>
      </c>
      <c r="O13" s="25">
        <f t="shared" si="2"/>
        <v>436.20000000000005</v>
      </c>
      <c r="P13" s="25">
        <f t="shared" si="2"/>
        <v>449.29999999999995</v>
      </c>
      <c r="Q13" s="25">
        <f t="shared" si="2"/>
        <v>483.1</v>
      </c>
      <c r="R13" s="25">
        <f t="shared" si="2"/>
        <v>508.1</v>
      </c>
      <c r="S13" s="25">
        <f t="shared" si="2"/>
        <v>545.79999999999995</v>
      </c>
      <c r="T13" s="25">
        <f t="shared" si="2"/>
        <v>592.59999999999991</v>
      </c>
      <c r="U13" s="25">
        <f t="shared" si="2"/>
        <v>647.20000000000005</v>
      </c>
      <c r="V13" s="25">
        <f t="shared" si="2"/>
        <v>679.1</v>
      </c>
      <c r="W13" s="25">
        <f t="shared" si="2"/>
        <v>740.59999999999991</v>
      </c>
      <c r="X13" s="25">
        <f t="shared" si="2"/>
        <v>799.7</v>
      </c>
      <c r="Y13" s="25">
        <f t="shared" si="2"/>
        <v>836.5</v>
      </c>
      <c r="Z13" s="25">
        <f t="shared" si="2"/>
        <v>907.9</v>
      </c>
      <c r="AA13" s="25">
        <f t="shared" si="2"/>
        <v>997.90000000000009</v>
      </c>
      <c r="AB13" s="25">
        <f t="shared" si="2"/>
        <v>1121.5999999999999</v>
      </c>
      <c r="AC13" s="25">
        <f t="shared" si="2"/>
        <v>1215.8000000000002</v>
      </c>
      <c r="AD13" s="25">
        <f t="shared" si="2"/>
        <v>1324.1999999999998</v>
      </c>
      <c r="AE13" s="25">
        <f t="shared" si="2"/>
        <v>1480.2</v>
      </c>
      <c r="AF13" s="25">
        <f t="shared" si="2"/>
        <v>1653.1999999999998</v>
      </c>
      <c r="AG13" s="25">
        <f t="shared" si="2"/>
        <v>1877.2</v>
      </c>
      <c r="AH13" s="25">
        <f t="shared" si="2"/>
        <v>2107.1999999999998</v>
      </c>
      <c r="AI13" s="25">
        <f t="shared" si="2"/>
        <v>2280.3000000000002</v>
      </c>
      <c r="AJ13" s="25">
        <f t="shared" si="2"/>
        <v>2558.8000000000002</v>
      </c>
      <c r="AK13" s="25">
        <f t="shared" si="2"/>
        <v>2638.5</v>
      </c>
      <c r="AL13" s="25">
        <f t="shared" si="2"/>
        <v>2867</v>
      </c>
      <c r="AM13" s="25">
        <f t="shared" si="2"/>
        <v>3202.7000000000003</v>
      </c>
      <c r="AN13" s="25">
        <f t="shared" si="2"/>
        <v>3434</v>
      </c>
      <c r="AO13" s="25">
        <f t="shared" si="2"/>
        <v>3624.3</v>
      </c>
      <c r="AP13" s="25">
        <f t="shared" si="2"/>
        <v>3839.1000000000004</v>
      </c>
      <c r="AQ13" s="25">
        <f t="shared" si="2"/>
        <v>4146.2000000000007</v>
      </c>
      <c r="AR13" s="25">
        <f t="shared" si="2"/>
        <v>4468.8999999999996</v>
      </c>
      <c r="AS13" s="25">
        <f t="shared" si="2"/>
        <v>4712.8999999999996</v>
      </c>
      <c r="AT13" s="25">
        <f t="shared" si="2"/>
        <v>4836.3</v>
      </c>
      <c r="AU13" s="25">
        <f t="shared" si="2"/>
        <v>5124.2</v>
      </c>
      <c r="AV13" s="25">
        <f t="shared" si="2"/>
        <v>5405.9000000000005</v>
      </c>
      <c r="AW13" s="25">
        <f t="shared" si="2"/>
        <v>5762.7</v>
      </c>
      <c r="AX13" s="25">
        <f t="shared" si="2"/>
        <v>6046.9</v>
      </c>
      <c r="AY13" s="25">
        <f t="shared" si="2"/>
        <v>6410.4000000000005</v>
      </c>
      <c r="AZ13" s="25">
        <f t="shared" si="2"/>
        <v>6842.5999999999995</v>
      </c>
      <c r="BA13" s="25">
        <f t="shared" ref="BA13" si="3">BA12+BA10</f>
        <v>6842.5999999999995</v>
      </c>
      <c r="BB13" s="25">
        <f t="shared" si="2"/>
        <v>7245.2</v>
      </c>
      <c r="BC13" s="25">
        <f t="shared" si="2"/>
        <v>7706.8</v>
      </c>
      <c r="BD13" s="25">
        <f t="shared" si="2"/>
        <v>8231.4</v>
      </c>
      <c r="BE13" s="25">
        <f t="shared" si="2"/>
        <v>8513.1999999999989</v>
      </c>
      <c r="BF13" s="25">
        <f t="shared" si="2"/>
        <v>8731.2999999999993</v>
      </c>
      <c r="BG13" s="25">
        <f t="shared" si="2"/>
        <v>9145.7999999999993</v>
      </c>
      <c r="BH13" s="25">
        <f t="shared" si="2"/>
        <v>9763.9</v>
      </c>
      <c r="BI13" s="25">
        <f t="shared" si="2"/>
        <v>10474.800000000001</v>
      </c>
      <c r="BJ13" s="25">
        <f t="shared" si="2"/>
        <v>11146.5</v>
      </c>
      <c r="BK13" s="25">
        <f t="shared" si="2"/>
        <v>11650</v>
      </c>
      <c r="BL13" s="25">
        <f t="shared" si="2"/>
        <v>11813.3</v>
      </c>
      <c r="BM13" s="25">
        <f t="shared" si="2"/>
        <v>11491.6</v>
      </c>
      <c r="BN13" s="25">
        <f t="shared" si="2"/>
        <v>11955.9</v>
      </c>
      <c r="BO13" s="25">
        <f t="shared" si="2"/>
        <v>12470.9</v>
      </c>
      <c r="BP13" s="25">
        <f t="shared" ref="BP13:CA13" si="4">BP12+BP10</f>
        <v>13102.1</v>
      </c>
      <c r="BQ13" s="25">
        <f t="shared" si="4"/>
        <v>13602.099999999999</v>
      </c>
      <c r="BR13" s="25">
        <f t="shared" si="4"/>
        <v>14252.2</v>
      </c>
      <c r="BS13" s="25">
        <f t="shared" si="4"/>
        <v>14795.5</v>
      </c>
      <c r="BT13" s="25">
        <f t="shared" si="4"/>
        <v>15197.400000000001</v>
      </c>
      <c r="BU13" s="25">
        <f t="shared" si="4"/>
        <v>15897.6</v>
      </c>
      <c r="BV13" s="25">
        <f t="shared" si="4"/>
        <v>16796.399999999998</v>
      </c>
      <c r="BW13" s="25">
        <f t="shared" si="4"/>
        <v>17500.900000000001</v>
      </c>
      <c r="BX13" s="25">
        <f t="shared" si="4"/>
        <v>17186.8</v>
      </c>
      <c r="BY13" s="25">
        <f t="shared" si="4"/>
        <v>19268.399999999998</v>
      </c>
      <c r="BZ13" s="25">
        <f t="shared" si="4"/>
        <v>21402</v>
      </c>
      <c r="CA13" s="25">
        <f t="shared" si="4"/>
        <v>22829.599999999999</v>
      </c>
      <c r="CB13" s="25">
        <f t="shared" ref="CB13" si="5">CB12+CB10</f>
        <v>24013.4</v>
      </c>
      <c r="CC13" s="58" t="s">
        <v>721</v>
      </c>
      <c r="CD13" s="58"/>
    </row>
    <row r="14" spans="1:82" x14ac:dyDescent="0.25">
      <c r="A14" s="6" t="s">
        <v>685</v>
      </c>
      <c r="B14" s="26">
        <f>B13+B11+B5</f>
        <v>249.6</v>
      </c>
      <c r="C14" s="26">
        <f>C13+C11+C5</f>
        <v>274.39999999999998</v>
      </c>
      <c r="D14" s="26">
        <f>D13+D11+D5</f>
        <v>272.5</v>
      </c>
      <c r="E14" s="26">
        <f>E13+E11+E5</f>
        <v>299.79999999999995</v>
      </c>
      <c r="F14" s="26">
        <f>F13+F11+F5</f>
        <v>346.9</v>
      </c>
      <c r="G14" s="26">
        <f>G13+G11+G5</f>
        <v>367.4</v>
      </c>
      <c r="H14" s="26">
        <f>H13+H11+H5</f>
        <v>389.3</v>
      </c>
      <c r="I14" s="26">
        <f>I13+I11+I5</f>
        <v>390.5</v>
      </c>
      <c r="J14" s="26">
        <f>J13+J11+J5</f>
        <v>425.49999999999994</v>
      </c>
      <c r="K14" s="26">
        <f>K13+K11+K5</f>
        <v>449.3</v>
      </c>
      <c r="L14" s="26">
        <f>L13+L11+L5</f>
        <v>474</v>
      </c>
      <c r="M14" s="26">
        <f>M13+M11+M5</f>
        <v>481.2</v>
      </c>
      <c r="N14" s="26">
        <f>N13+N11+N5</f>
        <v>521.6</v>
      </c>
      <c r="O14" s="26">
        <f>O13+O11+O5</f>
        <v>542.4</v>
      </c>
      <c r="P14" s="26">
        <f>P13+P11+P5</f>
        <v>562.19999999999993</v>
      </c>
      <c r="Q14" s="26">
        <f>Q13+Q11+Q5</f>
        <v>604.00000000000011</v>
      </c>
      <c r="R14" s="26">
        <f>R13+R11+R5</f>
        <v>637.40000000000009</v>
      </c>
      <c r="S14" s="26">
        <f>S13+S11+S5</f>
        <v>684.5</v>
      </c>
      <c r="T14" s="26">
        <f>T13+T11+T5</f>
        <v>742.29999999999984</v>
      </c>
      <c r="U14" s="26">
        <f>U13+U11+U5</f>
        <v>813.50000000000011</v>
      </c>
      <c r="V14" s="26">
        <f>V13+V11+V5</f>
        <v>860.00000000000011</v>
      </c>
      <c r="W14" s="26">
        <f>W13+W11+W5</f>
        <v>940.59999999999991</v>
      </c>
      <c r="X14" s="26">
        <f>X13+X11+X5</f>
        <v>1017.6</v>
      </c>
      <c r="Y14" s="26">
        <f>Y13+Y11+Y5</f>
        <v>1073.2</v>
      </c>
      <c r="Z14" s="26">
        <f>Z13+Z11+Z5</f>
        <v>1164.9000000000001</v>
      </c>
      <c r="AA14" s="26">
        <f>AA13+AA11+AA5</f>
        <v>1279.1000000000001</v>
      </c>
      <c r="AB14" s="26">
        <f>AB13+AB11+AB5</f>
        <v>1425.4</v>
      </c>
      <c r="AC14" s="26">
        <f>AC13+AC11+AC5</f>
        <v>1545.2000000000003</v>
      </c>
      <c r="AD14" s="26">
        <f>AD13+AD11+AD5</f>
        <v>1684.8999999999999</v>
      </c>
      <c r="AE14" s="26">
        <f>AE13+AE11+AE5</f>
        <v>1873.5</v>
      </c>
      <c r="AF14" s="26">
        <f>AF13+AF11+AF5</f>
        <v>2081.7999999999997</v>
      </c>
      <c r="AG14" s="26">
        <f>AG13+AG11+AG5</f>
        <v>2351.5</v>
      </c>
      <c r="AH14" s="26">
        <f>AH13+AH11+AH5</f>
        <v>2627.4</v>
      </c>
      <c r="AI14" s="26">
        <f>AI13+AI11+AI5</f>
        <v>2857.3</v>
      </c>
      <c r="AJ14" s="26">
        <f>AJ13+AJ11+AJ5</f>
        <v>3207</v>
      </c>
      <c r="AK14" s="26">
        <f>AK13+AK11+AK5</f>
        <v>3343.7999999999997</v>
      </c>
      <c r="AL14" s="26">
        <f>AL13+AL11+AL5</f>
        <v>3634</v>
      </c>
      <c r="AM14" s="26">
        <f>AM13+AM11+AM5</f>
        <v>4037.6000000000004</v>
      </c>
      <c r="AN14" s="26">
        <f>AN13+AN11+AN5</f>
        <v>4339</v>
      </c>
      <c r="AO14" s="26">
        <f>AO13+AO11+AO5</f>
        <v>4579.6000000000004</v>
      </c>
      <c r="AP14" s="26">
        <f>AP13+AP11+AP5</f>
        <v>4855.2000000000007</v>
      </c>
      <c r="AQ14" s="26">
        <f>AQ13+AQ11+AQ5</f>
        <v>5236.4000000000005</v>
      </c>
      <c r="AR14" s="26">
        <f>AR13+AR11+AR5</f>
        <v>5641.5</v>
      </c>
      <c r="AS14" s="26">
        <f>AS13+AS11+AS5</f>
        <v>5963.1</v>
      </c>
      <c r="AT14" s="26">
        <f>AT13+AT11+AT5</f>
        <v>6158.2000000000007</v>
      </c>
      <c r="AU14" s="26">
        <f>AU13+AU11+AU5</f>
        <v>6520.4000000000005</v>
      </c>
      <c r="AV14" s="26">
        <f>AV13+AV11+AV5</f>
        <v>6858.6</v>
      </c>
      <c r="AW14" s="26">
        <f>AW13+AW11+AW5</f>
        <v>7287.2000000000007</v>
      </c>
      <c r="AX14" s="26">
        <f>AX13+AX11+AX5</f>
        <v>7639.7</v>
      </c>
      <c r="AY14" s="26">
        <f>AY13+AY11+AY5</f>
        <v>8073.2</v>
      </c>
      <c r="AZ14" s="26">
        <f>AZ13+AZ11+AZ5</f>
        <v>8577.5999999999985</v>
      </c>
      <c r="BA14" s="26">
        <f>BA13+BA11+BA5</f>
        <v>8577.5999999999985</v>
      </c>
      <c r="BB14" s="26">
        <f>BB13+BB11+BB5</f>
        <v>9062.7999999999993</v>
      </c>
      <c r="BC14" s="26">
        <f>BC13+BC11+BC5</f>
        <v>9631.1</v>
      </c>
      <c r="BD14" s="26">
        <f>BD13+BD11+BD5</f>
        <v>10250.9</v>
      </c>
      <c r="BE14" s="26">
        <f>BE13+BE11+BE5</f>
        <v>10581.899999999998</v>
      </c>
      <c r="BF14" s="26">
        <f>BF13+BF11+BF5</f>
        <v>10929.099999999999</v>
      </c>
      <c r="BG14" s="26">
        <f>BG13+BG11+BG5</f>
        <v>11456.399999999998</v>
      </c>
      <c r="BH14" s="26">
        <f>BH13+BH11+BH5</f>
        <v>12217.199999999999</v>
      </c>
      <c r="BI14" s="26">
        <f>BI13+BI11+BI5</f>
        <v>13039.300000000001</v>
      </c>
      <c r="BJ14" s="26">
        <f>BJ13+BJ11+BJ5</f>
        <v>13815.5</v>
      </c>
      <c r="BK14" s="26">
        <f>BK13+BK11+BK5</f>
        <v>14474.3</v>
      </c>
      <c r="BL14" s="26">
        <f>BL13+BL11+BL5</f>
        <v>14769.9</v>
      </c>
      <c r="BM14" s="26">
        <f>BM13+BM11+BM5</f>
        <v>14478.1</v>
      </c>
      <c r="BN14" s="26">
        <f>BN13+BN11+BN5</f>
        <v>15049</v>
      </c>
      <c r="BO14" s="26">
        <f>BO13+BO11+BO5</f>
        <v>15599.8</v>
      </c>
      <c r="BP14" s="26">
        <f>BP13+BP11+BP5</f>
        <v>16254.000000000002</v>
      </c>
      <c r="BQ14" s="26">
        <f>BQ13+BQ11+BQ5</f>
        <v>16880.8</v>
      </c>
      <c r="BR14" s="26">
        <f>BR13+BR11+BR5</f>
        <v>17608.099999999999</v>
      </c>
      <c r="BS14" s="26">
        <f>BS13+BS11+BS5</f>
        <v>18295</v>
      </c>
      <c r="BT14" s="26">
        <f>BT13+BT11+BT5</f>
        <v>18804.900000000001</v>
      </c>
      <c r="BU14" s="26">
        <f>BU13+BU11+BU5</f>
        <v>19612.100000000002</v>
      </c>
      <c r="BV14" s="26">
        <f>BV13+BV11+BV5</f>
        <v>20656.599999999999</v>
      </c>
      <c r="BW14" s="26">
        <f>BW13+BW11+BW5</f>
        <v>21540.000000000004</v>
      </c>
      <c r="BX14" s="26">
        <f>BX13+BX11+BX5</f>
        <v>21354.100000000002</v>
      </c>
      <c r="BY14" s="26">
        <f>BY13+BY11+BY5</f>
        <v>23681.3</v>
      </c>
      <c r="BZ14" s="26">
        <f>BZ13+BZ11+BZ5</f>
        <v>26007</v>
      </c>
      <c r="CA14" s="26">
        <f>CA13+CA11+CA5</f>
        <v>27720.699999999997</v>
      </c>
      <c r="CB14" s="26">
        <f>CB13+CB11+CB5</f>
        <v>29184.9</v>
      </c>
      <c r="CC14" s="52" t="s">
        <v>721</v>
      </c>
    </row>
    <row r="15" spans="1:82" x14ac:dyDescent="0.25">
      <c r="A15" s="6"/>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row>
    <row r="16" spans="1:82" x14ac:dyDescent="0.25">
      <c r="A16" t="s">
        <v>715</v>
      </c>
      <c r="B16" s="16">
        <f t="shared" ref="B16:AG16" si="6">B13/B14</f>
        <v>0.82411858974358976</v>
      </c>
      <c r="C16" s="16">
        <f t="shared" si="6"/>
        <v>0.83746355685131202</v>
      </c>
      <c r="D16" s="16">
        <f t="shared" si="6"/>
        <v>0.82862385321100918</v>
      </c>
      <c r="E16" s="16">
        <f t="shared" si="6"/>
        <v>0.83689126084056042</v>
      </c>
      <c r="F16" s="16">
        <f t="shared" si="6"/>
        <v>0.8287690977226867</v>
      </c>
      <c r="G16" s="16">
        <f t="shared" si="6"/>
        <v>0.81682090364725102</v>
      </c>
      <c r="H16" s="16">
        <f t="shared" si="6"/>
        <v>0.81685075777035698</v>
      </c>
      <c r="I16" s="16">
        <f t="shared" si="6"/>
        <v>0.81331626120358502</v>
      </c>
      <c r="J16" s="16">
        <f t="shared" si="6"/>
        <v>0.81856639247943597</v>
      </c>
      <c r="K16" s="16">
        <f t="shared" si="6"/>
        <v>0.81660360560872458</v>
      </c>
      <c r="L16" s="16">
        <f t="shared" si="6"/>
        <v>0.81286919831223636</v>
      </c>
      <c r="M16" s="16">
        <f t="shared" si="6"/>
        <v>0.80527847049044055</v>
      </c>
      <c r="N16" s="16">
        <f t="shared" si="6"/>
        <v>0.80751533742331283</v>
      </c>
      <c r="O16" s="16">
        <f t="shared" si="6"/>
        <v>0.80420353982300896</v>
      </c>
      <c r="P16" s="16">
        <f t="shared" si="6"/>
        <v>0.79918178584133759</v>
      </c>
      <c r="Q16" s="16">
        <f t="shared" si="6"/>
        <v>0.79983443708609259</v>
      </c>
      <c r="R16" s="16">
        <f t="shared" si="6"/>
        <v>0.79714465014119851</v>
      </c>
      <c r="S16" s="16">
        <f t="shared" si="6"/>
        <v>0.7973703433162892</v>
      </c>
      <c r="T16" s="16">
        <f t="shared" si="6"/>
        <v>0.79832951636804528</v>
      </c>
      <c r="U16" s="16">
        <f t="shared" si="6"/>
        <v>0.79557467732022125</v>
      </c>
      <c r="V16" s="16">
        <f t="shared" si="6"/>
        <v>0.78965116279069758</v>
      </c>
      <c r="W16" s="16">
        <f t="shared" si="6"/>
        <v>0.78736976398043801</v>
      </c>
      <c r="X16" s="16">
        <f t="shared" si="6"/>
        <v>0.78586871069182396</v>
      </c>
      <c r="Y16" s="16">
        <f t="shared" si="6"/>
        <v>0.77944465150950426</v>
      </c>
      <c r="Z16" s="16">
        <f t="shared" si="6"/>
        <v>0.77938020430938271</v>
      </c>
      <c r="AA16" s="16">
        <f t="shared" si="6"/>
        <v>0.78015792353998903</v>
      </c>
      <c r="AB16" s="16">
        <f t="shared" si="6"/>
        <v>0.78686684439455579</v>
      </c>
      <c r="AC16" s="16">
        <f t="shared" si="6"/>
        <v>0.78682371214082314</v>
      </c>
      <c r="AD16" s="16">
        <f t="shared" si="6"/>
        <v>0.78592201317585608</v>
      </c>
      <c r="AE16" s="16">
        <f t="shared" si="6"/>
        <v>0.79007205764611688</v>
      </c>
      <c r="AF16" s="16">
        <f t="shared" si="6"/>
        <v>0.79412047266788355</v>
      </c>
      <c r="AG16" s="16">
        <f t="shared" si="6"/>
        <v>0.79829895811184348</v>
      </c>
      <c r="AH16" s="16">
        <f t="shared" ref="AH16:BN16" si="7">AH13/AH14</f>
        <v>0.80200959123087456</v>
      </c>
      <c r="AI16" s="16">
        <f t="shared" si="7"/>
        <v>0.79806110663913488</v>
      </c>
      <c r="AJ16" s="16">
        <f t="shared" si="7"/>
        <v>0.79787963829123798</v>
      </c>
      <c r="AK16" s="16">
        <f t="shared" si="7"/>
        <v>0.78907231293737667</v>
      </c>
      <c r="AL16" s="16">
        <f t="shared" si="7"/>
        <v>0.7889378095762245</v>
      </c>
      <c r="AM16" s="16">
        <f t="shared" si="7"/>
        <v>0.7932187438082029</v>
      </c>
      <c r="AN16" s="16">
        <f t="shared" si="7"/>
        <v>0.79142659598985943</v>
      </c>
      <c r="AO16" s="16">
        <f t="shared" si="7"/>
        <v>0.79140099572015021</v>
      </c>
      <c r="AP16" s="16">
        <f t="shared" si="7"/>
        <v>0.79071922886801771</v>
      </c>
      <c r="AQ16" s="16">
        <f t="shared" si="7"/>
        <v>0.79180352914215879</v>
      </c>
      <c r="AR16" s="16">
        <f t="shared" si="7"/>
        <v>0.79214747850748912</v>
      </c>
      <c r="AS16" s="16">
        <f t="shared" si="7"/>
        <v>0.79034394861732982</v>
      </c>
      <c r="AT16" s="16">
        <f t="shared" si="7"/>
        <v>0.78534311974278193</v>
      </c>
      <c r="AU16" s="16">
        <f t="shared" si="7"/>
        <v>0.78587203239065073</v>
      </c>
      <c r="AV16" s="16">
        <f t="shared" si="7"/>
        <v>0.7881929256699618</v>
      </c>
      <c r="AW16" s="16">
        <f t="shared" si="7"/>
        <v>0.79079756284992853</v>
      </c>
      <c r="AX16" s="16">
        <f t="shared" si="7"/>
        <v>0.79151013783263735</v>
      </c>
      <c r="AY16" s="16">
        <f t="shared" si="7"/>
        <v>0.79403458356042222</v>
      </c>
      <c r="AZ16" s="16">
        <f t="shared" si="7"/>
        <v>0.7977289684760307</v>
      </c>
      <c r="BA16" s="16">
        <f t="shared" ref="BA16" si="8">BA13/BA14</f>
        <v>0.7977289684760307</v>
      </c>
      <c r="BB16" s="16">
        <f t="shared" si="7"/>
        <v>0.79944388047843939</v>
      </c>
      <c r="BC16" s="16">
        <f t="shared" si="7"/>
        <v>0.80019935417553545</v>
      </c>
      <c r="BD16" s="16">
        <f t="shared" si="7"/>
        <v>0.80299290793979061</v>
      </c>
      <c r="BE16" s="16">
        <f t="shared" si="7"/>
        <v>0.80450580708568409</v>
      </c>
      <c r="BF16" s="16">
        <f t="shared" si="7"/>
        <v>0.79890384386637514</v>
      </c>
      <c r="BG16" s="16">
        <f t="shared" si="7"/>
        <v>0.7983136063684928</v>
      </c>
      <c r="BH16" s="16">
        <f t="shared" si="7"/>
        <v>0.79919294109943362</v>
      </c>
      <c r="BI16" s="16">
        <f t="shared" si="7"/>
        <v>0.80332533188131261</v>
      </c>
      <c r="BJ16" s="16">
        <f t="shared" si="7"/>
        <v>0.80681119032970217</v>
      </c>
      <c r="BK16" s="16">
        <f t="shared" si="7"/>
        <v>0.80487484714286706</v>
      </c>
      <c r="BL16" s="16">
        <f t="shared" si="7"/>
        <v>0.79982261220455109</v>
      </c>
      <c r="BM16" s="16">
        <f t="shared" si="7"/>
        <v>0.79372293325781695</v>
      </c>
      <c r="BN16" s="16">
        <f t="shared" si="7"/>
        <v>0.79446474848827164</v>
      </c>
      <c r="BO16" s="16">
        <f t="shared" ref="BO16:CA16" si="9">BO13/BO14</f>
        <v>0.79942691572968883</v>
      </c>
      <c r="BP16" s="16">
        <f t="shared" si="9"/>
        <v>0.80608465608465607</v>
      </c>
      <c r="BQ16" s="16">
        <f t="shared" si="9"/>
        <v>0.80577342306051836</v>
      </c>
      <c r="BR16" s="16">
        <f t="shared" si="9"/>
        <v>0.80941157762620619</v>
      </c>
      <c r="BS16" s="16">
        <f t="shared" si="9"/>
        <v>0.80871822902432355</v>
      </c>
      <c r="BT16" s="16">
        <f t="shared" si="9"/>
        <v>0.80816170253497766</v>
      </c>
      <c r="BU16" s="16">
        <f t="shared" si="9"/>
        <v>0.81060161838864775</v>
      </c>
      <c r="BV16" s="16">
        <f t="shared" si="9"/>
        <v>0.81312510287268958</v>
      </c>
      <c r="BW16" s="16">
        <f t="shared" si="9"/>
        <v>0.81248375116063132</v>
      </c>
      <c r="BX16" s="16">
        <f t="shared" si="9"/>
        <v>0.80484778098819421</v>
      </c>
      <c r="BY16" s="16">
        <f t="shared" si="9"/>
        <v>0.81365465578325502</v>
      </c>
      <c r="BZ16" s="16">
        <f t="shared" si="9"/>
        <v>0.82293228746106817</v>
      </c>
      <c r="CA16" s="16">
        <f t="shared" si="9"/>
        <v>0.82355784666332388</v>
      </c>
      <c r="CB16" s="16">
        <f t="shared" ref="CB16" si="10">CB13/CB14</f>
        <v>0.82280220250883163</v>
      </c>
      <c r="CC16" s="52" t="s">
        <v>721</v>
      </c>
    </row>
    <row r="17" spans="1:82" x14ac:dyDescent="0.25">
      <c r="A17" t="s">
        <v>716</v>
      </c>
      <c r="B17" s="16">
        <f>B5/B14</f>
        <v>4.1666666666666671E-2</v>
      </c>
      <c r="C17" s="16">
        <f>C5/C14</f>
        <v>4.1545189504373185E-2</v>
      </c>
      <c r="D17" s="16">
        <f>D5/D14</f>
        <v>4.3669724770642196E-2</v>
      </c>
      <c r="E17" s="16">
        <f>E5/E14</f>
        <v>4.4029352901934625E-2</v>
      </c>
      <c r="F17" s="16">
        <f>F5/F14</f>
        <v>4.2951859325454027E-2</v>
      </c>
      <c r="G17" s="16">
        <f>G5/G14</f>
        <v>4.4637996733805113E-2</v>
      </c>
      <c r="H17" s="16">
        <f>H5/H14</f>
        <v>4.623683534549191E-2</v>
      </c>
      <c r="I17" s="16">
        <f>I5/I14</f>
        <v>4.5582586427656849E-2</v>
      </c>
      <c r="J17" s="16">
        <f>J5/J14</f>
        <v>4.5358401880141015E-2</v>
      </c>
      <c r="K17" s="16">
        <f>K5/K14</f>
        <v>4.6294235477409303E-2</v>
      </c>
      <c r="L17" s="16">
        <f>L5/L14</f>
        <v>4.767932489451477E-2</v>
      </c>
      <c r="M17" s="16">
        <f>M5/M14</f>
        <v>4.8212801330008319E-2</v>
      </c>
      <c r="N17" s="16">
        <f>N5/N14</f>
        <v>5.0230061349693253E-2</v>
      </c>
      <c r="O17" s="16">
        <f>O5/O14</f>
        <v>5.0331858407079648E-2</v>
      </c>
      <c r="P17" s="16">
        <f>P5/P14</f>
        <v>5.1583066524368559E-2</v>
      </c>
      <c r="Q17" s="16">
        <f>Q5/Q14</f>
        <v>5.1655629139072838E-2</v>
      </c>
      <c r="R17" s="16">
        <f>R5/R14</f>
        <v>5.2086601819893316E-2</v>
      </c>
      <c r="S17" s="16">
        <f>S5/S14</f>
        <v>5.2008765522279038E-2</v>
      </c>
      <c r="T17" s="16">
        <f>T5/T14</f>
        <v>5.2943553819210572E-2</v>
      </c>
      <c r="U17" s="16">
        <f>U5/U14</f>
        <v>5.4210202827289486E-2</v>
      </c>
      <c r="V17" s="16">
        <f>V5/V14</f>
        <v>5.4767441860465102E-2</v>
      </c>
      <c r="W17" s="16">
        <f>W5/W14</f>
        <v>5.4327025302998093E-2</v>
      </c>
      <c r="X17" s="16">
        <f>X5/X14</f>
        <v>5.4441823899371064E-2</v>
      </c>
      <c r="Y17" s="16">
        <f>Y5/Y14</f>
        <v>5.4137159895639206E-2</v>
      </c>
      <c r="Z17" s="16">
        <f>Z5/Z14</f>
        <v>5.3137608378401577E-2</v>
      </c>
      <c r="AA17" s="16">
        <f>AA5/AA14</f>
        <v>5.4100539441794999E-2</v>
      </c>
      <c r="AB17" s="16">
        <f>AB5/AB14</f>
        <v>5.3598989757261122E-2</v>
      </c>
      <c r="AC17" s="16">
        <f>AC5/AC14</f>
        <v>5.2549831736991959E-2</v>
      </c>
      <c r="AD17" s="16">
        <f>AD5/AD14</f>
        <v>5.2762775238886589E-2</v>
      </c>
      <c r="AE17" s="16">
        <f>AE5/AE14</f>
        <v>5.4176674673071794E-2</v>
      </c>
      <c r="AF17" s="16">
        <f>AF5/AF14</f>
        <v>5.5480833893745807E-2</v>
      </c>
      <c r="AG17" s="16">
        <f>AG5/AG14</f>
        <v>5.6389538592387836E-2</v>
      </c>
      <c r="AH17" s="16">
        <f>AH5/AH14</f>
        <v>5.6824236888178427E-2</v>
      </c>
      <c r="AI17" s="16">
        <f>AI5/AI14</f>
        <v>5.9146746928918907E-2</v>
      </c>
      <c r="AJ17" s="16">
        <f>AJ5/AJ14</f>
        <v>6.0866853757405671E-2</v>
      </c>
      <c r="AK17" s="16">
        <f>AK5/AK14</f>
        <v>6.3281296728273234E-2</v>
      </c>
      <c r="AL17" s="16">
        <f>AL5/AL14</f>
        <v>6.6180517336268577E-2</v>
      </c>
      <c r="AM17" s="16">
        <f>AM5/AM14</f>
        <v>6.5732118089954411E-2</v>
      </c>
      <c r="AN17" s="16">
        <f>AN5/AN14</f>
        <v>6.6513021433510025E-2</v>
      </c>
      <c r="AO17" s="16">
        <f>AO5/AO14</f>
        <v>6.5464232684077209E-2</v>
      </c>
      <c r="AP17" s="16">
        <f>AP5/AP14</f>
        <v>6.6114681166584269E-2</v>
      </c>
      <c r="AQ17" s="16">
        <f>AQ5/AQ14</f>
        <v>6.5121075548086466E-2</v>
      </c>
      <c r="AR17" s="16">
        <f>AR5/AR14</f>
        <v>6.4840911105202514E-2</v>
      </c>
      <c r="AS17" s="16">
        <f>AS5/AS14</f>
        <v>6.4412805419999664E-2</v>
      </c>
      <c r="AT17" s="16">
        <f>AT5/AT14</f>
        <v>6.4596797765580846E-2</v>
      </c>
      <c r="AU17" s="16">
        <f>AU5/AU14</f>
        <v>6.450524507698914E-2</v>
      </c>
      <c r="AV17" s="16">
        <f>AV5/AV14</f>
        <v>6.5071588954013923E-2</v>
      </c>
      <c r="AW17" s="16">
        <f>AW5/AW14</f>
        <v>6.6088483917005142E-2</v>
      </c>
      <c r="AX17" s="16">
        <f>AX5/AX14</f>
        <v>6.754191918530833E-2</v>
      </c>
      <c r="AY17" s="16">
        <f>AY5/AY14</f>
        <v>6.9204280830401824E-2</v>
      </c>
      <c r="AZ17" s="16">
        <f>AZ5/AZ14</f>
        <v>6.8713859354598048E-2</v>
      </c>
      <c r="BA17" s="16">
        <f>BA5/BA14</f>
        <v>6.8713859354598048E-2</v>
      </c>
      <c r="BB17" s="16">
        <f>BB5/BB14</f>
        <v>6.9106677847905723E-2</v>
      </c>
      <c r="BC17" s="16">
        <f>BC5/BC14</f>
        <v>6.9773961437426674E-2</v>
      </c>
      <c r="BD17" s="16">
        <f>BD5/BD14</f>
        <v>6.7945253587489887E-2</v>
      </c>
      <c r="BE17" s="16">
        <f>BE5/BE14</f>
        <v>6.3863767376369091E-2</v>
      </c>
      <c r="BF17" s="16">
        <f>BF5/BF14</f>
        <v>6.6190262693176932E-2</v>
      </c>
      <c r="BG17" s="16">
        <f>BG5/BG14</f>
        <v>6.619007716211027E-2</v>
      </c>
      <c r="BH17" s="16">
        <f>BH5/BH14</f>
        <v>6.7265821955930991E-2</v>
      </c>
      <c r="BI17" s="16">
        <f>BI5/BI14</f>
        <v>6.5425291234958924E-2</v>
      </c>
      <c r="BJ17" s="16">
        <f>BJ5/BJ14</f>
        <v>6.3399804567333795E-2</v>
      </c>
      <c r="BK17" s="16">
        <f>BK5/BK14</f>
        <v>6.4659430853305513E-2</v>
      </c>
      <c r="BL17" s="16">
        <f>BL5/BL14</f>
        <v>6.591107590437309E-2</v>
      </c>
      <c r="BM17" s="16">
        <f>BM5/BM14</f>
        <v>6.4918739337343989E-2</v>
      </c>
      <c r="BN17" s="16">
        <f>BN5/BN14</f>
        <v>6.5359824573061331E-2</v>
      </c>
      <c r="BO17" s="16">
        <f>BO5/BO14</f>
        <v>6.3481583097219199E-2</v>
      </c>
      <c r="BP17" s="16">
        <f>BP5/BP14</f>
        <v>6.0944998154300475E-2</v>
      </c>
      <c r="BQ17" s="16">
        <f>BQ5/BQ14</f>
        <v>6.3000568693426851E-2</v>
      </c>
      <c r="BR17" s="16">
        <f>BR5/BR14</f>
        <v>6.135244574939943E-2</v>
      </c>
      <c r="BS17" s="16">
        <f>BS5/BS14</f>
        <v>6.3159333151134187E-2</v>
      </c>
      <c r="BT17" s="16">
        <f>BT5/BT14</f>
        <v>6.464272609798509E-2</v>
      </c>
      <c r="BU17" s="16">
        <f>BU5/BU14</f>
        <v>6.4179766572677072E-2</v>
      </c>
      <c r="BV17" s="16">
        <f>BV5/BV14</f>
        <v>6.3001655645169102E-2</v>
      </c>
      <c r="BW17" s="16">
        <f>BW5/BW14</f>
        <v>6.5408542246982337E-2</v>
      </c>
      <c r="BX17" s="16">
        <f>BX5/BX14</f>
        <v>6.8132115144164354E-2</v>
      </c>
      <c r="BY17" s="16">
        <f>BY5/BY14</f>
        <v>6.768631789639927E-2</v>
      </c>
      <c r="BZ17" s="16">
        <f>BZ5/BZ14</f>
        <v>6.4075056715499679E-2</v>
      </c>
      <c r="CA17" s="16">
        <f>CA5/CA14</f>
        <v>6.4428387450533364E-2</v>
      </c>
      <c r="CB17" s="16">
        <f>CB5/CB14</f>
        <v>6.4341491661784003E-2</v>
      </c>
      <c r="CC17" s="52" t="s">
        <v>721</v>
      </c>
    </row>
    <row r="18" spans="1:82" x14ac:dyDescent="0.25">
      <c r="A18" t="s">
        <v>717</v>
      </c>
      <c r="B18" s="17">
        <f t="shared" ref="B18:AG18" si="11">B11/B14</f>
        <v>0.13421474358974358</v>
      </c>
      <c r="C18" s="17">
        <f t="shared" si="11"/>
        <v>0.12099125364431489</v>
      </c>
      <c r="D18" s="17">
        <f t="shared" si="11"/>
        <v>0.12770642201834861</v>
      </c>
      <c r="E18" s="17">
        <f t="shared" si="11"/>
        <v>0.11907938625750503</v>
      </c>
      <c r="F18" s="17">
        <f t="shared" si="11"/>
        <v>0.12827904295185932</v>
      </c>
      <c r="G18" s="17">
        <f t="shared" si="11"/>
        <v>0.13854109961894392</v>
      </c>
      <c r="H18" s="17">
        <f t="shared" si="11"/>
        <v>0.13691240688415102</v>
      </c>
      <c r="I18" s="17">
        <f t="shared" si="11"/>
        <v>0.141101152368758</v>
      </c>
      <c r="J18" s="17">
        <f t="shared" si="11"/>
        <v>0.13607520564042305</v>
      </c>
      <c r="K18" s="17">
        <f t="shared" si="11"/>
        <v>0.13710215891386601</v>
      </c>
      <c r="L18" s="17">
        <f t="shared" si="11"/>
        <v>0.13945147679324893</v>
      </c>
      <c r="M18" s="17">
        <f t="shared" si="11"/>
        <v>0.14650872817955113</v>
      </c>
      <c r="N18" s="17">
        <f t="shared" si="11"/>
        <v>0.14225460122699388</v>
      </c>
      <c r="O18" s="17">
        <f t="shared" si="11"/>
        <v>0.14546460176991152</v>
      </c>
      <c r="P18" s="17">
        <f t="shared" si="11"/>
        <v>0.14923514763429388</v>
      </c>
      <c r="Q18" s="17">
        <f t="shared" si="11"/>
        <v>0.1485099337748344</v>
      </c>
      <c r="R18" s="17">
        <f t="shared" si="11"/>
        <v>0.15076874803890802</v>
      </c>
      <c r="S18" s="17">
        <f t="shared" si="11"/>
        <v>0.15062089116143168</v>
      </c>
      <c r="T18" s="17">
        <f t="shared" si="11"/>
        <v>0.14872692981274421</v>
      </c>
      <c r="U18" s="17">
        <f t="shared" si="11"/>
        <v>0.15021511985248923</v>
      </c>
      <c r="V18" s="17">
        <f t="shared" si="11"/>
        <v>0.15558139534883719</v>
      </c>
      <c r="W18" s="17">
        <f t="shared" si="11"/>
        <v>0.15830321071656392</v>
      </c>
      <c r="X18" s="17">
        <f t="shared" si="11"/>
        <v>0.15968946540880502</v>
      </c>
      <c r="Y18" s="17">
        <f t="shared" si="11"/>
        <v>0.16641818859485649</v>
      </c>
      <c r="Z18" s="17">
        <f t="shared" si="11"/>
        <v>0.16748218731221562</v>
      </c>
      <c r="AA18" s="17">
        <f t="shared" si="11"/>
        <v>0.16574153701821592</v>
      </c>
      <c r="AB18" s="17">
        <f t="shared" si="11"/>
        <v>0.15953416584818297</v>
      </c>
      <c r="AC18" s="17">
        <f t="shared" si="11"/>
        <v>0.16062645612218479</v>
      </c>
      <c r="AD18" s="17">
        <f t="shared" si="11"/>
        <v>0.1613152115852573</v>
      </c>
      <c r="AE18" s="17">
        <f t="shared" si="11"/>
        <v>0.15575126768081132</v>
      </c>
      <c r="AF18" s="17">
        <f t="shared" si="11"/>
        <v>0.15039869343837067</v>
      </c>
      <c r="AG18" s="17">
        <f t="shared" si="11"/>
        <v>0.14531150329576864</v>
      </c>
      <c r="AH18" s="17">
        <f t="shared" ref="AH18:BN18" si="12">AH11/AH14</f>
        <v>0.14116617188094693</v>
      </c>
      <c r="AI18" s="17">
        <f t="shared" si="12"/>
        <v>0.14279214643194624</v>
      </c>
      <c r="AJ18" s="17">
        <f t="shared" si="12"/>
        <v>0.14125350795135641</v>
      </c>
      <c r="AK18" s="17">
        <f t="shared" si="12"/>
        <v>0.14764639033435015</v>
      </c>
      <c r="AL18" s="17">
        <f t="shared" si="12"/>
        <v>0.14488167308750688</v>
      </c>
      <c r="AM18" s="17">
        <f t="shared" si="12"/>
        <v>0.14104913810184266</v>
      </c>
      <c r="AN18" s="17">
        <f t="shared" si="12"/>
        <v>0.14206038257663056</v>
      </c>
      <c r="AO18" s="17">
        <f t="shared" si="12"/>
        <v>0.14313477159577254</v>
      </c>
      <c r="AP18" s="17">
        <f t="shared" si="12"/>
        <v>0.1431660899653979</v>
      </c>
      <c r="AQ18" s="17">
        <f t="shared" si="12"/>
        <v>0.1430753953097548</v>
      </c>
      <c r="AR18" s="17">
        <f t="shared" si="12"/>
        <v>0.14301161038730834</v>
      </c>
      <c r="AS18" s="17">
        <f t="shared" si="12"/>
        <v>0.14524324596267041</v>
      </c>
      <c r="AT18" s="17">
        <f t="shared" si="12"/>
        <v>0.15006008249163716</v>
      </c>
      <c r="AU18" s="17">
        <f t="shared" si="12"/>
        <v>0.14962272253235998</v>
      </c>
      <c r="AV18" s="17">
        <f t="shared" si="12"/>
        <v>0.14673548537602424</v>
      </c>
      <c r="AW18" s="17">
        <f t="shared" si="12"/>
        <v>0.14311395323306619</v>
      </c>
      <c r="AX18" s="17">
        <f t="shared" si="12"/>
        <v>0.14094794298205426</v>
      </c>
      <c r="AY18" s="17">
        <f t="shared" si="12"/>
        <v>0.13676113560917602</v>
      </c>
      <c r="AZ18" s="17">
        <f t="shared" si="12"/>
        <v>0.13355717216937141</v>
      </c>
      <c r="BA18" s="17">
        <f t="shared" ref="BA18" si="13">BA11/BA14</f>
        <v>0.13355717216937141</v>
      </c>
      <c r="BB18" s="17">
        <f t="shared" si="12"/>
        <v>0.13144944167365494</v>
      </c>
      <c r="BC18" s="17">
        <f t="shared" si="12"/>
        <v>0.13002668438703782</v>
      </c>
      <c r="BD18" s="17">
        <f t="shared" si="12"/>
        <v>0.12906183847271949</v>
      </c>
      <c r="BE18" s="17">
        <f t="shared" si="12"/>
        <v>0.1316304255379469</v>
      </c>
      <c r="BF18" s="17">
        <f t="shared" si="12"/>
        <v>0.13490589344044801</v>
      </c>
      <c r="BG18" s="17">
        <f t="shared" si="12"/>
        <v>0.13549631646939703</v>
      </c>
      <c r="BH18" s="17">
        <f t="shared" si="12"/>
        <v>0.13354123694463543</v>
      </c>
      <c r="BI18" s="17">
        <f t="shared" si="12"/>
        <v>0.13124937688372842</v>
      </c>
      <c r="BJ18" s="17">
        <f t="shared" si="12"/>
        <v>0.12978900510296407</v>
      </c>
      <c r="BK18" s="17">
        <f t="shared" si="12"/>
        <v>0.1304657220038275</v>
      </c>
      <c r="BL18" s="17">
        <f t="shared" si="12"/>
        <v>0.13426631189107577</v>
      </c>
      <c r="BM18" s="17">
        <f t="shared" si="12"/>
        <v>0.14135832740483903</v>
      </c>
      <c r="BN18" s="17">
        <f t="shared" si="12"/>
        <v>0.14017542693866702</v>
      </c>
      <c r="BO18" s="17">
        <f t="shared" ref="BO18:BZ18" si="14">BO11/BO14</f>
        <v>0.13709150117309196</v>
      </c>
      <c r="BP18" s="17">
        <f t="shared" si="14"/>
        <v>0.13297034576104344</v>
      </c>
      <c r="BQ18" s="17">
        <f t="shared" si="14"/>
        <v>0.13122600824605468</v>
      </c>
      <c r="BR18" s="17">
        <f t="shared" si="14"/>
        <v>0.12923597662439446</v>
      </c>
      <c r="BS18" s="17">
        <f t="shared" si="14"/>
        <v>0.12812243782454222</v>
      </c>
      <c r="BT18" s="17">
        <f t="shared" si="14"/>
        <v>0.1271955713670373</v>
      </c>
      <c r="BU18" s="17">
        <f t="shared" si="14"/>
        <v>0.1252186150386751</v>
      </c>
      <c r="BV18" s="17">
        <f t="shared" si="14"/>
        <v>0.12387324148214132</v>
      </c>
      <c r="BW18" s="17">
        <f t="shared" si="14"/>
        <v>0.12210770659238623</v>
      </c>
      <c r="BX18" s="17">
        <f t="shared" si="14"/>
        <v>0.12702010386764134</v>
      </c>
      <c r="BY18" s="17">
        <f t="shared" si="14"/>
        <v>0.1186590263203456</v>
      </c>
      <c r="BZ18" s="17">
        <f t="shared" si="14"/>
        <v>0.11299265582343215</v>
      </c>
      <c r="CA18" s="17">
        <f>CA11/CA8</f>
        <v>0.11201376588614284</v>
      </c>
      <c r="CB18" s="17">
        <f>CB11/CB8</f>
        <v>0.11285630582938436</v>
      </c>
      <c r="CC18" s="52" t="s">
        <v>721</v>
      </c>
    </row>
    <row r="20" spans="1:82" x14ac:dyDescent="0.25">
      <c r="A20" s="49" t="s">
        <v>696</v>
      </c>
      <c r="AZ20" s="50" t="s">
        <v>696</v>
      </c>
      <c r="CD20" s="49" t="s">
        <v>696</v>
      </c>
    </row>
    <row r="21" spans="1:82" x14ac:dyDescent="0.25">
      <c r="A21" t="s">
        <v>704</v>
      </c>
      <c r="B21" s="18">
        <v>12.242000000000001</v>
      </c>
      <c r="C21" s="18">
        <v>12.936999999999999</v>
      </c>
      <c r="D21" s="18">
        <v>12.933</v>
      </c>
      <c r="E21" s="18">
        <v>13.055</v>
      </c>
      <c r="F21" s="18">
        <v>13.94</v>
      </c>
      <c r="G21" s="18">
        <v>14.244</v>
      </c>
      <c r="H21" s="18">
        <v>14.426</v>
      </c>
      <c r="I21" s="18">
        <v>14.574</v>
      </c>
      <c r="J21" s="18">
        <v>14.78</v>
      </c>
      <c r="K21" s="18">
        <v>15.286</v>
      </c>
      <c r="L21" s="18">
        <v>15.82</v>
      </c>
      <c r="M21" s="18">
        <v>16.187999999999999</v>
      </c>
      <c r="N21" s="18">
        <v>16.402000000000001</v>
      </c>
      <c r="O21" s="18">
        <v>16.626000000000001</v>
      </c>
      <c r="P21" s="18">
        <v>16.803000000000001</v>
      </c>
      <c r="Q21" s="18">
        <v>17.007999999999999</v>
      </c>
      <c r="R21" s="18">
        <v>17.202999999999999</v>
      </c>
      <c r="S21" s="18">
        <v>17.465</v>
      </c>
      <c r="T21" s="18">
        <v>17.785</v>
      </c>
      <c r="U21" s="18">
        <v>18.283000000000001</v>
      </c>
      <c r="V21" s="18">
        <v>18.812999999999999</v>
      </c>
      <c r="W21" s="18">
        <v>19.614000000000001</v>
      </c>
      <c r="X21" s="18">
        <v>20.577000000000002</v>
      </c>
      <c r="Y21" s="18">
        <v>21.661999999999999</v>
      </c>
      <c r="Z21" s="18">
        <v>22.760999999999999</v>
      </c>
      <c r="AA21" s="18">
        <v>23.745000000000001</v>
      </c>
      <c r="AB21" s="18">
        <v>25.045000000000002</v>
      </c>
      <c r="AC21" s="18">
        <v>27.292000000000002</v>
      </c>
      <c r="AD21" s="18">
        <v>29.827000000000002</v>
      </c>
      <c r="AE21" s="18">
        <v>31.469000000000001</v>
      </c>
      <c r="AF21" s="18">
        <v>33.423999999999999</v>
      </c>
      <c r="AG21" s="18">
        <v>35.774999999999999</v>
      </c>
      <c r="AH21" s="18">
        <v>38.741</v>
      </c>
      <c r="AI21" s="18">
        <v>42.250999999999998</v>
      </c>
      <c r="AJ21" s="18">
        <v>46.24</v>
      </c>
      <c r="AK21" s="18">
        <v>49.098999999999997</v>
      </c>
      <c r="AL21" s="18">
        <v>51.018000000000001</v>
      </c>
      <c r="AM21" s="18">
        <v>52.86</v>
      </c>
      <c r="AN21" s="18">
        <v>54.533000000000001</v>
      </c>
      <c r="AO21" s="18">
        <v>55.637999999999998</v>
      </c>
      <c r="AP21" s="18">
        <v>57.003999999999998</v>
      </c>
      <c r="AQ21" s="18">
        <v>59.018000000000001</v>
      </c>
      <c r="AR21" s="18">
        <v>61.331000000000003</v>
      </c>
      <c r="AS21" s="18">
        <v>63.636000000000003</v>
      </c>
      <c r="AT21" s="18">
        <v>65.777000000000001</v>
      </c>
      <c r="AU21" s="18">
        <v>67.278000000000006</v>
      </c>
      <c r="AV21" s="18">
        <v>68.873999999999995</v>
      </c>
      <c r="AW21" s="18">
        <v>70.341999999999999</v>
      </c>
      <c r="AX21" s="18">
        <v>71.819000000000003</v>
      </c>
      <c r="AY21" s="18">
        <v>73.132000000000005</v>
      </c>
      <c r="AZ21" s="18">
        <v>74.399000000000001</v>
      </c>
      <c r="BA21" s="68">
        <f>((AZ21-AY21)/AY21)*100</f>
        <v>1.7324837280533774</v>
      </c>
      <c r="BB21" s="69" t="s">
        <v>724</v>
      </c>
    </row>
    <row r="22" spans="1:82" x14ac:dyDescent="0.25">
      <c r="A22" t="s">
        <v>706</v>
      </c>
      <c r="B22" s="18">
        <v>20.574000000000002</v>
      </c>
      <c r="C22" s="18">
        <v>22.268000000000001</v>
      </c>
      <c r="D22" s="18">
        <v>23.359000000000002</v>
      </c>
      <c r="E22" s="18">
        <v>24.666</v>
      </c>
      <c r="F22" s="18">
        <v>25.326000000000001</v>
      </c>
      <c r="G22" s="18">
        <v>26.831</v>
      </c>
      <c r="H22" s="18">
        <v>27.687000000000001</v>
      </c>
      <c r="I22" s="18">
        <v>28.239000000000001</v>
      </c>
      <c r="J22" s="18">
        <v>28.748000000000001</v>
      </c>
      <c r="K22" s="18">
        <v>29.814</v>
      </c>
      <c r="L22" s="18">
        <v>30.529</v>
      </c>
      <c r="M22" s="18">
        <v>31.475000000000001</v>
      </c>
      <c r="N22" s="18">
        <v>32.834000000000003</v>
      </c>
      <c r="O22" s="18">
        <v>33.405000000000001</v>
      </c>
      <c r="P22" s="18">
        <v>33.872999999999998</v>
      </c>
      <c r="Q22" s="18">
        <v>34.292999999999999</v>
      </c>
      <c r="R22" s="18">
        <v>34.695999999999998</v>
      </c>
      <c r="S22" s="18">
        <v>35.331000000000003</v>
      </c>
      <c r="T22" s="18">
        <v>35.651000000000003</v>
      </c>
      <c r="U22" s="18">
        <v>35.908000000000001</v>
      </c>
      <c r="V22" s="18">
        <v>36.673999999999999</v>
      </c>
      <c r="W22" s="18">
        <v>37.460999999999999</v>
      </c>
      <c r="X22" s="18">
        <v>38.595999999999997</v>
      </c>
      <c r="Y22" s="18">
        <v>40.073999999999998</v>
      </c>
      <c r="Z22" s="18">
        <v>42.188000000000002</v>
      </c>
      <c r="AA22" s="18">
        <v>44.281999999999996</v>
      </c>
      <c r="AB22" s="18">
        <v>45.78</v>
      </c>
      <c r="AC22" s="18">
        <v>47.457000000000001</v>
      </c>
      <c r="AD22" s="18">
        <v>50.41</v>
      </c>
      <c r="AE22" s="18">
        <v>52.826000000000001</v>
      </c>
      <c r="AF22" s="18">
        <v>54.5</v>
      </c>
      <c r="AG22" s="18">
        <v>56.026000000000003</v>
      </c>
      <c r="AH22" s="18">
        <v>57.472000000000001</v>
      </c>
      <c r="AI22" s="18">
        <v>59.838999999999999</v>
      </c>
      <c r="AJ22" s="18">
        <v>64.912999999999997</v>
      </c>
      <c r="AK22" s="18">
        <v>71.903999999999996</v>
      </c>
      <c r="AL22" s="18">
        <v>76.489999999999995</v>
      </c>
      <c r="AM22" s="18">
        <v>81.875</v>
      </c>
      <c r="AN22" s="18">
        <v>85.465000000000003</v>
      </c>
      <c r="AO22" s="18">
        <v>89.403999999999996</v>
      </c>
      <c r="AP22" s="18">
        <v>90.965999999999994</v>
      </c>
      <c r="AQ22" s="18">
        <v>92.478999999999999</v>
      </c>
      <c r="AR22" s="18">
        <v>94.858000000000004</v>
      </c>
      <c r="AS22" s="18">
        <v>97.674999999999997</v>
      </c>
      <c r="AT22" s="18">
        <v>101.578</v>
      </c>
      <c r="AU22" s="18">
        <v>102.86199999999999</v>
      </c>
      <c r="AV22" s="18">
        <v>104.66500000000001</v>
      </c>
      <c r="AW22" s="18">
        <v>106.229</v>
      </c>
      <c r="AX22" s="18">
        <v>107.639</v>
      </c>
      <c r="AY22" s="18">
        <v>110.62</v>
      </c>
      <c r="AZ22" s="18">
        <v>113.52200000000001</v>
      </c>
      <c r="BA22" s="68">
        <f t="shared" ref="BA22:BA26" si="15">((AZ22-AY22)/AY22)*100</f>
        <v>2.623395407702044</v>
      </c>
      <c r="BB22" s="69" t="s">
        <v>724</v>
      </c>
    </row>
    <row r="23" spans="1:82" x14ac:dyDescent="0.25">
      <c r="A23" t="s">
        <v>705</v>
      </c>
      <c r="B23" s="18">
        <v>1273.7270000000001</v>
      </c>
      <c r="C23" s="18">
        <v>1225.8510000000001</v>
      </c>
      <c r="D23" s="18">
        <v>1177.0060000000001</v>
      </c>
      <c r="E23" s="18">
        <v>1462.5340000000001</v>
      </c>
      <c r="F23" s="18">
        <v>1911.7929999999999</v>
      </c>
      <c r="G23" s="18">
        <v>2081.44</v>
      </c>
      <c r="H23" s="18">
        <v>2246.4549999999999</v>
      </c>
      <c r="I23" s="18">
        <v>1889.88</v>
      </c>
      <c r="J23" s="18">
        <v>2145.748</v>
      </c>
      <c r="K23" s="18">
        <v>2499.7249999999999</v>
      </c>
      <c r="L23" s="18">
        <v>2600.2779999999998</v>
      </c>
      <c r="M23" s="18">
        <v>2322.96</v>
      </c>
      <c r="N23" s="18">
        <v>3010.3510000000001</v>
      </c>
      <c r="O23" s="18">
        <v>3068.3470000000002</v>
      </c>
      <c r="P23" s="18">
        <v>3096.6669999999999</v>
      </c>
      <c r="Q23" s="18">
        <v>3045.8560000000002</v>
      </c>
      <c r="R23" s="18">
        <v>3057.4409999999998</v>
      </c>
      <c r="S23" s="18">
        <v>2997.511</v>
      </c>
      <c r="T23" s="18">
        <v>2985.444</v>
      </c>
      <c r="U23" s="18">
        <v>3096.8</v>
      </c>
      <c r="V23" s="18">
        <v>3123.4059999999999</v>
      </c>
      <c r="W23" s="18">
        <v>3114.6930000000002</v>
      </c>
      <c r="X23" s="18">
        <v>3072.43</v>
      </c>
      <c r="Y23" s="18">
        <v>3042.7440000000001</v>
      </c>
      <c r="Z23" s="18">
        <v>2988.6509999999998</v>
      </c>
      <c r="AA23" s="18">
        <v>2931.875</v>
      </c>
      <c r="AB23" s="18">
        <v>2826.8409999999999</v>
      </c>
      <c r="AC23" s="18">
        <v>2660.94</v>
      </c>
      <c r="AD23" s="18">
        <v>2659.991</v>
      </c>
      <c r="AE23" s="18">
        <v>2644.5720000000001</v>
      </c>
      <c r="AF23" s="18">
        <v>2577.7640000000001</v>
      </c>
      <c r="AG23" s="18">
        <v>2532.1709999999998</v>
      </c>
      <c r="AH23" s="18">
        <v>2449.058</v>
      </c>
      <c r="AI23" s="18">
        <v>2421.1219999999998</v>
      </c>
      <c r="AJ23" s="18">
        <v>2373.06</v>
      </c>
      <c r="AK23" s="18">
        <v>2490.252</v>
      </c>
      <c r="AL23" s="18">
        <v>2310.0479999999998</v>
      </c>
      <c r="AM23" s="18">
        <v>2253.797</v>
      </c>
      <c r="AN23" s="18">
        <v>2056.9499999999998</v>
      </c>
      <c r="AO23" s="18">
        <v>1895.6130000000001</v>
      </c>
      <c r="AP23" s="18">
        <v>1780.8150000000001</v>
      </c>
      <c r="AQ23" s="18">
        <v>1708.587</v>
      </c>
      <c r="AR23" s="18">
        <v>1657.9290000000001</v>
      </c>
      <c r="AS23" s="18">
        <v>1554.05</v>
      </c>
      <c r="AT23" s="18">
        <v>1495.0920000000001</v>
      </c>
      <c r="AU23" s="18">
        <v>1388.079</v>
      </c>
      <c r="AV23" s="18">
        <v>1286.077</v>
      </c>
      <c r="AW23" s="18">
        <v>1190.921</v>
      </c>
      <c r="AX23" s="18">
        <v>986.48800000000006</v>
      </c>
      <c r="AY23" s="18">
        <v>795.34400000000005</v>
      </c>
      <c r="AZ23" s="18">
        <v>679.16600000000005</v>
      </c>
      <c r="BA23" s="68">
        <f t="shared" si="15"/>
        <v>-14.607264278098533</v>
      </c>
      <c r="BB23" s="69" t="s">
        <v>724</v>
      </c>
    </row>
    <row r="24" spans="1:82" x14ac:dyDescent="0.25">
      <c r="A24" s="53" t="s">
        <v>713</v>
      </c>
      <c r="B24" s="55">
        <f>(B3/B5)*B22+(B4/B5)*B23</f>
        <v>345.91179807692316</v>
      </c>
      <c r="C24" s="55">
        <f>(C3/C5)*C22+(C4/C5)*C23</f>
        <v>339.00036842105266</v>
      </c>
      <c r="D24" s="55">
        <f>(D3/D5)*D22+(D4/D5)*D23</f>
        <v>294.80535294117652</v>
      </c>
      <c r="E24" s="55">
        <f>(E3/E5)*E22+(E4/E5)*E23</f>
        <v>405.91887878787878</v>
      </c>
      <c r="F24" s="55">
        <f>(F3/F5)*F22+(F4/F5)*F23</f>
        <v>582.40350335570474</v>
      </c>
      <c r="G24" s="55">
        <f>(G3/G5)*G22+(G4/G5)*G23</f>
        <v>653.23618292682943</v>
      </c>
      <c r="H24" s="55">
        <f>(H3/H5)*H22+(H4/H5)*H23</f>
        <v>705.64388888888891</v>
      </c>
      <c r="I24" s="55">
        <f>(I3/I5)*I22+(I4/I5)*I23</f>
        <v>551.17186516853928</v>
      </c>
      <c r="J24" s="55">
        <f>(J3/J5)*J22+(J4/J5)*J23</f>
        <v>610.10033160621754</v>
      </c>
      <c r="K24" s="55">
        <f>(K3/K5)*K22+(K4/K5)*K23</f>
        <v>742.28832692307685</v>
      </c>
      <c r="L24" s="55">
        <f>(L3/L5)*L22+(L4/L5)*L23</f>
        <v>792.35724336283181</v>
      </c>
      <c r="M24" s="55">
        <f>(M3/M5)*M22+(M4/M5)*M23</f>
        <v>683.36297413793091</v>
      </c>
      <c r="N24" s="55">
        <f>(N3/N5)*N22+(N4/N5)*N23</f>
        <v>930.63492748091608</v>
      </c>
      <c r="O24" s="55">
        <f>(O3/O5)*O22+(O4/O5)*O23</f>
        <v>944.9993003663003</v>
      </c>
      <c r="P24" s="55">
        <f>(P3/P5)*P22+(P4/P5)*P23</f>
        <v>931.58848275862056</v>
      </c>
      <c r="Q24" s="55">
        <f>(Q3/Q5)*Q22+(Q4/Q5)*Q23</f>
        <v>951.27532371794882</v>
      </c>
      <c r="R24" s="55">
        <f>(R3/R5)*R22+(R4/R5)*R23</f>
        <v>926.95205421686751</v>
      </c>
      <c r="S24" s="55">
        <f>(S3/S5)*S22+(S4/S5)*S23</f>
        <v>900.68695505617973</v>
      </c>
      <c r="T24" s="55">
        <f>(T3/T5)*T22+(T4/T5)*T23</f>
        <v>928.84531806615792</v>
      </c>
      <c r="U24" s="55">
        <f>(U3/U5)*U22+(U4/U5)*U23</f>
        <v>1000.6789478458051</v>
      </c>
      <c r="V24" s="55">
        <f>(V3/V5)*V22+(V4/V5)*V23</f>
        <v>1006.6025265392782</v>
      </c>
      <c r="W24" s="55">
        <f>(W3/W5)*W22+(W4/W5)*W23</f>
        <v>994.95588845401176</v>
      </c>
      <c r="X24" s="55">
        <f>(X3/X5)*X22+(X4/X5)*X23</f>
        <v>975.03212635379077</v>
      </c>
      <c r="Y24" s="55">
        <f>(Y3/Y5)*Y22+(Y4/Y5)*Y23</f>
        <v>913.48403442340793</v>
      </c>
      <c r="Z24" s="55">
        <f>(Z3/Z5)*Z22+(Z4/Z5)*Z23</f>
        <v>870.43446526655896</v>
      </c>
      <c r="AA24" s="55">
        <f>(AA3/AA5)*AA22+(AA4/AA5)*AA23</f>
        <v>853.80951734104042</v>
      </c>
      <c r="AB24" s="55">
        <f>(AB3/AB5)*AB22+(AB4/AB5)*AB23</f>
        <v>846.60908376963346</v>
      </c>
      <c r="AC24" s="55">
        <f>(AC3/AC5)*AC22+(AC4/AC5)*AC23</f>
        <v>768.41782758620695</v>
      </c>
      <c r="AD24" s="55">
        <f>(AD3/AD5)*AD22+(AD4/AD5)*AD23</f>
        <v>746.10257255343083</v>
      </c>
      <c r="AE24" s="55">
        <f>(AE3/AE5)*AE22+(AE4/AE5)*AE23</f>
        <v>742.25597044334984</v>
      </c>
      <c r="AF24" s="55">
        <f>(AF3/AF5)*AF22+(AF4/AF5)*AF23</f>
        <v>744.84755324675336</v>
      </c>
      <c r="AG24" s="55">
        <f>(AG3/AG5)*AG22+(AG4/AG5)*AG23</f>
        <v>737.61945776772245</v>
      </c>
      <c r="AH24" s="55">
        <f>(AH3/AH5)*AH22+(AH4/AH5)*AH23</f>
        <v>728.65387139986592</v>
      </c>
      <c r="AI24" s="55">
        <f>(AI3/AI5)*AI22+(AI4/AI5)*AI23</f>
        <v>762.63506449704141</v>
      </c>
      <c r="AJ24" s="55">
        <f>(AJ3/AJ5)*AJ22+(AJ4/AJ5)*AJ23</f>
        <v>750.73536680327879</v>
      </c>
      <c r="AK24" s="55">
        <f>(AK3/AK5)*AK22+(AK4/AK5)*AK23</f>
        <v>777.06501890359164</v>
      </c>
      <c r="AL24" s="55">
        <f>(AL3/AL5)*AL22+(AL4/AL5)*AL23</f>
        <v>735.87718503118504</v>
      </c>
      <c r="AM24" s="55">
        <f>(AM3/AM5)*AM22+(AM4/AM5)*AM23</f>
        <v>778.29761567445371</v>
      </c>
      <c r="AN24" s="55">
        <f>(AN3/AN5)*AN22+(AN4/AN5)*AN23</f>
        <v>698.2238513513513</v>
      </c>
      <c r="AO24" s="55">
        <f>(AO3/AO5)*AO22+(AO4/AO5)*AO23</f>
        <v>625.00099833222146</v>
      </c>
      <c r="AP24" s="55">
        <f>(AP3/AP5)*AP22+(AP4/AP5)*AP23</f>
        <v>609.5022196261682</v>
      </c>
      <c r="AQ24" s="55">
        <f>(AQ3/AQ5)*AQ22+(AQ4/AQ5)*AQ23</f>
        <v>603.85159002932551</v>
      </c>
      <c r="AR24" s="55">
        <f>(AR3/AR5)*AR22+(AR4/AR5)*AR23</f>
        <v>572.58172279934388</v>
      </c>
      <c r="AS24" s="55">
        <f>(AS3/AS5)*AS22+(AS4/AS5)*AS23</f>
        <v>532.95708799791714</v>
      </c>
      <c r="AT24" s="55">
        <f>(AT3/AT5)*AT22+(AT4/AT5)*AT23</f>
        <v>510.73444846656616</v>
      </c>
      <c r="AU24" s="55">
        <f>(AU3/AU5)*AU22+(AU4/AU5)*AU23</f>
        <v>473.51540489776505</v>
      </c>
      <c r="AV24" s="55">
        <f>(AV3/AV5)*AV22+(AV4/AV5)*AV23</f>
        <v>435.29094398386741</v>
      </c>
      <c r="AW24" s="55">
        <f>(AW3/AW5)*AW22+(AW4/AW5)*AW23</f>
        <v>423.12302906976754</v>
      </c>
      <c r="AX24" s="55">
        <f>(AX3/AX5)*AX22+(AX4/AX5)*AX23</f>
        <v>379.63935910852717</v>
      </c>
      <c r="AY24" s="55">
        <f>(AY3/AY5)*AY22+(AY4/AY5)*AY23</f>
        <v>321.29488025774123</v>
      </c>
      <c r="AZ24" s="55">
        <f>(AZ3/AZ5)*AZ22+(AZ4/AZ5)*AZ23</f>
        <v>300.95035629453685</v>
      </c>
      <c r="BA24" s="68">
        <f t="shared" si="15"/>
        <v>-6.3320411289728931</v>
      </c>
      <c r="BB24" s="69" t="s">
        <v>724</v>
      </c>
    </row>
    <row r="25" spans="1:82" x14ac:dyDescent="0.25">
      <c r="A25" t="s">
        <v>722</v>
      </c>
      <c r="B25" s="18">
        <v>13.292999999999999</v>
      </c>
      <c r="C25" s="18">
        <v>14.17</v>
      </c>
      <c r="D25" s="18">
        <v>14.058999999999999</v>
      </c>
      <c r="E25" s="18">
        <v>14.295999999999999</v>
      </c>
      <c r="F25" s="18">
        <v>15.455</v>
      </c>
      <c r="G25" s="18">
        <v>15.685</v>
      </c>
      <c r="H25" s="18">
        <v>15.818</v>
      </c>
      <c r="I25" s="18">
        <v>15.916</v>
      </c>
      <c r="J25" s="18">
        <v>16.123000000000001</v>
      </c>
      <c r="K25" s="18">
        <v>16.722000000000001</v>
      </c>
      <c r="L25" s="18">
        <v>17.283000000000001</v>
      </c>
      <c r="M25" s="18">
        <v>17.600999999999999</v>
      </c>
      <c r="N25" s="18">
        <v>17.901</v>
      </c>
      <c r="O25" s="18">
        <v>18.088999999999999</v>
      </c>
      <c r="P25" s="18">
        <v>18.268999999999998</v>
      </c>
      <c r="Q25" s="18">
        <v>18.419</v>
      </c>
      <c r="R25" s="18">
        <v>18.539000000000001</v>
      </c>
      <c r="S25" s="18">
        <v>18.765000000000001</v>
      </c>
      <c r="T25" s="18">
        <v>19.068000000000001</v>
      </c>
      <c r="U25" s="18">
        <v>19.61</v>
      </c>
      <c r="V25" s="18">
        <v>20.097000000000001</v>
      </c>
      <c r="W25" s="18">
        <v>20.834</v>
      </c>
      <c r="X25" s="18">
        <v>21.795000000000002</v>
      </c>
      <c r="Y25" s="18">
        <v>22.675000000000001</v>
      </c>
      <c r="Z25" s="18">
        <v>23.608000000000001</v>
      </c>
      <c r="AA25" s="18">
        <v>24.356000000000002</v>
      </c>
      <c r="AB25" s="18">
        <v>25.805</v>
      </c>
      <c r="AC25" s="18">
        <v>28.140999999999998</v>
      </c>
      <c r="AD25" s="18">
        <v>30.779</v>
      </c>
      <c r="AE25" s="18">
        <v>32.47</v>
      </c>
      <c r="AF25" s="18">
        <v>34.597000000000001</v>
      </c>
      <c r="AG25" s="18">
        <v>37.22</v>
      </c>
      <c r="AH25" s="18">
        <v>40.436999999999998</v>
      </c>
      <c r="AI25" s="18">
        <v>44.283999999999999</v>
      </c>
      <c r="AJ25" s="18">
        <v>48.454000000000001</v>
      </c>
      <c r="AK25" s="18">
        <v>51.267000000000003</v>
      </c>
      <c r="AL25" s="18">
        <v>52.944000000000003</v>
      </c>
      <c r="AM25" s="18">
        <v>54.901000000000003</v>
      </c>
      <c r="AN25" s="18">
        <v>56.411999999999999</v>
      </c>
      <c r="AO25" s="18">
        <v>57.256999999999998</v>
      </c>
      <c r="AP25" s="18">
        <v>58.850999999999999</v>
      </c>
      <c r="AQ25" s="18">
        <v>60.771999999999998</v>
      </c>
      <c r="AR25" s="18">
        <v>63.17</v>
      </c>
      <c r="AS25" s="18">
        <v>65.486000000000004</v>
      </c>
      <c r="AT25" s="18">
        <v>67.328000000000003</v>
      </c>
      <c r="AU25" s="18">
        <v>68.64</v>
      </c>
      <c r="AV25" s="18">
        <v>70.269000000000005</v>
      </c>
      <c r="AW25" s="18">
        <v>71.715999999999994</v>
      </c>
      <c r="AX25" s="18">
        <v>73.433000000000007</v>
      </c>
      <c r="AY25" s="18">
        <v>74.459999999999994</v>
      </c>
      <c r="AZ25" s="18">
        <v>75.278999999999996</v>
      </c>
      <c r="BA25" s="68">
        <f t="shared" si="15"/>
        <v>1.0999194198227271</v>
      </c>
      <c r="BB25" s="69" t="s">
        <v>724</v>
      </c>
    </row>
    <row r="26" spans="1:82" x14ac:dyDescent="0.25">
      <c r="A26" t="s">
        <v>236</v>
      </c>
      <c r="B26" s="18">
        <v>5.367</v>
      </c>
      <c r="C26" s="18">
        <v>5.516</v>
      </c>
      <c r="D26" s="18">
        <v>5.7530000000000001</v>
      </c>
      <c r="E26" s="18">
        <v>5.843</v>
      </c>
      <c r="F26" s="18">
        <v>6.0780000000000003</v>
      </c>
      <c r="G26" s="18">
        <v>6.3170000000000002</v>
      </c>
      <c r="H26" s="18">
        <v>6.4710000000000001</v>
      </c>
      <c r="I26" s="18">
        <v>6.65</v>
      </c>
      <c r="J26" s="18">
        <v>6.9619999999999997</v>
      </c>
      <c r="K26" s="18">
        <v>7.2949999999999999</v>
      </c>
      <c r="L26" s="18">
        <v>7.6150000000000002</v>
      </c>
      <c r="M26" s="18">
        <v>8.0229999999999997</v>
      </c>
      <c r="N26" s="18">
        <v>8.2460000000000004</v>
      </c>
      <c r="O26" s="18">
        <v>8.4540000000000006</v>
      </c>
      <c r="P26" s="18">
        <v>8.6669999999999998</v>
      </c>
      <c r="Q26" s="18">
        <v>8.8550000000000004</v>
      </c>
      <c r="R26" s="18">
        <v>9.1549999999999994</v>
      </c>
      <c r="S26" s="18">
        <v>9.4789999999999992</v>
      </c>
      <c r="T26" s="18">
        <v>9.7870000000000008</v>
      </c>
      <c r="U26" s="18">
        <v>10.209</v>
      </c>
      <c r="V26" s="18">
        <v>10.612</v>
      </c>
      <c r="W26" s="18">
        <v>11.321</v>
      </c>
      <c r="X26" s="18">
        <v>12.031000000000001</v>
      </c>
      <c r="Y26" s="18">
        <v>13.198</v>
      </c>
      <c r="Z26" s="18">
        <v>14.388</v>
      </c>
      <c r="AA26" s="18">
        <v>15.565</v>
      </c>
      <c r="AB26" s="18">
        <v>16.567</v>
      </c>
      <c r="AC26" s="18">
        <v>17.779</v>
      </c>
      <c r="AD26" s="18">
        <v>19.331</v>
      </c>
      <c r="AE26" s="18">
        <v>20.646999999999998</v>
      </c>
      <c r="AF26" s="18">
        <v>22.015000000000001</v>
      </c>
      <c r="AG26" s="18">
        <v>23.571999999999999</v>
      </c>
      <c r="AH26" s="18">
        <v>25.31</v>
      </c>
      <c r="AI26" s="18">
        <v>27.463999999999999</v>
      </c>
      <c r="AJ26" s="18">
        <v>30.370999999999999</v>
      </c>
      <c r="AK26" s="18">
        <v>32.950000000000003</v>
      </c>
      <c r="AL26" s="18">
        <v>34.744999999999997</v>
      </c>
      <c r="AM26" s="18">
        <v>36.856000000000002</v>
      </c>
      <c r="AN26" s="18">
        <v>38.654000000000003</v>
      </c>
      <c r="AO26" s="18">
        <v>40.058999999999997</v>
      </c>
      <c r="AP26" s="18">
        <v>41.372</v>
      </c>
      <c r="AQ26" s="18">
        <v>43.345999999999997</v>
      </c>
      <c r="AR26" s="18">
        <v>45.469000000000001</v>
      </c>
      <c r="AS26" s="18">
        <v>47.615000000000002</v>
      </c>
      <c r="AT26" s="18">
        <v>50.576999999999998</v>
      </c>
      <c r="AU26" s="18">
        <v>52.945999999999998</v>
      </c>
      <c r="AV26" s="18">
        <v>54.503</v>
      </c>
      <c r="AW26" s="18">
        <v>56.171999999999997</v>
      </c>
      <c r="AX26" s="18">
        <v>57.920999999999999</v>
      </c>
      <c r="AY26" s="18">
        <v>59.109000000000002</v>
      </c>
      <c r="AZ26" s="18">
        <v>60.512999999999998</v>
      </c>
      <c r="BA26" s="68">
        <f t="shared" si="15"/>
        <v>2.3752728010962736</v>
      </c>
      <c r="BB26" s="69" t="s">
        <v>724</v>
      </c>
    </row>
    <row r="28" spans="1:82" x14ac:dyDescent="0.25">
      <c r="A28" s="56" t="s">
        <v>714</v>
      </c>
      <c r="B28" s="68">
        <f t="shared" ref="B28:AX28" si="16">B3/(B46/100)+B4/(B47/100)</f>
        <v>31.473544742769199</v>
      </c>
      <c r="C28" s="68">
        <f t="shared" si="16"/>
        <v>31.746702253812796</v>
      </c>
      <c r="D28" s="68">
        <f t="shared" si="16"/>
        <v>32.774530657854584</v>
      </c>
      <c r="E28" s="68">
        <f t="shared" si="16"/>
        <v>33.083692090183334</v>
      </c>
      <c r="F28" s="68">
        <f t="shared" si="16"/>
        <v>34.861946810307799</v>
      </c>
      <c r="G28" s="68">
        <f t="shared" si="16"/>
        <v>35.730380429899462</v>
      </c>
      <c r="H28" s="68">
        <f t="shared" si="16"/>
        <v>37.958766936448363</v>
      </c>
      <c r="I28" s="68">
        <f t="shared" si="16"/>
        <v>38.124394912517658</v>
      </c>
      <c r="J28" s="68">
        <f t="shared" si="16"/>
        <v>40.931628440812212</v>
      </c>
      <c r="K28" s="68">
        <f t="shared" si="16"/>
        <v>41.714404860726148</v>
      </c>
      <c r="L28" s="68">
        <f t="shared" si="16"/>
        <v>43.76970887594328</v>
      </c>
      <c r="M28" s="68">
        <f t="shared" si="16"/>
        <v>44.341067603574828</v>
      </c>
      <c r="N28" s="68">
        <f t="shared" si="16"/>
        <v>46.829716436231649</v>
      </c>
      <c r="O28" s="68">
        <f t="shared" si="16"/>
        <v>48.039934859067387</v>
      </c>
      <c r="P28" s="68">
        <f t="shared" si="16"/>
        <v>50.842357987390898</v>
      </c>
      <c r="Q28" s="68">
        <f t="shared" si="16"/>
        <v>53.178501169565813</v>
      </c>
      <c r="R28" s="68">
        <f t="shared" si="16"/>
        <v>56.669346299655828</v>
      </c>
      <c r="S28" s="68">
        <f t="shared" si="16"/>
        <v>59.937796835052168</v>
      </c>
      <c r="T28" s="68">
        <f t="shared" si="16"/>
        <v>64.604517291443955</v>
      </c>
      <c r="U28" s="68">
        <f t="shared" si="16"/>
        <v>70.706534148096509</v>
      </c>
      <c r="V28" s="68">
        <f t="shared" si="16"/>
        <v>74.046618127366045</v>
      </c>
      <c r="W28" s="68">
        <f t="shared" si="16"/>
        <v>79.003292312142804</v>
      </c>
      <c r="X28" s="68">
        <f t="shared" si="16"/>
        <v>83.446515952276982</v>
      </c>
      <c r="Y28" s="68">
        <f t="shared" si="16"/>
        <v>86.437932411821592</v>
      </c>
      <c r="Z28" s="68">
        <f t="shared" si="16"/>
        <v>88.692609401358155</v>
      </c>
      <c r="AA28" s="68">
        <f t="shared" si="16"/>
        <v>94.593882579543646</v>
      </c>
      <c r="AB28" s="68">
        <f t="shared" si="16"/>
        <v>100.01108582298305</v>
      </c>
      <c r="AC28" s="68">
        <f t="shared" si="16"/>
        <v>104.30356964395938</v>
      </c>
      <c r="AD28" s="68">
        <f t="shared" si="16"/>
        <v>108.89063087957109</v>
      </c>
      <c r="AE28" s="68">
        <f t="shared" si="16"/>
        <v>118.77011724844674</v>
      </c>
      <c r="AF28" s="68">
        <f t="shared" si="16"/>
        <v>129.73312337450534</v>
      </c>
      <c r="AG28" s="68">
        <f t="shared" si="16"/>
        <v>144.60845466260344</v>
      </c>
      <c r="AH28" s="68">
        <f t="shared" si="16"/>
        <v>157.6541450096538</v>
      </c>
      <c r="AI28" s="68">
        <f t="shared" si="16"/>
        <v>167.55026276328431</v>
      </c>
      <c r="AJ28" s="68">
        <f t="shared" si="16"/>
        <v>178.70302129046692</v>
      </c>
      <c r="AK28" s="68">
        <f t="shared" si="16"/>
        <v>176.31320040628628</v>
      </c>
      <c r="AL28" s="68">
        <f t="shared" si="16"/>
        <v>187.75181245931657</v>
      </c>
      <c r="AM28" s="68">
        <f t="shared" si="16"/>
        <v>187.13394814539276</v>
      </c>
      <c r="AN28" s="68">
        <f t="shared" si="16"/>
        <v>198.05211877759231</v>
      </c>
      <c r="AO28" s="68">
        <f t="shared" si="16"/>
        <v>200.95587409516503</v>
      </c>
      <c r="AP28" s="68">
        <f t="shared" si="16"/>
        <v>208.88226938978846</v>
      </c>
      <c r="AQ28" s="68">
        <f t="shared" si="16"/>
        <v>215.7262594719345</v>
      </c>
      <c r="AR28" s="68">
        <f t="shared" si="16"/>
        <v>229.19964775498465</v>
      </c>
      <c r="AS28" s="68">
        <f t="shared" si="16"/>
        <v>236.33849753125165</v>
      </c>
      <c r="AT28" s="68">
        <f t="shared" si="16"/>
        <v>237.43864395204062</v>
      </c>
      <c r="AU28" s="68">
        <f t="shared" si="16"/>
        <v>250.14575050973548</v>
      </c>
      <c r="AV28" s="68">
        <f t="shared" si="16"/>
        <v>264.36516755915966</v>
      </c>
      <c r="AW28" s="68">
        <f t="shared" si="16"/>
        <v>277.55633908551141</v>
      </c>
      <c r="AX28" s="68">
        <f t="shared" si="16"/>
        <v>289.37139920154908</v>
      </c>
      <c r="AY28" s="68">
        <f>AY3/(AY46/100)+AY4/(AY47/100)</f>
        <v>309.14527352692267</v>
      </c>
      <c r="BA28" s="68">
        <f>BA3/(BA46/100)+BA4/(BA47/100)</f>
        <v>312.53742335631335</v>
      </c>
      <c r="BB28" s="68">
        <f t="shared" ref="BB28:CB28" si="17">BB3/(BB46/100)+BB4/(BB47/100)</f>
        <v>352.45315932143222</v>
      </c>
      <c r="BC28" s="68">
        <f t="shared" si="17"/>
        <v>400.28378484064615</v>
      </c>
      <c r="BD28" s="68">
        <f>BD3/(BD46/100)+BD4/(BD47/100)</f>
        <v>412.82399559799433</v>
      </c>
      <c r="BE28" s="68">
        <f t="shared" si="17"/>
        <v>436.4374311137002</v>
      </c>
      <c r="BF28" s="68">
        <f>BF3/(BF46/100)+BF4/(BF47/100)</f>
        <v>480.00969545120824</v>
      </c>
      <c r="BG28" s="68">
        <f t="shared" si="17"/>
        <v>514.44323724092521</v>
      </c>
      <c r="BH28" s="68">
        <f>BH3/(BH46/100)+BH4/(BH47/100)</f>
        <v>580.74587816337794</v>
      </c>
      <c r="BI28" s="68">
        <f t="shared" si="17"/>
        <v>629.28349526096463</v>
      </c>
      <c r="BJ28" s="68">
        <f t="shared" si="17"/>
        <v>671.09873755556873</v>
      </c>
      <c r="BK28" s="68">
        <f t="shared" si="17"/>
        <v>750.01554572384759</v>
      </c>
      <c r="BL28" s="68">
        <f t="shared" si="17"/>
        <v>813.68574547856451</v>
      </c>
      <c r="BM28" s="68">
        <f t="shared" si="17"/>
        <v>799.68308252750489</v>
      </c>
      <c r="BN28" s="68">
        <f t="shared" si="17"/>
        <v>864.01367002714801</v>
      </c>
      <c r="BO28" s="68">
        <f t="shared" si="17"/>
        <v>884.47768748887302</v>
      </c>
      <c r="BP28" s="68">
        <f t="shared" si="17"/>
        <v>894.7613181997699</v>
      </c>
      <c r="BQ28" s="68">
        <f t="shared" si="17"/>
        <v>971.93247609968898</v>
      </c>
      <c r="BR28" s="68">
        <f t="shared" si="17"/>
        <v>1004.5477463305667</v>
      </c>
      <c r="BS28" s="68">
        <f t="shared" si="17"/>
        <v>1102.870757712413</v>
      </c>
      <c r="BT28" s="68">
        <f t="shared" si="17"/>
        <v>1186.2801157731672</v>
      </c>
      <c r="BU28" s="68">
        <f t="shared" si="17"/>
        <v>1258.7</v>
      </c>
      <c r="BV28" s="68">
        <f t="shared" si="17"/>
        <v>1330.5648495336418</v>
      </c>
      <c r="BW28" s="68">
        <f t="shared" si="17"/>
        <v>1450.9103940630152</v>
      </c>
      <c r="BX28" s="68">
        <f t="shared" si="17"/>
        <v>1504.3620558730329</v>
      </c>
      <c r="BY28" s="68">
        <f t="shared" si="17"/>
        <v>1694.4118209005887</v>
      </c>
      <c r="BZ28" s="68">
        <f t="shared" si="17"/>
        <v>1780.2967874057379</v>
      </c>
      <c r="CA28" s="68">
        <f t="shared" si="17"/>
        <v>1906.4256342014287</v>
      </c>
      <c r="CB28" s="68">
        <f t="shared" si="17"/>
        <v>1968.0140574280226</v>
      </c>
      <c r="CD28" s="56" t="s">
        <v>714</v>
      </c>
    </row>
    <row r="29" spans="1:82" x14ac:dyDescent="0.25">
      <c r="A29" t="s">
        <v>704</v>
      </c>
      <c r="B29" s="15">
        <f t="shared" ref="B29:AG29" si="18">B8/(B45/100)</f>
        <v>2187.7326933837635</v>
      </c>
      <c r="C29" s="15">
        <f t="shared" si="18"/>
        <v>2276.7262859331704</v>
      </c>
      <c r="D29" s="15">
        <f t="shared" si="18"/>
        <v>2260.837146077225</v>
      </c>
      <c r="E29" s="15">
        <f t="shared" si="18"/>
        <v>2464.0913458453429</v>
      </c>
      <c r="F29" s="15">
        <f t="shared" si="18"/>
        <v>2670.1986817590964</v>
      </c>
      <c r="G29" s="15">
        <f t="shared" si="18"/>
        <v>2766.8843978453156</v>
      </c>
      <c r="H29" s="15">
        <f t="shared" si="18"/>
        <v>2894.8692614218107</v>
      </c>
      <c r="I29" s="15">
        <f t="shared" si="18"/>
        <v>2875.0428649208511</v>
      </c>
      <c r="J29" s="15">
        <f t="shared" si="18"/>
        <v>3089.0659576534695</v>
      </c>
      <c r="K29" s="15">
        <f t="shared" si="18"/>
        <v>3154.5779541659899</v>
      </c>
      <c r="L29" s="15">
        <f t="shared" si="18"/>
        <v>3214.9477094475101</v>
      </c>
      <c r="M29" s="15">
        <f t="shared" si="18"/>
        <v>3189.5871575674596</v>
      </c>
      <c r="N29" s="15">
        <f t="shared" si="18"/>
        <v>3412.9197788343295</v>
      </c>
      <c r="O29" s="15">
        <f t="shared" si="18"/>
        <v>3500.5312236414438</v>
      </c>
      <c r="P29" s="15">
        <f t="shared" si="18"/>
        <v>3590.09602560134</v>
      </c>
      <c r="Q29" s="15">
        <f t="shared" si="18"/>
        <v>3809.9022527315597</v>
      </c>
      <c r="R29" s="15">
        <f t="shared" si="18"/>
        <v>3976.28999881356</v>
      </c>
      <c r="S29" s="15">
        <f t="shared" si="18"/>
        <v>4205.3961577873179</v>
      </c>
      <c r="T29" s="15">
        <f t="shared" si="18"/>
        <v>4478.4490951242597</v>
      </c>
      <c r="U29" s="15">
        <f t="shared" si="18"/>
        <v>4773.7399809278504</v>
      </c>
      <c r="V29" s="15">
        <f t="shared" si="18"/>
        <v>4905.0387969643134</v>
      </c>
      <c r="W29" s="15">
        <f t="shared" si="18"/>
        <v>5146.2043094795445</v>
      </c>
      <c r="X29" s="15">
        <f t="shared" si="18"/>
        <v>5306.3646585149763</v>
      </c>
      <c r="Y29" s="15">
        <f t="shared" si="18"/>
        <v>5316.4854413648991</v>
      </c>
      <c r="Z29" s="15">
        <f t="shared" si="18"/>
        <v>5491.6058319975964</v>
      </c>
      <c r="AA29" s="15">
        <f t="shared" si="18"/>
        <v>5780.0870102558738</v>
      </c>
      <c r="AB29" s="15">
        <f t="shared" si="18"/>
        <v>6106.8572667961662</v>
      </c>
      <c r="AC29" s="15">
        <f t="shared" si="18"/>
        <v>6075.0714196783056</v>
      </c>
      <c r="AD29" s="15">
        <f t="shared" si="18"/>
        <v>6061.3115491424678</v>
      </c>
      <c r="AE29" s="15">
        <f t="shared" si="18"/>
        <v>6387.7752088932239</v>
      </c>
      <c r="AF29" s="15">
        <f t="shared" si="18"/>
        <v>6683.1719115758451</v>
      </c>
      <c r="AG29" s="15">
        <f t="shared" si="18"/>
        <v>7053.1944997627361</v>
      </c>
      <c r="AH29" s="15">
        <f t="shared" ref="AH29:AY29" si="19">AH8/(AH45/100)</f>
        <v>7276.8075651291847</v>
      </c>
      <c r="AI29" s="15">
        <f t="shared" si="19"/>
        <v>7256.3947417634417</v>
      </c>
      <c r="AJ29" s="15">
        <f t="shared" si="19"/>
        <v>7441.888959109644</v>
      </c>
      <c r="AK29" s="15">
        <f t="shared" si="19"/>
        <v>7307.5146986870614</v>
      </c>
      <c r="AL29" s="15">
        <f t="shared" si="19"/>
        <v>7642.994456594216</v>
      </c>
      <c r="AM29" s="15">
        <f t="shared" si="19"/>
        <v>8195.9289337548162</v>
      </c>
      <c r="AN29" s="15">
        <f t="shared" si="19"/>
        <v>8537.5313457724878</v>
      </c>
      <c r="AO29" s="15">
        <f t="shared" si="19"/>
        <v>8831.9802173399876</v>
      </c>
      <c r="AP29" s="15">
        <f t="shared" si="19"/>
        <v>9139.1087279221629</v>
      </c>
      <c r="AQ29" s="15">
        <f t="shared" si="19"/>
        <v>9520.2943727022812</v>
      </c>
      <c r="AR29" s="15">
        <f t="shared" si="19"/>
        <v>9870.1623397730309</v>
      </c>
      <c r="AS29" s="15">
        <f t="shared" si="19"/>
        <v>10054.749850209049</v>
      </c>
      <c r="AT29" s="15">
        <f t="shared" si="19"/>
        <v>10045.573280640934</v>
      </c>
      <c r="AU29" s="15">
        <f t="shared" si="19"/>
        <v>10399.1192084906</v>
      </c>
      <c r="AV29" s="15">
        <f t="shared" si="19"/>
        <v>10685.189284543945</v>
      </c>
      <c r="AW29" s="15">
        <f t="shared" si="19"/>
        <v>11115.98694125407</v>
      </c>
      <c r="AX29" s="15">
        <f t="shared" si="19"/>
        <v>11414.029800859627</v>
      </c>
      <c r="AY29" s="15">
        <f t="shared" si="19"/>
        <v>11844.99638555097</v>
      </c>
      <c r="AZ29" s="67" t="s">
        <v>728</v>
      </c>
      <c r="BA29" s="15">
        <v>12370.3</v>
      </c>
      <c r="BB29" s="15">
        <v>12924.9</v>
      </c>
      <c r="BC29" s="15">
        <v>13543.8</v>
      </c>
      <c r="BD29" s="15">
        <v>14096</v>
      </c>
      <c r="BE29" s="15">
        <v>14230.7</v>
      </c>
      <c r="BF29" s="15">
        <v>14472.7</v>
      </c>
      <c r="BG29" s="15">
        <v>14877.3</v>
      </c>
      <c r="BH29" s="15">
        <v>15449.8</v>
      </c>
      <c r="BI29" s="15">
        <v>15988</v>
      </c>
      <c r="BJ29" s="15">
        <v>16433.099999999999</v>
      </c>
      <c r="BK29" s="15">
        <v>16762.400000000001</v>
      </c>
      <c r="BL29" s="15">
        <v>16781.5</v>
      </c>
      <c r="BM29" s="15">
        <v>16349.1</v>
      </c>
      <c r="BN29" s="15">
        <v>16789.8</v>
      </c>
      <c r="BO29" s="15">
        <v>17052.400000000001</v>
      </c>
      <c r="BP29" s="15">
        <v>17442.8</v>
      </c>
      <c r="BQ29" s="15">
        <v>17812.2</v>
      </c>
      <c r="BR29" s="15">
        <v>18261.7</v>
      </c>
      <c r="BS29" s="15">
        <v>18799.599999999999</v>
      </c>
      <c r="BT29" s="15">
        <v>19141.7</v>
      </c>
      <c r="BU29" s="64">
        <v>19612.099999999999</v>
      </c>
      <c r="BV29" s="15">
        <v>20193.900000000001</v>
      </c>
      <c r="BW29" s="15">
        <v>20715.7</v>
      </c>
      <c r="BX29" s="15">
        <v>20267.599999999999</v>
      </c>
      <c r="BY29" s="15">
        <v>21494.799999999999</v>
      </c>
      <c r="BZ29" s="15">
        <v>22034.799999999999</v>
      </c>
      <c r="CA29" s="15">
        <v>22671.1</v>
      </c>
      <c r="CB29" s="15">
        <v>23305</v>
      </c>
      <c r="CC29" s="52" t="s">
        <v>721</v>
      </c>
    </row>
    <row r="30" spans="1:82" x14ac:dyDescent="0.25">
      <c r="A30" t="s">
        <v>706</v>
      </c>
      <c r="B30" s="15">
        <f>B3/(B46/100)</f>
        <v>31.31059918067216</v>
      </c>
      <c r="C30" s="15">
        <f>C3/(C46/100)</f>
        <v>31.55858063963694</v>
      </c>
      <c r="D30" s="15">
        <f>D3/(D46/100)</f>
        <v>32.591664019166977</v>
      </c>
      <c r="E30" s="15">
        <f>E3/(E46/100)</f>
        <v>32.899734716427282</v>
      </c>
      <c r="F30" s="15">
        <f>F3/(F46/100)</f>
        <v>34.685030881477296</v>
      </c>
      <c r="G30" s="15">
        <f>G3/(G46/100)</f>
        <v>35.545725360284926</v>
      </c>
      <c r="H30" s="15">
        <f>H3/(H46/100)</f>
        <v>37.770566730831817</v>
      </c>
      <c r="I30" s="15">
        <f>I3/(I46/100)</f>
        <v>37.921023032769483</v>
      </c>
      <c r="J30" s="15">
        <f>J3/(J46/100)</f>
        <v>40.741760220040533</v>
      </c>
      <c r="K30" s="15">
        <f>K3/(K46/100)</f>
        <v>41.529897309808277</v>
      </c>
      <c r="L30" s="15">
        <f>L3/(L46/100)</f>
        <v>43.571642776683142</v>
      </c>
      <c r="M30" s="15">
        <f>M3/(M46/100)</f>
        <v>44.122665241291365</v>
      </c>
      <c r="N30" s="15">
        <f>N3/(N46/100)</f>
        <v>46.627988947312389</v>
      </c>
      <c r="O30" s="15">
        <f>O3/(O46/100)</f>
        <v>47.834504555753746</v>
      </c>
      <c r="P30" s="15">
        <f>P3/(P46/100)</f>
        <v>50.631359400275329</v>
      </c>
      <c r="Q30" s="15">
        <f>Q3/(Q46/100)</f>
        <v>52.938745235146357</v>
      </c>
      <c r="R30" s="15">
        <f>R3/(R46/100)</f>
        <v>56.422956276668302</v>
      </c>
      <c r="S30" s="15">
        <f>S3/(S46/100)</f>
        <v>59.671093969893434</v>
      </c>
      <c r="T30" s="15">
        <f>T3/(T46/100)</f>
        <v>64.298114188095042</v>
      </c>
      <c r="U30" s="15">
        <f>U3/(U46/100)</f>
        <v>70.361504218584187</v>
      </c>
      <c r="V30" s="15">
        <f>V3/(V46/100)</f>
        <v>73.682377485460549</v>
      </c>
      <c r="W30" s="15">
        <f>W3/(W46/100)</f>
        <v>78.610885078122251</v>
      </c>
      <c r="X30" s="15">
        <f>X3/(X46/100)</f>
        <v>83.01868791632603</v>
      </c>
      <c r="Y30" s="15">
        <f>Y3/(Y46/100)</f>
        <v>86.010983002152926</v>
      </c>
      <c r="Z30" s="15">
        <f>Z3/(Z46/100)</f>
        <v>88.245072168210925</v>
      </c>
      <c r="AA30" s="15">
        <f>AA3/(AA46/100)</f>
        <v>94.085241529491341</v>
      </c>
      <c r="AB30" s="15">
        <f>AB3/(AB46/100)</f>
        <v>99.412844474554433</v>
      </c>
      <c r="AC30" s="15">
        <f>AC3/(AC46/100)</f>
        <v>103.65647461457834</v>
      </c>
      <c r="AD30" s="15">
        <f>AD3/(AD46/100)</f>
        <v>108.20573696677711</v>
      </c>
      <c r="AE30" s="15">
        <f>AE3/(AE46/100)</f>
        <v>117.98530911324309</v>
      </c>
      <c r="AF30" s="15">
        <f>AF3/(AF46/100)</f>
        <v>128.79080197038053</v>
      </c>
      <c r="AG30" s="15">
        <f>AG3/(AG46/100)</f>
        <v>143.50041588042052</v>
      </c>
      <c r="AH30" s="15">
        <f>AH3/(AH46/100)</f>
        <v>156.3390107845496</v>
      </c>
      <c r="AI30" s="15">
        <f>AI3/(AI46/100)</f>
        <v>165.95325716510681</v>
      </c>
      <c r="AJ30" s="15">
        <f>AJ3/(AJ46/100)</f>
        <v>176.82424789327413</v>
      </c>
      <c r="AK30" s="15">
        <f>AK3/(AK46/100)</f>
        <v>174.40863016619201</v>
      </c>
      <c r="AL30" s="15">
        <f>AL3/(AL46/100)</f>
        <v>185.38920009671702</v>
      </c>
      <c r="AM30" s="15">
        <f>AM3/(AM46/100)</f>
        <v>184.23146376608261</v>
      </c>
      <c r="AN30" s="15">
        <f>AN3/(AN46/100)</f>
        <v>194.69996575545434</v>
      </c>
      <c r="AO30" s="15">
        <f>AO3/(AO46/100)</f>
        <v>197.35085798312585</v>
      </c>
      <c r="AP30" s="15">
        <f>AP3/(AP46/100)</f>
        <v>204.63047207926491</v>
      </c>
      <c r="AQ30" s="15">
        <f>AQ3/(AQ46/100)</f>
        <v>210.87181570643403</v>
      </c>
      <c r="AR30" s="15">
        <f>AR3/(AR46/100)</f>
        <v>224.01605346386484</v>
      </c>
      <c r="AS30" s="15">
        <f>AS3/(AS46/100)</f>
        <v>230.66001848080859</v>
      </c>
      <c r="AT30" s="15">
        <f>AT3/(AT46/100)</f>
        <v>231.43340832267438</v>
      </c>
      <c r="AU30" s="15">
        <f>AU3/(AU46/100)</f>
        <v>243.42834224200067</v>
      </c>
      <c r="AV30" s="15">
        <f>AV3/(AV46/100)</f>
        <v>256.89981032666117</v>
      </c>
      <c r="AW30" s="15">
        <f>AW3/(AW46/100)</f>
        <v>268.47465748825084</v>
      </c>
      <c r="AX30" s="15">
        <f>AX3/(AX46/100)</f>
        <v>276.92716325314893</v>
      </c>
      <c r="AY30" s="15">
        <f>AY3/(AY46/100)</f>
        <v>292.53120509159697</v>
      </c>
      <c r="AZ30" s="67" t="s">
        <v>728</v>
      </c>
      <c r="BA30" s="15">
        <v>290.39999999999998</v>
      </c>
      <c r="BB30" s="15">
        <v>323.60000000000002</v>
      </c>
      <c r="BC30" s="15">
        <v>363.5</v>
      </c>
      <c r="BD30" s="15">
        <v>357.2</v>
      </c>
      <c r="BE30" s="15">
        <v>381.3</v>
      </c>
      <c r="BF30" s="15">
        <v>418.3</v>
      </c>
      <c r="BG30" s="15">
        <v>433.9</v>
      </c>
      <c r="BH30" s="15">
        <v>486.7</v>
      </c>
      <c r="BI30" s="15">
        <v>521.70000000000005</v>
      </c>
      <c r="BJ30" s="15">
        <v>542.4</v>
      </c>
      <c r="BK30" s="15">
        <v>601.29999999999995</v>
      </c>
      <c r="BL30" s="15">
        <v>642.29999999999995</v>
      </c>
      <c r="BM30" s="15">
        <v>625.9</v>
      </c>
      <c r="BN30" s="15">
        <v>670.8</v>
      </c>
      <c r="BO30" s="15">
        <v>685</v>
      </c>
      <c r="BP30" s="15">
        <v>689.5</v>
      </c>
      <c r="BQ30" s="15">
        <v>762.7</v>
      </c>
      <c r="BR30" s="15">
        <v>786.8</v>
      </c>
      <c r="BS30" s="15">
        <v>870.6</v>
      </c>
      <c r="BT30" s="15">
        <v>948</v>
      </c>
      <c r="BU30" s="60">
        <v>1010</v>
      </c>
      <c r="BV30" s="15">
        <v>1066</v>
      </c>
      <c r="BW30" s="15">
        <v>1177.7</v>
      </c>
      <c r="BX30" s="15">
        <v>1224.2</v>
      </c>
      <c r="BY30" s="15">
        <v>1390.6</v>
      </c>
      <c r="BZ30" s="15">
        <v>1478.8</v>
      </c>
      <c r="CA30" s="15">
        <v>1605.9</v>
      </c>
      <c r="CB30" s="15">
        <v>1676.5</v>
      </c>
      <c r="CC30" s="52" t="s">
        <v>721</v>
      </c>
    </row>
    <row r="31" spans="1:82" x14ac:dyDescent="0.25">
      <c r="A31" t="s">
        <v>705</v>
      </c>
      <c r="B31" s="15">
        <f>B4/(B47/100)</f>
        <v>0.16294556209704106</v>
      </c>
      <c r="C31" s="15">
        <f>C4/(C47/100)</f>
        <v>0.18812161417585532</v>
      </c>
      <c r="D31" s="15">
        <f>D4/(D47/100)</f>
        <v>0.18286663868760852</v>
      </c>
      <c r="E31" s="15">
        <f>E4/(E47/100)</f>
        <v>0.18395737375605228</v>
      </c>
      <c r="F31" s="15">
        <f>F4/(F47/100)</f>
        <v>0.17691592883050639</v>
      </c>
      <c r="G31" s="15">
        <f>G4/(G47/100)</f>
        <v>0.18465506961453487</v>
      </c>
      <c r="H31" s="15">
        <f>H4/(H47/100)</f>
        <v>0.18820020561654932</v>
      </c>
      <c r="I31" s="15">
        <f>I4/(I47/100)</f>
        <v>0.20337187974817314</v>
      </c>
      <c r="J31" s="15">
        <f>J4/(J47/100)</f>
        <v>0.18986822077167781</v>
      </c>
      <c r="K31" s="15">
        <f>K4/(K47/100)</f>
        <v>0.18450755091787016</v>
      </c>
      <c r="L31" s="15">
        <f>L4/(L47/100)</f>
        <v>0.19806609926014063</v>
      </c>
      <c r="M31" s="15">
        <f>M4/(M47/100)</f>
        <v>0.21840236228346174</v>
      </c>
      <c r="N31" s="15">
        <f>N4/(N47/100)</f>
        <v>0.20172748891926373</v>
      </c>
      <c r="O31" s="15">
        <f>O4/(O47/100)</f>
        <v>0.2054303033136419</v>
      </c>
      <c r="P31" s="15">
        <f>P4/(P47/100)</f>
        <v>0.21099858711557037</v>
      </c>
      <c r="Q31" s="15">
        <f>Q4/(Q47/100)</f>
        <v>0.23975593441945625</v>
      </c>
      <c r="R31" s="15">
        <f>R4/(R47/100)</f>
        <v>0.24639002298752988</v>
      </c>
      <c r="S31" s="15">
        <f>S4/(S47/100)</f>
        <v>0.26670286515873787</v>
      </c>
      <c r="T31" s="15">
        <f>T4/(T47/100)</f>
        <v>0.30640310334890786</v>
      </c>
      <c r="U31" s="15">
        <f>U4/(U47/100)</f>
        <v>0.34502992951232497</v>
      </c>
      <c r="V31" s="15">
        <f>V4/(V47/100)</f>
        <v>0.36424064190550126</v>
      </c>
      <c r="W31" s="15">
        <f>W4/(W47/100)</f>
        <v>0.39240723402054689</v>
      </c>
      <c r="X31" s="15">
        <f>X4/(X47/100)</f>
        <v>0.42782803595095548</v>
      </c>
      <c r="Y31" s="15">
        <f>Y4/(Y47/100)</f>
        <v>0.42694940966865919</v>
      </c>
      <c r="Z31" s="15">
        <f>Z4/(Z47/100)</f>
        <v>0.44753723314723015</v>
      </c>
      <c r="AA31" s="15">
        <f>AA4/(AA47/100)</f>
        <v>0.5086410500523022</v>
      </c>
      <c r="AB31" s="15">
        <f>AB4/(AB47/100)</f>
        <v>0.59824134842861787</v>
      </c>
      <c r="AC31" s="15">
        <f>AC4/(AC47/100)</f>
        <v>0.64709502938103847</v>
      </c>
      <c r="AD31" s="15">
        <f>AD4/(AD47/100)</f>
        <v>0.68489391279398493</v>
      </c>
      <c r="AE31" s="15">
        <f>AE4/(AE47/100)</f>
        <v>0.78480813520364745</v>
      </c>
      <c r="AF31" s="15">
        <f>AF4/(AF47/100)</f>
        <v>0.94232140412480714</v>
      </c>
      <c r="AG31" s="15">
        <f>AG4/(AG47/100)</f>
        <v>1.1080387821829123</v>
      </c>
      <c r="AH31" s="15">
        <f>AH4/(AH47/100)</f>
        <v>1.3151342251042006</v>
      </c>
      <c r="AI31" s="15">
        <f>AI4/(AI47/100)</f>
        <v>1.5970055981774922</v>
      </c>
      <c r="AJ31" s="15">
        <f>AJ4/(AJ47/100)</f>
        <v>1.8787733971927985</v>
      </c>
      <c r="AK31" s="15">
        <f>AK4/(AK47/100)</f>
        <v>1.9045702400942623</v>
      </c>
      <c r="AL31" s="15">
        <f>AL4/(AL47/100)</f>
        <v>2.3626123625995588</v>
      </c>
      <c r="AM31" s="15">
        <f>AM4/(AM47/100)</f>
        <v>2.902484379310156</v>
      </c>
      <c r="AN31" s="15">
        <f>AN4/(AN47/100)</f>
        <v>3.3521530221379674</v>
      </c>
      <c r="AO31" s="15">
        <f>AO4/(AO47/100)</f>
        <v>3.6050161120391846</v>
      </c>
      <c r="AP31" s="15">
        <f>AP4/(AP47/100)</f>
        <v>4.2517973105235605</v>
      </c>
      <c r="AQ31" s="15">
        <f>AQ4/(AQ47/100)</f>
        <v>4.8544437655004709</v>
      </c>
      <c r="AR31" s="15">
        <f>AR4/(AR47/100)</f>
        <v>5.1835942911198032</v>
      </c>
      <c r="AS31" s="15">
        <f>AS4/(AS47/100)</f>
        <v>5.6784790504430687</v>
      </c>
      <c r="AT31" s="15">
        <f>AT4/(AT47/100)</f>
        <v>6.0052356293662479</v>
      </c>
      <c r="AU31" s="15">
        <f>AU4/(AU47/100)</f>
        <v>6.7174082677348119</v>
      </c>
      <c r="AV31" s="15">
        <f>AV4/(AV47/100)</f>
        <v>7.4653572324985031</v>
      </c>
      <c r="AW31" s="15">
        <f>AW4/(AW47/100)</f>
        <v>9.0816815972605784</v>
      </c>
      <c r="AX31" s="15">
        <f>AX4/(AX47/100)</f>
        <v>12.444235948400163</v>
      </c>
      <c r="AY31" s="15">
        <f>AY4/(AY47/100)</f>
        <v>16.614068435325681</v>
      </c>
      <c r="AZ31" s="67" t="s">
        <v>728</v>
      </c>
      <c r="BA31" s="15">
        <v>22.1</v>
      </c>
      <c r="BB31" s="15">
        <v>28.9</v>
      </c>
      <c r="BC31" s="15">
        <v>36.799999999999997</v>
      </c>
      <c r="BD31" s="15">
        <v>55.6</v>
      </c>
      <c r="BE31" s="15">
        <v>55.1</v>
      </c>
      <c r="BF31" s="15">
        <v>61.8</v>
      </c>
      <c r="BG31" s="15">
        <v>80.599999999999994</v>
      </c>
      <c r="BH31" s="15">
        <v>94.1</v>
      </c>
      <c r="BI31" s="15">
        <v>107.6</v>
      </c>
      <c r="BJ31" s="15">
        <v>128.69999999999999</v>
      </c>
      <c r="BK31" s="15">
        <v>148.80000000000001</v>
      </c>
      <c r="BL31" s="15">
        <v>171.4</v>
      </c>
      <c r="BM31" s="15">
        <v>173.8</v>
      </c>
      <c r="BN31" s="15">
        <v>193.2</v>
      </c>
      <c r="BO31" s="15">
        <v>199.5</v>
      </c>
      <c r="BP31" s="15">
        <v>205.2</v>
      </c>
      <c r="BQ31" s="15">
        <v>209.1</v>
      </c>
      <c r="BR31" s="15">
        <v>217.7</v>
      </c>
      <c r="BS31" s="15">
        <v>232.2</v>
      </c>
      <c r="BT31" s="15">
        <v>238.3</v>
      </c>
      <c r="BU31" s="60">
        <v>248.7</v>
      </c>
      <c r="BV31" s="15">
        <v>264.5</v>
      </c>
      <c r="BW31" s="15">
        <v>273.2</v>
      </c>
      <c r="BX31" s="15">
        <v>280.10000000000002</v>
      </c>
      <c r="BY31" s="15">
        <v>303.8</v>
      </c>
      <c r="BZ31" s="15">
        <v>301.39999999999998</v>
      </c>
      <c r="CA31" s="15">
        <v>300.60000000000002</v>
      </c>
      <c r="CB31" s="15">
        <v>291.3</v>
      </c>
      <c r="CC31" s="52" t="s">
        <v>721</v>
      </c>
    </row>
    <row r="32" spans="1:82" x14ac:dyDescent="0.25">
      <c r="A32" s="53" t="s">
        <v>720</v>
      </c>
      <c r="B32" s="15">
        <f t="shared" ref="B32:AX32" si="20">B31+B30</f>
        <v>31.473544742769199</v>
      </c>
      <c r="C32" s="15">
        <f t="shared" si="20"/>
        <v>31.746702253812796</v>
      </c>
      <c r="D32" s="15">
        <f t="shared" si="20"/>
        <v>32.774530657854584</v>
      </c>
      <c r="E32" s="15">
        <f t="shared" si="20"/>
        <v>33.083692090183334</v>
      </c>
      <c r="F32" s="15">
        <f t="shared" si="20"/>
        <v>34.861946810307799</v>
      </c>
      <c r="G32" s="15">
        <f t="shared" si="20"/>
        <v>35.730380429899462</v>
      </c>
      <c r="H32" s="15">
        <f t="shared" si="20"/>
        <v>37.958766936448363</v>
      </c>
      <c r="I32" s="15">
        <f t="shared" si="20"/>
        <v>38.124394912517658</v>
      </c>
      <c r="J32" s="15">
        <f t="shared" si="20"/>
        <v>40.931628440812212</v>
      </c>
      <c r="K32" s="15">
        <f t="shared" si="20"/>
        <v>41.714404860726148</v>
      </c>
      <c r="L32" s="15">
        <f t="shared" si="20"/>
        <v>43.76970887594328</v>
      </c>
      <c r="M32" s="15">
        <f t="shared" si="20"/>
        <v>44.341067603574828</v>
      </c>
      <c r="N32" s="15">
        <f t="shared" si="20"/>
        <v>46.829716436231649</v>
      </c>
      <c r="O32" s="15">
        <f t="shared" si="20"/>
        <v>48.039934859067387</v>
      </c>
      <c r="P32" s="15">
        <f t="shared" si="20"/>
        <v>50.842357987390898</v>
      </c>
      <c r="Q32" s="15">
        <f t="shared" si="20"/>
        <v>53.178501169565813</v>
      </c>
      <c r="R32" s="15">
        <f t="shared" si="20"/>
        <v>56.669346299655828</v>
      </c>
      <c r="S32" s="15">
        <f t="shared" si="20"/>
        <v>59.937796835052168</v>
      </c>
      <c r="T32" s="15">
        <f t="shared" si="20"/>
        <v>64.604517291443955</v>
      </c>
      <c r="U32" s="15">
        <f t="shared" si="20"/>
        <v>70.706534148096509</v>
      </c>
      <c r="V32" s="15">
        <f t="shared" si="20"/>
        <v>74.046618127366045</v>
      </c>
      <c r="W32" s="15">
        <f t="shared" si="20"/>
        <v>79.003292312142804</v>
      </c>
      <c r="X32" s="15">
        <f t="shared" si="20"/>
        <v>83.446515952276982</v>
      </c>
      <c r="Y32" s="15">
        <f t="shared" si="20"/>
        <v>86.437932411821592</v>
      </c>
      <c r="Z32" s="15">
        <f t="shared" si="20"/>
        <v>88.692609401358155</v>
      </c>
      <c r="AA32" s="15">
        <f t="shared" si="20"/>
        <v>94.593882579543646</v>
      </c>
      <c r="AB32" s="15">
        <f t="shared" si="20"/>
        <v>100.01108582298305</v>
      </c>
      <c r="AC32" s="15">
        <f t="shared" si="20"/>
        <v>104.30356964395938</v>
      </c>
      <c r="AD32" s="15">
        <f t="shared" si="20"/>
        <v>108.89063087957109</v>
      </c>
      <c r="AE32" s="15">
        <f t="shared" si="20"/>
        <v>118.77011724844674</v>
      </c>
      <c r="AF32" s="15">
        <f t="shared" si="20"/>
        <v>129.73312337450534</v>
      </c>
      <c r="AG32" s="15">
        <f t="shared" si="20"/>
        <v>144.60845466260344</v>
      </c>
      <c r="AH32" s="15">
        <f t="shared" si="20"/>
        <v>157.6541450096538</v>
      </c>
      <c r="AI32" s="15">
        <f t="shared" si="20"/>
        <v>167.55026276328431</v>
      </c>
      <c r="AJ32" s="15">
        <f t="shared" si="20"/>
        <v>178.70302129046692</v>
      </c>
      <c r="AK32" s="15">
        <f t="shared" si="20"/>
        <v>176.31320040628628</v>
      </c>
      <c r="AL32" s="15">
        <f t="shared" si="20"/>
        <v>187.75181245931657</v>
      </c>
      <c r="AM32" s="15">
        <f t="shared" si="20"/>
        <v>187.13394814539276</v>
      </c>
      <c r="AN32" s="15">
        <f t="shared" si="20"/>
        <v>198.05211877759231</v>
      </c>
      <c r="AO32" s="15">
        <f t="shared" si="20"/>
        <v>200.95587409516503</v>
      </c>
      <c r="AP32" s="15">
        <f t="shared" si="20"/>
        <v>208.88226938978846</v>
      </c>
      <c r="AQ32" s="15">
        <f t="shared" si="20"/>
        <v>215.7262594719345</v>
      </c>
      <c r="AR32" s="15">
        <f t="shared" si="20"/>
        <v>229.19964775498465</v>
      </c>
      <c r="AS32" s="15">
        <f t="shared" si="20"/>
        <v>236.33849753125165</v>
      </c>
      <c r="AT32" s="15">
        <f t="shared" si="20"/>
        <v>237.43864395204062</v>
      </c>
      <c r="AU32" s="15">
        <f t="shared" si="20"/>
        <v>250.14575050973548</v>
      </c>
      <c r="AV32" s="15">
        <f t="shared" si="20"/>
        <v>264.36516755915966</v>
      </c>
      <c r="AW32" s="15">
        <f t="shared" si="20"/>
        <v>277.55633908551141</v>
      </c>
      <c r="AX32" s="15">
        <f t="shared" si="20"/>
        <v>289.37139920154908</v>
      </c>
      <c r="AY32" s="15">
        <f>AY31+AY30</f>
        <v>309.14527352692267</v>
      </c>
      <c r="AZ32" s="67" t="s">
        <v>728</v>
      </c>
      <c r="BA32" s="15">
        <f>BA31+BA30</f>
        <v>312.5</v>
      </c>
      <c r="BB32" s="15">
        <f t="shared" ref="BB32:CB32" si="21">BB31+BB30</f>
        <v>352.5</v>
      </c>
      <c r="BC32" s="15">
        <f t="shared" si="21"/>
        <v>400.3</v>
      </c>
      <c r="BD32" s="15">
        <f t="shared" si="21"/>
        <v>412.8</v>
      </c>
      <c r="BE32" s="15">
        <f t="shared" si="21"/>
        <v>436.40000000000003</v>
      </c>
      <c r="BF32" s="15">
        <f t="shared" si="21"/>
        <v>480.1</v>
      </c>
      <c r="BG32" s="15">
        <f t="shared" si="21"/>
        <v>514.5</v>
      </c>
      <c r="BH32" s="15">
        <f t="shared" si="21"/>
        <v>580.79999999999995</v>
      </c>
      <c r="BI32" s="15">
        <f t="shared" si="21"/>
        <v>629.30000000000007</v>
      </c>
      <c r="BJ32" s="15">
        <f t="shared" si="21"/>
        <v>671.09999999999991</v>
      </c>
      <c r="BK32" s="15">
        <f t="shared" si="21"/>
        <v>750.09999999999991</v>
      </c>
      <c r="BL32" s="15">
        <f t="shared" si="21"/>
        <v>813.69999999999993</v>
      </c>
      <c r="BM32" s="15">
        <f t="shared" si="21"/>
        <v>799.7</v>
      </c>
      <c r="BN32" s="15">
        <f t="shared" si="21"/>
        <v>864</v>
      </c>
      <c r="BO32" s="15">
        <f t="shared" si="21"/>
        <v>884.5</v>
      </c>
      <c r="BP32" s="15">
        <f t="shared" si="21"/>
        <v>894.7</v>
      </c>
      <c r="BQ32" s="15">
        <f t="shared" si="21"/>
        <v>971.80000000000007</v>
      </c>
      <c r="BR32" s="15">
        <f t="shared" si="21"/>
        <v>1004.5</v>
      </c>
      <c r="BS32" s="15">
        <f t="shared" si="21"/>
        <v>1102.8</v>
      </c>
      <c r="BT32" s="15">
        <f t="shared" si="21"/>
        <v>1186.3</v>
      </c>
      <c r="BU32" s="64">
        <f t="shared" si="21"/>
        <v>1258.7</v>
      </c>
      <c r="BV32" s="15">
        <f t="shared" si="21"/>
        <v>1330.5</v>
      </c>
      <c r="BW32" s="15">
        <f t="shared" si="21"/>
        <v>1450.9</v>
      </c>
      <c r="BX32" s="15">
        <f t="shared" si="21"/>
        <v>1504.3000000000002</v>
      </c>
      <c r="BY32" s="15">
        <f t="shared" si="21"/>
        <v>1694.3999999999999</v>
      </c>
      <c r="BZ32" s="15">
        <f t="shared" si="21"/>
        <v>1780.1999999999998</v>
      </c>
      <c r="CA32" s="15">
        <f t="shared" si="21"/>
        <v>1906.5</v>
      </c>
      <c r="CB32" s="15">
        <f t="shared" si="21"/>
        <v>1967.8</v>
      </c>
      <c r="CC32" s="52" t="s">
        <v>721</v>
      </c>
    </row>
    <row r="33" spans="1:82" x14ac:dyDescent="0.25">
      <c r="A33" s="51" t="s">
        <v>722</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67" t="s">
        <v>728</v>
      </c>
      <c r="BA33" s="15">
        <v>10332.4</v>
      </c>
      <c r="BB33" s="15">
        <v>10849.3</v>
      </c>
      <c r="BC33" s="15">
        <v>11426.9</v>
      </c>
      <c r="BD33" s="15">
        <v>11928.9</v>
      </c>
      <c r="BE33" s="15">
        <v>12041.5</v>
      </c>
      <c r="BF33" s="15">
        <v>12245.1</v>
      </c>
      <c r="BG33" s="15">
        <v>12616.7</v>
      </c>
      <c r="BH33" s="15">
        <v>13159.9</v>
      </c>
      <c r="BI33" s="15">
        <v>13667</v>
      </c>
      <c r="BJ33" s="15">
        <v>14095.1</v>
      </c>
      <c r="BK33" s="15">
        <v>14398.4</v>
      </c>
      <c r="BL33" s="15">
        <v>14372.1</v>
      </c>
      <c r="BM33" s="15">
        <v>13941.7</v>
      </c>
      <c r="BN33" s="15">
        <v>14366.6</v>
      </c>
      <c r="BO33" s="15">
        <v>14635</v>
      </c>
      <c r="BP33" s="15">
        <v>15045.9</v>
      </c>
      <c r="BQ33" s="15">
        <v>15417.3</v>
      </c>
      <c r="BR33" s="15">
        <v>15860.8</v>
      </c>
      <c r="BS33" s="15">
        <v>16394.2</v>
      </c>
      <c r="BT33" s="15">
        <v>16710.7</v>
      </c>
      <c r="BU33" s="60">
        <v>17156.3</v>
      </c>
      <c r="BV33" s="15">
        <v>17711.8</v>
      </c>
      <c r="BW33" s="15">
        <v>18216.3</v>
      </c>
      <c r="BX33" s="15">
        <v>17789.8</v>
      </c>
      <c r="BY33" s="15">
        <v>19004.900000000001</v>
      </c>
      <c r="BZ33" s="15">
        <v>19506.2</v>
      </c>
      <c r="CA33" s="15">
        <v>20092.900000000001</v>
      </c>
      <c r="CB33" s="15">
        <v>20677.2</v>
      </c>
      <c r="CC33" s="52" t="s">
        <v>721</v>
      </c>
    </row>
    <row r="34" spans="1:82" x14ac:dyDescent="0.25">
      <c r="A34" t="s">
        <v>707</v>
      </c>
      <c r="B34" s="15">
        <f t="shared" ref="B34:AG34" si="22">B13/(B49/100)</f>
        <v>1705.7970635296742</v>
      </c>
      <c r="C34" s="15">
        <f t="shared" si="22"/>
        <v>1787.7066251191402</v>
      </c>
      <c r="D34" s="15">
        <f t="shared" si="22"/>
        <v>1770.4578107511884</v>
      </c>
      <c r="E34" s="15">
        <f t="shared" si="22"/>
        <v>1934.6490628802478</v>
      </c>
      <c r="F34" s="15">
        <f t="shared" si="22"/>
        <v>2050.6187078427351</v>
      </c>
      <c r="G34" s="15">
        <f t="shared" si="22"/>
        <v>2109.1018270296049</v>
      </c>
      <c r="H34" s="15">
        <f t="shared" si="22"/>
        <v>2216.1115860846726</v>
      </c>
      <c r="I34" s="15">
        <f t="shared" si="22"/>
        <v>2199.6958668653315</v>
      </c>
      <c r="J34" s="15">
        <f t="shared" si="22"/>
        <v>2381.3525511279449</v>
      </c>
      <c r="K34" s="15">
        <f t="shared" si="22"/>
        <v>2418.664154046563</v>
      </c>
      <c r="L34" s="15">
        <f t="shared" si="22"/>
        <v>2457.5137395283245</v>
      </c>
      <c r="M34" s="15">
        <f t="shared" si="22"/>
        <v>2426.8919404801454</v>
      </c>
      <c r="N34" s="15">
        <f t="shared" si="22"/>
        <v>2593.7442152191898</v>
      </c>
      <c r="O34" s="15">
        <f t="shared" si="22"/>
        <v>2658.1970884980351</v>
      </c>
      <c r="P34" s="15">
        <f t="shared" si="22"/>
        <v>2711.051191946151</v>
      </c>
      <c r="Q34" s="15">
        <f t="shared" si="22"/>
        <v>2891.2594489834742</v>
      </c>
      <c r="R34" s="15">
        <f t="shared" si="22"/>
        <v>3021.1964517771717</v>
      </c>
      <c r="S34" s="15">
        <f t="shared" si="22"/>
        <v>3206.2769884536069</v>
      </c>
      <c r="T34" s="15">
        <f t="shared" si="22"/>
        <v>3425.8834136984947</v>
      </c>
      <c r="U34" s="15">
        <f t="shared" si="22"/>
        <v>3638.1197544017878</v>
      </c>
      <c r="V34" s="15">
        <f t="shared" si="22"/>
        <v>3724.9339256407652</v>
      </c>
      <c r="W34" s="15">
        <f t="shared" si="22"/>
        <v>3918.5656161146017</v>
      </c>
      <c r="X34" s="15">
        <f t="shared" si="22"/>
        <v>4044.699843024016</v>
      </c>
      <c r="Y34" s="15">
        <f t="shared" si="22"/>
        <v>4066.6306077755776</v>
      </c>
      <c r="Z34" s="15">
        <f t="shared" si="22"/>
        <v>4239.3072624700881</v>
      </c>
      <c r="AA34" s="15">
        <f t="shared" si="22"/>
        <v>4516.4492312205321</v>
      </c>
      <c r="AB34" s="15">
        <f t="shared" si="22"/>
        <v>4791.2652296480665</v>
      </c>
      <c r="AC34" s="15">
        <f t="shared" si="22"/>
        <v>4762.5405712909424</v>
      </c>
      <c r="AD34" s="15">
        <f t="shared" si="22"/>
        <v>4742.5853281852296</v>
      </c>
      <c r="AE34" s="15">
        <f t="shared" si="22"/>
        <v>5025.2096693291178</v>
      </c>
      <c r="AF34" s="15">
        <f t="shared" si="22"/>
        <v>5267.4816401860135</v>
      </c>
      <c r="AG34" s="15">
        <f t="shared" si="22"/>
        <v>5559.6858472434769</v>
      </c>
      <c r="AH34" s="15">
        <f t="shared" ref="AH34:AY34" si="23">AH13/(AH49/100)</f>
        <v>5744.3766090009094</v>
      </c>
      <c r="AI34" s="15">
        <f t="shared" si="23"/>
        <v>5676.2461542201145</v>
      </c>
      <c r="AJ34" s="15">
        <f t="shared" si="23"/>
        <v>5821.3375502718382</v>
      </c>
      <c r="AK34" s="15">
        <f t="shared" si="23"/>
        <v>5673.293731910836</v>
      </c>
      <c r="AL34" s="15">
        <f t="shared" si="23"/>
        <v>5969.3496574478722</v>
      </c>
      <c r="AM34" s="15">
        <f t="shared" si="23"/>
        <v>6430.6086486312852</v>
      </c>
      <c r="AN34" s="15">
        <f t="shared" si="23"/>
        <v>6710.3453075615935</v>
      </c>
      <c r="AO34" s="15">
        <f t="shared" si="23"/>
        <v>6977.6892653615041</v>
      </c>
      <c r="AP34" s="15">
        <f t="shared" si="23"/>
        <v>7191.0391532436088</v>
      </c>
      <c r="AQ34" s="15">
        <f t="shared" si="23"/>
        <v>7520.7784221109505</v>
      </c>
      <c r="AR34" s="15">
        <f t="shared" si="23"/>
        <v>7798.4058848219702</v>
      </c>
      <c r="AS34" s="15">
        <f t="shared" si="23"/>
        <v>7933.3357856034399</v>
      </c>
      <c r="AT34" s="15">
        <f t="shared" si="23"/>
        <v>7918.3299487990716</v>
      </c>
      <c r="AU34" s="15">
        <f t="shared" si="23"/>
        <v>8229.3374792265749</v>
      </c>
      <c r="AV34" s="15">
        <f t="shared" si="23"/>
        <v>8480.4775755279006</v>
      </c>
      <c r="AW34" s="15">
        <f t="shared" si="23"/>
        <v>8857.8032243063462</v>
      </c>
      <c r="AX34" s="15">
        <f t="shared" si="23"/>
        <v>9077.3188557988742</v>
      </c>
      <c r="AY34" s="15">
        <f t="shared" si="23"/>
        <v>9490.2613682882948</v>
      </c>
      <c r="AZ34" s="67" t="s">
        <v>728</v>
      </c>
      <c r="BA34" s="15">
        <f t="shared" ref="BA34:CB34" si="24">BA33-BA32</f>
        <v>10019.9</v>
      </c>
      <c r="BB34" s="15">
        <f t="shared" si="24"/>
        <v>10496.8</v>
      </c>
      <c r="BC34" s="15">
        <f t="shared" si="24"/>
        <v>11026.6</v>
      </c>
      <c r="BD34" s="15">
        <f t="shared" si="24"/>
        <v>11516.1</v>
      </c>
      <c r="BE34" s="15">
        <f t="shared" si="24"/>
        <v>11605.1</v>
      </c>
      <c r="BF34" s="15">
        <f t="shared" si="24"/>
        <v>11765</v>
      </c>
      <c r="BG34" s="15">
        <f t="shared" si="24"/>
        <v>12102.2</v>
      </c>
      <c r="BH34" s="15">
        <f t="shared" si="24"/>
        <v>12579.1</v>
      </c>
      <c r="BI34" s="15">
        <f t="shared" si="24"/>
        <v>13037.7</v>
      </c>
      <c r="BJ34" s="15">
        <f t="shared" si="24"/>
        <v>13424</v>
      </c>
      <c r="BK34" s="15">
        <f t="shared" si="24"/>
        <v>13648.3</v>
      </c>
      <c r="BL34" s="15">
        <f t="shared" si="24"/>
        <v>13558.4</v>
      </c>
      <c r="BM34" s="15">
        <f t="shared" si="24"/>
        <v>13142</v>
      </c>
      <c r="BN34" s="15">
        <f t="shared" si="24"/>
        <v>13502.6</v>
      </c>
      <c r="BO34" s="15">
        <f t="shared" si="24"/>
        <v>13750.5</v>
      </c>
      <c r="BP34" s="15">
        <f t="shared" si="24"/>
        <v>14151.199999999999</v>
      </c>
      <c r="BQ34" s="15">
        <f t="shared" si="24"/>
        <v>14445.5</v>
      </c>
      <c r="BR34" s="15">
        <f t="shared" si="24"/>
        <v>14856.3</v>
      </c>
      <c r="BS34" s="15">
        <f t="shared" si="24"/>
        <v>15291.400000000001</v>
      </c>
      <c r="BT34" s="15">
        <f t="shared" si="24"/>
        <v>15524.400000000001</v>
      </c>
      <c r="BU34" s="64">
        <f t="shared" si="24"/>
        <v>15897.599999999999</v>
      </c>
      <c r="BV34" s="15">
        <f t="shared" si="24"/>
        <v>16381.3</v>
      </c>
      <c r="BW34" s="15">
        <f t="shared" si="24"/>
        <v>16765.399999999998</v>
      </c>
      <c r="BX34" s="15">
        <f t="shared" si="24"/>
        <v>16285.5</v>
      </c>
      <c r="BY34" s="15">
        <f t="shared" si="24"/>
        <v>17310.5</v>
      </c>
      <c r="BZ34" s="15">
        <f t="shared" si="24"/>
        <v>17726</v>
      </c>
      <c r="CA34" s="15">
        <f t="shared" si="24"/>
        <v>18186.400000000001</v>
      </c>
      <c r="CB34" s="15">
        <f t="shared" si="24"/>
        <v>18709.400000000001</v>
      </c>
      <c r="CC34" s="52" t="s">
        <v>721</v>
      </c>
    </row>
    <row r="35" spans="1:82" x14ac:dyDescent="0.25">
      <c r="A35" t="s">
        <v>236</v>
      </c>
      <c r="B35" s="15">
        <f t="shared" ref="B35:AG35" si="25">B11/(B50/100)</f>
        <v>702.44735663949859</v>
      </c>
      <c r="C35" s="15">
        <f t="shared" si="25"/>
        <v>677.35196808413571</v>
      </c>
      <c r="D35" s="15">
        <f t="shared" si="25"/>
        <v>680.74653699344287</v>
      </c>
      <c r="E35" s="15">
        <f t="shared" si="25"/>
        <v>687.59530185171468</v>
      </c>
      <c r="F35" s="15">
        <f t="shared" si="25"/>
        <v>823.94815585078754</v>
      </c>
      <c r="G35" s="15">
        <f t="shared" si="25"/>
        <v>906.79157459962448</v>
      </c>
      <c r="H35" s="15">
        <f t="shared" si="25"/>
        <v>926.95015203254604</v>
      </c>
      <c r="I35" s="15">
        <f t="shared" si="25"/>
        <v>932.46067317220877</v>
      </c>
      <c r="J35" s="15">
        <f t="shared" si="25"/>
        <v>935.93376565566825</v>
      </c>
      <c r="K35" s="15">
        <f t="shared" si="25"/>
        <v>950.28962272661124</v>
      </c>
      <c r="L35" s="15">
        <f t="shared" si="25"/>
        <v>976.85954100749632</v>
      </c>
      <c r="M35" s="15">
        <f t="shared" si="25"/>
        <v>988.90118110966523</v>
      </c>
      <c r="N35" s="15">
        <f t="shared" si="25"/>
        <v>1012.6541471427007</v>
      </c>
      <c r="O35" s="15">
        <f t="shared" si="25"/>
        <v>1050.304752276031</v>
      </c>
      <c r="P35" s="15">
        <f t="shared" si="25"/>
        <v>1089.4159641486697</v>
      </c>
      <c r="Q35" s="15">
        <f t="shared" si="25"/>
        <v>1139.9989421227629</v>
      </c>
      <c r="R35" s="15">
        <f t="shared" si="25"/>
        <v>1181.314704312595</v>
      </c>
      <c r="S35" s="15">
        <f t="shared" si="25"/>
        <v>1224.0431076833784</v>
      </c>
      <c r="T35" s="15">
        <f t="shared" si="25"/>
        <v>1269.4630248913631</v>
      </c>
      <c r="U35" s="15">
        <f t="shared" si="25"/>
        <v>1347.0650640096253</v>
      </c>
      <c r="V35" s="15">
        <f t="shared" si="25"/>
        <v>1418.9250076248925</v>
      </c>
      <c r="W35" s="15">
        <f t="shared" si="25"/>
        <v>1480.1661843680697</v>
      </c>
      <c r="X35" s="15">
        <f t="shared" si="25"/>
        <v>1520.0301745396052</v>
      </c>
      <c r="Y35" s="15">
        <f t="shared" si="25"/>
        <v>1522.9088179503362</v>
      </c>
      <c r="Z35" s="15">
        <f t="shared" si="25"/>
        <v>1526.010110618146</v>
      </c>
      <c r="AA35" s="15">
        <f t="shared" si="25"/>
        <v>1532.806405826022</v>
      </c>
      <c r="AB35" s="15">
        <f t="shared" si="25"/>
        <v>1544.7107144401334</v>
      </c>
      <c r="AC35" s="15">
        <f t="shared" si="25"/>
        <v>1571.0681272262273</v>
      </c>
      <c r="AD35" s="15">
        <f t="shared" si="25"/>
        <v>1582.3250458682987</v>
      </c>
      <c r="AE35" s="15">
        <f t="shared" si="25"/>
        <v>1590.4825206480309</v>
      </c>
      <c r="AF35" s="15">
        <f t="shared" si="25"/>
        <v>1600.5341635338996</v>
      </c>
      <c r="AG35" s="15">
        <f t="shared" si="25"/>
        <v>1631.3573996037135</v>
      </c>
      <c r="AH35" s="15">
        <f t="shared" ref="AH35:AY35" si="26">AH11/(AH50/100)</f>
        <v>1649.169365902128</v>
      </c>
      <c r="AI35" s="15">
        <f t="shared" si="26"/>
        <v>1671.848590869947</v>
      </c>
      <c r="AJ35" s="15">
        <f t="shared" si="26"/>
        <v>1678.5708659401005</v>
      </c>
      <c r="AK35" s="15">
        <f t="shared" si="26"/>
        <v>1686.1968711296302</v>
      </c>
      <c r="AL35" s="15">
        <f t="shared" si="26"/>
        <v>1705.3229246461542</v>
      </c>
      <c r="AM35" s="15">
        <f t="shared" si="26"/>
        <v>1738.946016182744</v>
      </c>
      <c r="AN35" s="15">
        <f t="shared" si="26"/>
        <v>1794.6045252949004</v>
      </c>
      <c r="AO35" s="15">
        <f t="shared" si="26"/>
        <v>1841.5061055850729</v>
      </c>
      <c r="AP35" s="15">
        <f t="shared" si="26"/>
        <v>1890.7814953366831</v>
      </c>
      <c r="AQ35" s="15">
        <f t="shared" si="26"/>
        <v>1945.1330490600626</v>
      </c>
      <c r="AR35" s="15">
        <f t="shared" si="26"/>
        <v>1996.8758167965011</v>
      </c>
      <c r="AS35" s="15">
        <f t="shared" si="26"/>
        <v>2047.0328906933671</v>
      </c>
      <c r="AT35" s="15">
        <f t="shared" si="26"/>
        <v>2056.2053068108062</v>
      </c>
      <c r="AU35" s="15">
        <f t="shared" si="26"/>
        <v>2073.6679105802168</v>
      </c>
      <c r="AV35" s="15">
        <f t="shared" si="26"/>
        <v>2078.0251104063168</v>
      </c>
      <c r="AW35" s="15">
        <f t="shared" si="26"/>
        <v>2089.4084708908472</v>
      </c>
      <c r="AX35" s="15">
        <f t="shared" si="26"/>
        <v>2092.1825060480246</v>
      </c>
      <c r="AY35" s="15">
        <f t="shared" si="26"/>
        <v>2102.1096631955957</v>
      </c>
      <c r="AZ35" s="67" t="s">
        <v>728</v>
      </c>
      <c r="BA35" s="15">
        <v>2130.5</v>
      </c>
      <c r="BB35" s="15">
        <v>2154.8000000000002</v>
      </c>
      <c r="BC35" s="15">
        <v>2181.3000000000002</v>
      </c>
      <c r="BD35" s="15">
        <v>2226.1</v>
      </c>
      <c r="BE35" s="15">
        <v>2249.4</v>
      </c>
      <c r="BF35" s="15">
        <v>2289.5</v>
      </c>
      <c r="BG35" s="15">
        <v>2317.6</v>
      </c>
      <c r="BH35" s="15">
        <v>2338.9</v>
      </c>
      <c r="BI35" s="15">
        <v>2362.9</v>
      </c>
      <c r="BJ35" s="15">
        <v>2375.4</v>
      </c>
      <c r="BK35" s="15">
        <v>2399.1</v>
      </c>
      <c r="BL35" s="15">
        <v>2447.3000000000002</v>
      </c>
      <c r="BM35" s="15">
        <v>2448.1999999999998</v>
      </c>
      <c r="BN35" s="15">
        <v>2461.1</v>
      </c>
      <c r="BO35" s="15">
        <v>2452.5</v>
      </c>
      <c r="BP35" s="15">
        <v>2427.8000000000002</v>
      </c>
      <c r="BQ35" s="15">
        <v>2416.6</v>
      </c>
      <c r="BR35" s="15">
        <v>2415.3000000000002</v>
      </c>
      <c r="BS35" s="15">
        <v>2411.1</v>
      </c>
      <c r="BT35" s="15">
        <v>2430.9</v>
      </c>
      <c r="BU35" s="64">
        <v>2455.8000000000002</v>
      </c>
      <c r="BV35" s="15">
        <v>2483.1</v>
      </c>
      <c r="BW35" s="15">
        <v>2499.3000000000002</v>
      </c>
      <c r="BX35" s="15">
        <v>2467.3000000000002</v>
      </c>
      <c r="BY35" s="15">
        <v>2487.1</v>
      </c>
      <c r="BZ35" s="15">
        <v>2528.1</v>
      </c>
      <c r="CA35" s="15">
        <v>2582.3000000000002</v>
      </c>
      <c r="CB35" s="15">
        <v>2631.9</v>
      </c>
      <c r="CC35" s="52" t="s">
        <v>721</v>
      </c>
    </row>
    <row r="36" spans="1:82" x14ac:dyDescent="0.25">
      <c r="A36" t="s">
        <v>723</v>
      </c>
      <c r="B36" s="15">
        <f t="shared" ref="B36:AG36" si="27">B35+B34+B32</f>
        <v>2439.7179649119421</v>
      </c>
      <c r="C36" s="15">
        <f t="shared" si="27"/>
        <v>2496.8052954570885</v>
      </c>
      <c r="D36" s="15">
        <f t="shared" si="27"/>
        <v>2483.9788784024859</v>
      </c>
      <c r="E36" s="15">
        <f t="shared" si="27"/>
        <v>2655.3280568221458</v>
      </c>
      <c r="F36" s="15">
        <f t="shared" si="27"/>
        <v>2909.4288105038304</v>
      </c>
      <c r="G36" s="15">
        <f t="shared" si="27"/>
        <v>3051.6237820591291</v>
      </c>
      <c r="H36" s="15">
        <f t="shared" si="27"/>
        <v>3181.020505053667</v>
      </c>
      <c r="I36" s="15">
        <f t="shared" si="27"/>
        <v>3170.2809349500581</v>
      </c>
      <c r="J36" s="15">
        <f t="shared" si="27"/>
        <v>3358.2179452244254</v>
      </c>
      <c r="K36" s="15">
        <f t="shared" si="27"/>
        <v>3410.6681816339005</v>
      </c>
      <c r="L36" s="15">
        <f t="shared" si="27"/>
        <v>3478.1429894117641</v>
      </c>
      <c r="M36" s="15">
        <f t="shared" si="27"/>
        <v>3460.1341891933853</v>
      </c>
      <c r="N36" s="15">
        <f t="shared" si="27"/>
        <v>3653.2280787981222</v>
      </c>
      <c r="O36" s="15">
        <f t="shared" si="27"/>
        <v>3756.5417756331335</v>
      </c>
      <c r="P36" s="15">
        <f t="shared" si="27"/>
        <v>3851.309514082212</v>
      </c>
      <c r="Q36" s="15">
        <f t="shared" si="27"/>
        <v>4084.4368922758026</v>
      </c>
      <c r="R36" s="15">
        <f t="shared" si="27"/>
        <v>4259.1805023894221</v>
      </c>
      <c r="S36" s="15">
        <f t="shared" si="27"/>
        <v>4490.2578929720376</v>
      </c>
      <c r="T36" s="15">
        <f t="shared" si="27"/>
        <v>4759.9509558813015</v>
      </c>
      <c r="U36" s="15">
        <f t="shared" si="27"/>
        <v>5055.8913525595099</v>
      </c>
      <c r="V36" s="15">
        <f t="shared" si="27"/>
        <v>5217.9055513930234</v>
      </c>
      <c r="W36" s="15">
        <f t="shared" si="27"/>
        <v>5477.7350927948137</v>
      </c>
      <c r="X36" s="15">
        <f t="shared" si="27"/>
        <v>5648.176533515898</v>
      </c>
      <c r="Y36" s="15">
        <f t="shared" si="27"/>
        <v>5675.9773581377358</v>
      </c>
      <c r="Z36" s="15">
        <f t="shared" si="27"/>
        <v>5854.0099824895915</v>
      </c>
      <c r="AA36" s="15">
        <f t="shared" si="27"/>
        <v>6143.8495196260974</v>
      </c>
      <c r="AB36" s="15">
        <f t="shared" si="27"/>
        <v>6435.9870299111826</v>
      </c>
      <c r="AC36" s="15">
        <f t="shared" si="27"/>
        <v>6437.9122681611288</v>
      </c>
      <c r="AD36" s="15">
        <f t="shared" si="27"/>
        <v>6433.8010049330996</v>
      </c>
      <c r="AE36" s="15">
        <f t="shared" si="27"/>
        <v>6734.4623072255954</v>
      </c>
      <c r="AF36" s="15">
        <f t="shared" si="27"/>
        <v>6997.7489270944179</v>
      </c>
      <c r="AG36" s="15">
        <f t="shared" si="27"/>
        <v>7335.6517015097934</v>
      </c>
      <c r="AH36" s="15">
        <f t="shared" ref="AH36:AY36" si="28">AH35+AH34+AH32</f>
        <v>7551.2001199126917</v>
      </c>
      <c r="AI36" s="15">
        <f t="shared" si="28"/>
        <v>7515.6450078533453</v>
      </c>
      <c r="AJ36" s="15">
        <f t="shared" si="28"/>
        <v>7678.6114375024054</v>
      </c>
      <c r="AK36" s="15">
        <f t="shared" si="28"/>
        <v>7535.8038034467527</v>
      </c>
      <c r="AL36" s="15">
        <f t="shared" si="28"/>
        <v>7862.4243945533426</v>
      </c>
      <c r="AM36" s="15">
        <f t="shared" si="28"/>
        <v>8356.6886129594222</v>
      </c>
      <c r="AN36" s="15">
        <f t="shared" si="28"/>
        <v>8703.0019516340853</v>
      </c>
      <c r="AO36" s="15">
        <f t="shared" si="28"/>
        <v>9020.1512450417431</v>
      </c>
      <c r="AP36" s="15">
        <f t="shared" si="28"/>
        <v>9290.7029179700803</v>
      </c>
      <c r="AQ36" s="15">
        <f t="shared" si="28"/>
        <v>9681.6377306429476</v>
      </c>
      <c r="AR36" s="15">
        <f t="shared" si="28"/>
        <v>10024.481349373455</v>
      </c>
      <c r="AS36" s="15">
        <f t="shared" si="28"/>
        <v>10216.707173828057</v>
      </c>
      <c r="AT36" s="15">
        <f t="shared" si="28"/>
        <v>10211.973899561917</v>
      </c>
      <c r="AU36" s="15">
        <f t="shared" si="28"/>
        <v>10553.151140316528</v>
      </c>
      <c r="AV36" s="15">
        <f t="shared" si="28"/>
        <v>10822.867853493377</v>
      </c>
      <c r="AW36" s="15">
        <f t="shared" si="28"/>
        <v>11224.768034282704</v>
      </c>
      <c r="AX36" s="15">
        <f t="shared" si="28"/>
        <v>11458.872761048448</v>
      </c>
      <c r="AY36" s="15">
        <f t="shared" si="28"/>
        <v>11901.516305010813</v>
      </c>
      <c r="AZ36" s="67" t="s">
        <v>728</v>
      </c>
      <c r="BA36" s="15">
        <f t="shared" ref="BA36:CB36" si="29">BA35+BA34+BA32</f>
        <v>12462.9</v>
      </c>
      <c r="BB36" s="15">
        <f t="shared" si="29"/>
        <v>13004.099999999999</v>
      </c>
      <c r="BC36" s="15">
        <f t="shared" si="29"/>
        <v>13608.2</v>
      </c>
      <c r="BD36" s="15">
        <f t="shared" si="29"/>
        <v>14155</v>
      </c>
      <c r="BE36" s="15">
        <f t="shared" si="29"/>
        <v>14290.9</v>
      </c>
      <c r="BF36" s="15">
        <f t="shared" si="29"/>
        <v>14534.6</v>
      </c>
      <c r="BG36" s="15">
        <f t="shared" si="29"/>
        <v>14934.300000000001</v>
      </c>
      <c r="BH36" s="15">
        <f t="shared" si="29"/>
        <v>15498.8</v>
      </c>
      <c r="BI36" s="15">
        <f t="shared" si="29"/>
        <v>16029.9</v>
      </c>
      <c r="BJ36" s="15">
        <f t="shared" si="29"/>
        <v>16470.5</v>
      </c>
      <c r="BK36" s="15">
        <f t="shared" si="29"/>
        <v>16797.5</v>
      </c>
      <c r="BL36" s="15">
        <f t="shared" si="29"/>
        <v>16819.400000000001</v>
      </c>
      <c r="BM36" s="15">
        <f t="shared" si="29"/>
        <v>16389.900000000001</v>
      </c>
      <c r="BN36" s="15">
        <f t="shared" si="29"/>
        <v>16827.7</v>
      </c>
      <c r="BO36" s="15">
        <f t="shared" si="29"/>
        <v>17087.5</v>
      </c>
      <c r="BP36" s="15">
        <f t="shared" si="29"/>
        <v>17473.7</v>
      </c>
      <c r="BQ36" s="15">
        <f t="shared" si="29"/>
        <v>17833.899999999998</v>
      </c>
      <c r="BR36" s="15">
        <f t="shared" si="29"/>
        <v>18276.099999999999</v>
      </c>
      <c r="BS36" s="15">
        <f t="shared" si="29"/>
        <v>18805.3</v>
      </c>
      <c r="BT36" s="15">
        <f t="shared" si="29"/>
        <v>19141.600000000002</v>
      </c>
      <c r="BU36" s="64">
        <f t="shared" si="29"/>
        <v>19612.099999999999</v>
      </c>
      <c r="BV36" s="15">
        <f t="shared" si="29"/>
        <v>20194.899999999998</v>
      </c>
      <c r="BW36" s="15">
        <f t="shared" si="29"/>
        <v>20715.599999999999</v>
      </c>
      <c r="BX36" s="15">
        <f t="shared" si="29"/>
        <v>20257.099999999999</v>
      </c>
      <c r="BY36" s="15">
        <f t="shared" si="29"/>
        <v>21492</v>
      </c>
      <c r="BZ36" s="15">
        <f t="shared" si="29"/>
        <v>22034.3</v>
      </c>
      <c r="CA36" s="15">
        <f t="shared" si="29"/>
        <v>22675.200000000001</v>
      </c>
      <c r="CB36" s="15">
        <f t="shared" si="29"/>
        <v>23309.100000000002</v>
      </c>
      <c r="CC36" s="52" t="s">
        <v>721</v>
      </c>
    </row>
    <row r="37" spans="1:82" x14ac:dyDescent="0.25">
      <c r="A37" t="s">
        <v>730</v>
      </c>
      <c r="B37" s="15"/>
      <c r="C37" s="7">
        <f t="shared" ref="C37:AH37" si="30">(C29-B29)/B29</f>
        <v>4.0678458030336713E-2</v>
      </c>
      <c r="D37" s="7">
        <f t="shared" si="30"/>
        <v>-6.9789416295304978E-3</v>
      </c>
      <c r="E37" s="7">
        <f t="shared" si="30"/>
        <v>8.9902185179849797E-2</v>
      </c>
      <c r="F37" s="7">
        <f t="shared" si="30"/>
        <v>8.3644356878760678E-2</v>
      </c>
      <c r="G37" s="7">
        <f t="shared" si="30"/>
        <v>3.6209184262844328E-2</v>
      </c>
      <c r="H37" s="7">
        <f t="shared" si="30"/>
        <v>4.6255948993084835E-2</v>
      </c>
      <c r="I37" s="7">
        <f t="shared" si="30"/>
        <v>-6.8488054936276851E-3</v>
      </c>
      <c r="J37" s="7">
        <f t="shared" si="30"/>
        <v>7.4441704972113637E-2</v>
      </c>
      <c r="K37" s="7">
        <f t="shared" si="30"/>
        <v>2.1207704014933038E-2</v>
      </c>
      <c r="L37" s="7">
        <f t="shared" si="30"/>
        <v>1.9137189240099398E-2</v>
      </c>
      <c r="M37" s="7">
        <f t="shared" si="30"/>
        <v>-7.8883248413420381E-3</v>
      </c>
      <c r="N37" s="7">
        <f t="shared" si="30"/>
        <v>7.0019287836985966E-2</v>
      </c>
      <c r="O37" s="7">
        <f t="shared" si="30"/>
        <v>2.5670525674364883E-2</v>
      </c>
      <c r="P37" s="7">
        <f t="shared" si="30"/>
        <v>2.5586060011407629E-2</v>
      </c>
      <c r="Q37" s="7">
        <f t="shared" si="30"/>
        <v>6.12257236471557E-2</v>
      </c>
      <c r="R37" s="7">
        <f t="shared" si="30"/>
        <v>4.3672444867242061E-2</v>
      </c>
      <c r="S37" s="7">
        <f t="shared" si="30"/>
        <v>5.7618070875644939E-2</v>
      </c>
      <c r="T37" s="7">
        <f t="shared" si="30"/>
        <v>6.4929183147541911E-2</v>
      </c>
      <c r="U37" s="7">
        <f t="shared" si="30"/>
        <v>6.5935970138653002E-2</v>
      </c>
      <c r="V37" s="7">
        <f t="shared" si="30"/>
        <v>2.750439206178612E-2</v>
      </c>
      <c r="W37" s="7">
        <f t="shared" si="30"/>
        <v>4.9166891944766339E-2</v>
      </c>
      <c r="X37" s="7">
        <f t="shared" si="30"/>
        <v>3.1122034688830593E-2</v>
      </c>
      <c r="Y37" s="7">
        <f t="shared" si="30"/>
        <v>1.9072912438616938E-3</v>
      </c>
      <c r="Z37" s="7">
        <f t="shared" si="30"/>
        <v>3.2939127279494385E-2</v>
      </c>
      <c r="AA37" s="7">
        <f t="shared" si="30"/>
        <v>5.253129723502771E-2</v>
      </c>
      <c r="AB37" s="7">
        <f t="shared" si="30"/>
        <v>5.6533795418734857E-2</v>
      </c>
      <c r="AC37" s="7">
        <f t="shared" si="30"/>
        <v>-5.2049435133656539E-3</v>
      </c>
      <c r="AD37" s="7">
        <f t="shared" si="30"/>
        <v>-2.2649726374025726E-3</v>
      </c>
      <c r="AE37" s="7">
        <f t="shared" si="30"/>
        <v>5.3860234225535382E-2</v>
      </c>
      <c r="AF37" s="7">
        <f t="shared" si="30"/>
        <v>4.6244066677763242E-2</v>
      </c>
      <c r="AG37" s="7">
        <f t="shared" si="30"/>
        <v>5.5366313044555852E-2</v>
      </c>
      <c r="AH37" s="7">
        <f t="shared" si="30"/>
        <v>3.1703799657583638E-2</v>
      </c>
      <c r="AI37" s="7">
        <f t="shared" ref="AI37:AY37" si="31">(AI29-AH29)/AH29</f>
        <v>-2.805189388759185E-3</v>
      </c>
      <c r="AJ37" s="7">
        <f t="shared" si="31"/>
        <v>2.5562861992417415E-2</v>
      </c>
      <c r="AK37" s="7">
        <f t="shared" si="31"/>
        <v>-1.8056472108213147E-2</v>
      </c>
      <c r="AL37" s="7">
        <f t="shared" si="31"/>
        <v>4.5908872132331142E-2</v>
      </c>
      <c r="AM37" s="7">
        <f t="shared" si="31"/>
        <v>7.2345267329553001E-2</v>
      </c>
      <c r="AN37" s="7">
        <f t="shared" si="31"/>
        <v>4.1679523429099904E-2</v>
      </c>
      <c r="AO37" s="7">
        <f t="shared" si="31"/>
        <v>3.4488760233167562E-2</v>
      </c>
      <c r="AP37" s="7">
        <f t="shared" si="31"/>
        <v>3.4774592223291476E-2</v>
      </c>
      <c r="AQ37" s="7">
        <f t="shared" si="31"/>
        <v>4.1709279988704481E-2</v>
      </c>
      <c r="AR37" s="7">
        <f t="shared" si="31"/>
        <v>3.6749700521228917E-2</v>
      </c>
      <c r="AS37" s="7">
        <f t="shared" si="31"/>
        <v>1.870156782449265E-2</v>
      </c>
      <c r="AT37" s="7">
        <f t="shared" si="31"/>
        <v>-9.1266015612754051E-4</v>
      </c>
      <c r="AU37" s="7">
        <f t="shared" si="31"/>
        <v>3.519420126385344E-2</v>
      </c>
      <c r="AV37" s="7">
        <f t="shared" si="31"/>
        <v>2.7509067866033979E-2</v>
      </c>
      <c r="AW37" s="7">
        <f t="shared" si="31"/>
        <v>4.0317269562390526E-2</v>
      </c>
      <c r="AX37" s="7">
        <f t="shared" si="31"/>
        <v>2.6812091556121683E-2</v>
      </c>
      <c r="AY37" s="7">
        <f t="shared" si="31"/>
        <v>3.7757618668464103E-2</v>
      </c>
      <c r="AZ37" s="67" t="s">
        <v>728</v>
      </c>
      <c r="BA37" s="7">
        <f>(BA29-AY29)/AY29</f>
        <v>4.4348144765144586E-2</v>
      </c>
      <c r="BB37" s="7">
        <f>(BB29-BA29)/BA29</f>
        <v>4.4833189170836632E-2</v>
      </c>
      <c r="BC37" s="7">
        <f t="shared" ref="BC37:CB39" si="32">(BC29-BB29)/BB29</f>
        <v>4.7884316319662022E-2</v>
      </c>
      <c r="BD37" s="7">
        <f t="shared" si="32"/>
        <v>4.0771423086578419E-2</v>
      </c>
      <c r="BE37" s="7">
        <f t="shared" si="32"/>
        <v>9.5559023836549895E-3</v>
      </c>
      <c r="BF37" s="7">
        <f t="shared" si="32"/>
        <v>1.700548813480714E-2</v>
      </c>
      <c r="BG37" s="7">
        <f t="shared" si="32"/>
        <v>2.7956082831814281E-2</v>
      </c>
      <c r="BH37" s="7">
        <f t="shared" si="32"/>
        <v>3.8481444885832779E-2</v>
      </c>
      <c r="BI37" s="7">
        <f t="shared" si="32"/>
        <v>3.4835402400031114E-2</v>
      </c>
      <c r="BJ37" s="7">
        <f t="shared" si="32"/>
        <v>2.7839629722291627E-2</v>
      </c>
      <c r="BK37" s="7">
        <f t="shared" si="32"/>
        <v>2.003882408066664E-2</v>
      </c>
      <c r="BL37" s="7">
        <f t="shared" si="32"/>
        <v>1.1394549706485076E-3</v>
      </c>
      <c r="BM37" s="7">
        <f t="shared" si="32"/>
        <v>-2.5766469028394343E-2</v>
      </c>
      <c r="BN37" s="7">
        <f t="shared" si="32"/>
        <v>2.6955612235535834E-2</v>
      </c>
      <c r="BO37" s="7">
        <f t="shared" si="32"/>
        <v>1.5640448367461326E-2</v>
      </c>
      <c r="BP37" s="7">
        <f t="shared" si="32"/>
        <v>2.2894138068541542E-2</v>
      </c>
      <c r="BQ37" s="7">
        <f t="shared" si="32"/>
        <v>2.1177792556241054E-2</v>
      </c>
      <c r="BR37" s="7">
        <f t="shared" si="32"/>
        <v>2.5235512738460156E-2</v>
      </c>
      <c r="BS37" s="7">
        <f t="shared" si="32"/>
        <v>2.9455089066187583E-2</v>
      </c>
      <c r="BT37" s="7">
        <f t="shared" si="32"/>
        <v>1.8197195685014694E-2</v>
      </c>
      <c r="BU37" s="7">
        <f t="shared" si="32"/>
        <v>2.4574619809107748E-2</v>
      </c>
      <c r="BV37" s="7">
        <f t="shared" si="32"/>
        <v>2.9665359650420043E-2</v>
      </c>
      <c r="BW37" s="7">
        <f t="shared" si="32"/>
        <v>2.5839486181470604E-2</v>
      </c>
      <c r="BX37" s="7">
        <f t="shared" si="32"/>
        <v>-2.1630936922237828E-2</v>
      </c>
      <c r="BY37" s="7">
        <f t="shared" si="32"/>
        <v>6.0549843099330994E-2</v>
      </c>
      <c r="BZ37" s="7">
        <f t="shared" si="32"/>
        <v>2.5122355174274708E-2</v>
      </c>
      <c r="CA37" s="7">
        <f t="shared" si="32"/>
        <v>2.8877049031531907E-2</v>
      </c>
      <c r="CB37" s="7">
        <f t="shared" si="32"/>
        <v>2.7960707685114595E-2</v>
      </c>
    </row>
    <row r="38" spans="1:82" x14ac:dyDescent="0.25">
      <c r="A38" t="s">
        <v>734</v>
      </c>
      <c r="B38" s="15"/>
      <c r="C38" s="7">
        <f>(C30-B30)/B30</f>
        <v>7.9200483367899786E-3</v>
      </c>
      <c r="D38" s="7">
        <f t="shared" ref="D38:AY38" si="33">(D30-C30)/C30</f>
        <v>3.2735419609857402E-2</v>
      </c>
      <c r="E38" s="7">
        <f t="shared" si="33"/>
        <v>9.4524384234916832E-3</v>
      </c>
      <c r="F38" s="7">
        <f t="shared" si="33"/>
        <v>5.4264758680822762E-2</v>
      </c>
      <c r="G38" s="7">
        <f t="shared" si="33"/>
        <v>2.481458014982664E-2</v>
      </c>
      <c r="H38" s="7">
        <f t="shared" si="33"/>
        <v>6.2590968337157507E-2</v>
      </c>
      <c r="I38" s="7">
        <f t="shared" si="33"/>
        <v>3.9834271751832051E-3</v>
      </c>
      <c r="J38" s="7">
        <f t="shared" si="33"/>
        <v>7.4384522401558295E-2</v>
      </c>
      <c r="K38" s="7">
        <f t="shared" si="33"/>
        <v>1.9344699038802603E-2</v>
      </c>
      <c r="L38" s="7">
        <f t="shared" si="33"/>
        <v>4.9163267889724777E-2</v>
      </c>
      <c r="M38" s="7">
        <f t="shared" si="33"/>
        <v>1.2646355048680809E-2</v>
      </c>
      <c r="N38" s="7">
        <f t="shared" si="33"/>
        <v>5.6780878768775363E-2</v>
      </c>
      <c r="O38" s="7">
        <f t="shared" si="33"/>
        <v>2.587535160061627E-2</v>
      </c>
      <c r="P38" s="7">
        <f t="shared" si="33"/>
        <v>5.8469401334797874E-2</v>
      </c>
      <c r="Q38" s="7">
        <f t="shared" si="33"/>
        <v>4.5572267112750683E-2</v>
      </c>
      <c r="R38" s="7">
        <f t="shared" si="33"/>
        <v>6.5815897714340918E-2</v>
      </c>
      <c r="S38" s="7">
        <f t="shared" si="33"/>
        <v>5.7567662305710907E-2</v>
      </c>
      <c r="T38" s="7">
        <f t="shared" si="33"/>
        <v>7.7542071216863115E-2</v>
      </c>
      <c r="U38" s="7">
        <f t="shared" si="33"/>
        <v>9.4301210961670739E-2</v>
      </c>
      <c r="V38" s="7">
        <f t="shared" si="33"/>
        <v>4.7197303465255337E-2</v>
      </c>
      <c r="W38" s="7">
        <f t="shared" si="33"/>
        <v>6.688855274294353E-2</v>
      </c>
      <c r="X38" s="7">
        <f t="shared" si="33"/>
        <v>5.6071151391100277E-2</v>
      </c>
      <c r="Y38" s="7">
        <f t="shared" si="33"/>
        <v>3.6043632595624854E-2</v>
      </c>
      <c r="Z38" s="7">
        <f t="shared" si="33"/>
        <v>2.5974463819371501E-2</v>
      </c>
      <c r="AA38" s="7">
        <f t="shared" si="33"/>
        <v>6.6181252026719484E-2</v>
      </c>
      <c r="AB38" s="7">
        <f t="shared" si="33"/>
        <v>5.6625277869889253E-2</v>
      </c>
      <c r="AC38" s="7">
        <f t="shared" si="33"/>
        <v>4.2686940127843374E-2</v>
      </c>
      <c r="AD38" s="7">
        <f t="shared" si="33"/>
        <v>4.3887874530887765E-2</v>
      </c>
      <c r="AE38" s="7">
        <f t="shared" si="33"/>
        <v>9.0379423684981197E-2</v>
      </c>
      <c r="AF38" s="7">
        <f t="shared" si="33"/>
        <v>9.1583375407918402E-2</v>
      </c>
      <c r="AG38" s="7">
        <f t="shared" si="33"/>
        <v>0.11421323328216348</v>
      </c>
      <c r="AH38" s="7">
        <f t="shared" si="33"/>
        <v>8.9467301020420276E-2</v>
      </c>
      <c r="AI38" s="7">
        <f t="shared" si="33"/>
        <v>6.1496144387190567E-2</v>
      </c>
      <c r="AJ38" s="7">
        <f t="shared" si="33"/>
        <v>6.5506341447410008E-2</v>
      </c>
      <c r="AK38" s="7">
        <f t="shared" si="33"/>
        <v>-1.366112258845923E-2</v>
      </c>
      <c r="AL38" s="7">
        <f t="shared" si="33"/>
        <v>6.2958868033432439E-2</v>
      </c>
      <c r="AM38" s="7">
        <f t="shared" si="33"/>
        <v>-6.2448963048031877E-3</v>
      </c>
      <c r="AN38" s="7">
        <f t="shared" si="33"/>
        <v>5.682255232289482E-2</v>
      </c>
      <c r="AO38" s="7">
        <f t="shared" si="33"/>
        <v>1.3615268073549947E-2</v>
      </c>
      <c r="AP38" s="7">
        <f t="shared" si="33"/>
        <v>3.6886660491546923E-2</v>
      </c>
      <c r="AQ38" s="7">
        <f t="shared" si="33"/>
        <v>3.0500558219655114E-2</v>
      </c>
      <c r="AR38" s="7">
        <f t="shared" si="33"/>
        <v>6.2332833401167277E-2</v>
      </c>
      <c r="AS38" s="7">
        <f t="shared" si="33"/>
        <v>2.9658432573072113E-2</v>
      </c>
      <c r="AT38" s="7">
        <f t="shared" si="33"/>
        <v>3.3529427724820053E-3</v>
      </c>
      <c r="AU38" s="7">
        <f t="shared" si="33"/>
        <v>5.1828878147974364E-2</v>
      </c>
      <c r="AV38" s="7">
        <f t="shared" si="33"/>
        <v>5.5340590009309763E-2</v>
      </c>
      <c r="AW38" s="7">
        <f t="shared" si="33"/>
        <v>4.5055880527399637E-2</v>
      </c>
      <c r="AX38" s="7">
        <f t="shared" si="33"/>
        <v>3.1483439978941014E-2</v>
      </c>
      <c r="AY38" s="7">
        <f t="shared" si="33"/>
        <v>5.6347097392478729E-2</v>
      </c>
      <c r="AZ38" s="67" t="s">
        <v>728</v>
      </c>
      <c r="BA38" s="7">
        <f t="shared" ref="BA38:BA39" si="34">(BA30-AY30)/AY30</f>
        <v>-7.2853940178097447E-3</v>
      </c>
      <c r="BB38" s="7">
        <f t="shared" ref="BB38:BQ39" si="35">(BB30-BA30)/BA30</f>
        <v>0.11432506887052359</v>
      </c>
      <c r="BC38" s="7">
        <f t="shared" si="35"/>
        <v>0.12330037082818286</v>
      </c>
      <c r="BD38" s="7">
        <f t="shared" si="35"/>
        <v>-1.7331499312242121E-2</v>
      </c>
      <c r="BE38" s="7">
        <f t="shared" si="35"/>
        <v>6.7469204927211715E-2</v>
      </c>
      <c r="BF38" s="7">
        <f t="shared" si="35"/>
        <v>9.7036454235510092E-2</v>
      </c>
      <c r="BG38" s="7">
        <f t="shared" si="35"/>
        <v>3.7293808271575343E-2</v>
      </c>
      <c r="BH38" s="7">
        <f t="shared" si="35"/>
        <v>0.12168702466005996</v>
      </c>
      <c r="BI38" s="7">
        <f t="shared" si="35"/>
        <v>7.1912882679268667E-2</v>
      </c>
      <c r="BJ38" s="7">
        <f t="shared" si="35"/>
        <v>3.9677975848188482E-2</v>
      </c>
      <c r="BK38" s="7">
        <f t="shared" si="35"/>
        <v>0.10859144542772857</v>
      </c>
      <c r="BL38" s="7">
        <f t="shared" si="35"/>
        <v>6.8185597871278897E-2</v>
      </c>
      <c r="BM38" s="7">
        <f t="shared" si="35"/>
        <v>-2.5533239919040912E-2</v>
      </c>
      <c r="BN38" s="7">
        <f t="shared" si="35"/>
        <v>7.1736699153219327E-2</v>
      </c>
      <c r="BO38" s="7">
        <f t="shared" si="35"/>
        <v>2.1168753726893332E-2</v>
      </c>
      <c r="BP38" s="7">
        <f t="shared" si="35"/>
        <v>6.5693430656934308E-3</v>
      </c>
      <c r="BQ38" s="7">
        <f t="shared" si="35"/>
        <v>0.10616388687454684</v>
      </c>
      <c r="BR38" s="7">
        <f t="shared" si="32"/>
        <v>3.1598269306411311E-2</v>
      </c>
      <c r="BS38" s="7">
        <f t="shared" si="32"/>
        <v>0.10650737163192689</v>
      </c>
      <c r="BT38" s="7">
        <f t="shared" si="32"/>
        <v>8.8904203997243247E-2</v>
      </c>
      <c r="BU38" s="7">
        <f t="shared" si="32"/>
        <v>6.5400843881856546E-2</v>
      </c>
      <c r="BV38" s="7">
        <f t="shared" si="32"/>
        <v>5.5445544554455446E-2</v>
      </c>
      <c r="BW38" s="7">
        <f t="shared" si="32"/>
        <v>0.10478424015009385</v>
      </c>
      <c r="BX38" s="7">
        <f t="shared" si="32"/>
        <v>3.9483739492230614E-2</v>
      </c>
      <c r="BY38" s="7">
        <f t="shared" si="32"/>
        <v>0.13592550236889386</v>
      </c>
      <c r="BZ38" s="7">
        <f t="shared" si="32"/>
        <v>6.3425859341291566E-2</v>
      </c>
      <c r="CA38" s="7">
        <f t="shared" si="32"/>
        <v>8.5948065999459117E-2</v>
      </c>
      <c r="CB38" s="7">
        <f t="shared" si="32"/>
        <v>4.3962886854723146E-2</v>
      </c>
    </row>
    <row r="39" spans="1:82" x14ac:dyDescent="0.25">
      <c r="A39" t="s">
        <v>735</v>
      </c>
      <c r="B39" s="15"/>
      <c r="C39" s="7">
        <f>(C31-B31)/B31</f>
        <v>0.15450590832182867</v>
      </c>
      <c r="D39" s="7">
        <f t="shared" ref="D39:AY39" si="36">(D31-C31)/C31</f>
        <v>-2.7933927269699427E-2</v>
      </c>
      <c r="E39" s="7">
        <f t="shared" si="36"/>
        <v>5.964647659473115E-3</v>
      </c>
      <c r="F39" s="7">
        <f t="shared" si="36"/>
        <v>-3.8277589975184295E-2</v>
      </c>
      <c r="G39" s="7">
        <f t="shared" si="36"/>
        <v>4.3744737035199016E-2</v>
      </c>
      <c r="H39" s="7">
        <f t="shared" si="36"/>
        <v>1.9198693051942061E-2</v>
      </c>
      <c r="I39" s="7">
        <f t="shared" si="36"/>
        <v>8.0614545993299924E-2</v>
      </c>
      <c r="J39" s="7">
        <f t="shared" si="36"/>
        <v>-6.6398850191168729E-2</v>
      </c>
      <c r="K39" s="7">
        <f t="shared" si="36"/>
        <v>-2.8233634001626914E-2</v>
      </c>
      <c r="L39" s="7">
        <f t="shared" si="36"/>
        <v>7.3485059418006052E-2</v>
      </c>
      <c r="M39" s="7">
        <f t="shared" si="36"/>
        <v>0.10267412292808072</v>
      </c>
      <c r="N39" s="7">
        <f t="shared" si="36"/>
        <v>-7.6349326948011206E-2</v>
      </c>
      <c r="O39" s="7">
        <f t="shared" si="36"/>
        <v>1.835552712332688E-2</v>
      </c>
      <c r="P39" s="7">
        <f t="shared" si="36"/>
        <v>2.7105464540093025E-2</v>
      </c>
      <c r="Q39" s="7">
        <f t="shared" si="36"/>
        <v>0.13629165814335334</v>
      </c>
      <c r="R39" s="7">
        <f t="shared" si="36"/>
        <v>2.767017460542686E-2</v>
      </c>
      <c r="S39" s="7">
        <f t="shared" si="36"/>
        <v>8.2441820999529875E-2</v>
      </c>
      <c r="T39" s="7">
        <f t="shared" si="36"/>
        <v>0.14885568689538059</v>
      </c>
      <c r="U39" s="7">
        <f t="shared" si="36"/>
        <v>0.12606538818058874</v>
      </c>
      <c r="V39" s="7">
        <f t="shared" si="36"/>
        <v>5.5678394104329586E-2</v>
      </c>
      <c r="W39" s="7">
        <f t="shared" si="36"/>
        <v>7.7329624634126307E-2</v>
      </c>
      <c r="X39" s="7">
        <f t="shared" si="36"/>
        <v>9.0265415261314763E-2</v>
      </c>
      <c r="Y39" s="7">
        <f t="shared" si="36"/>
        <v>-2.0536902878356788E-3</v>
      </c>
      <c r="Z39" s="7">
        <f t="shared" si="36"/>
        <v>4.8220756399566099E-2</v>
      </c>
      <c r="AA39" s="7">
        <f t="shared" si="36"/>
        <v>0.13653348231021978</v>
      </c>
      <c r="AB39" s="7">
        <f t="shared" si="36"/>
        <v>0.17615624686033954</v>
      </c>
      <c r="AC39" s="7">
        <f t="shared" si="36"/>
        <v>8.1662160398546596E-2</v>
      </c>
      <c r="AD39" s="7">
        <f t="shared" si="36"/>
        <v>5.8413187703051865E-2</v>
      </c>
      <c r="AE39" s="7">
        <f t="shared" si="36"/>
        <v>0.14588277183260143</v>
      </c>
      <c r="AF39" s="7">
        <f t="shared" si="36"/>
        <v>0.2007029003086048</v>
      </c>
      <c r="AG39" s="7">
        <f t="shared" si="36"/>
        <v>0.17586078097421257</v>
      </c>
      <c r="AH39" s="7">
        <f t="shared" si="36"/>
        <v>0.18690270255098484</v>
      </c>
      <c r="AI39" s="7">
        <f t="shared" si="36"/>
        <v>0.21432897699165146</v>
      </c>
      <c r="AJ39" s="7">
        <f t="shared" si="36"/>
        <v>0.17643507282432858</v>
      </c>
      <c r="AK39" s="7">
        <f t="shared" si="36"/>
        <v>1.3730683508723663E-2</v>
      </c>
      <c r="AL39" s="7">
        <f t="shared" si="36"/>
        <v>0.24049631400447938</v>
      </c>
      <c r="AM39" s="7">
        <f t="shared" si="36"/>
        <v>0.22850638778364027</v>
      </c>
      <c r="AN39" s="7">
        <f t="shared" si="36"/>
        <v>0.15492543079066828</v>
      </c>
      <c r="AO39" s="7">
        <f t="shared" si="36"/>
        <v>7.5433039074076585E-2</v>
      </c>
      <c r="AP39" s="7">
        <f t="shared" si="36"/>
        <v>0.17941145847432088</v>
      </c>
      <c r="AQ39" s="7">
        <f t="shared" si="36"/>
        <v>0.14173922484152973</v>
      </c>
      <c r="AR39" s="7">
        <f t="shared" si="36"/>
        <v>6.7803963032497597E-2</v>
      </c>
      <c r="AS39" s="7">
        <f t="shared" si="36"/>
        <v>9.5471352796855632E-2</v>
      </c>
      <c r="AT39" s="7">
        <f t="shared" si="36"/>
        <v>5.7542975155941402E-2</v>
      </c>
      <c r="AU39" s="7">
        <f t="shared" si="36"/>
        <v>0.11859195580702334</v>
      </c>
      <c r="AV39" s="7">
        <f t="shared" si="36"/>
        <v>0.11134487215199565</v>
      </c>
      <c r="AW39" s="7">
        <f t="shared" si="36"/>
        <v>0.21650998263362736</v>
      </c>
      <c r="AX39" s="7">
        <f t="shared" si="36"/>
        <v>0.37025679827333674</v>
      </c>
      <c r="AY39" s="7">
        <f t="shared" si="36"/>
        <v>0.33508143884571667</v>
      </c>
      <c r="AZ39" s="67" t="s">
        <v>728</v>
      </c>
      <c r="BA39" s="7">
        <f t="shared" si="34"/>
        <v>0.33019796361316611</v>
      </c>
      <c r="BB39" s="7">
        <f t="shared" si="35"/>
        <v>0.30769230769230754</v>
      </c>
      <c r="BC39" s="7">
        <f t="shared" si="32"/>
        <v>0.27335640138408301</v>
      </c>
      <c r="BD39" s="7">
        <f t="shared" si="32"/>
        <v>0.51086956521739146</v>
      </c>
      <c r="BE39" s="7">
        <f t="shared" si="32"/>
        <v>-8.9928057553956831E-3</v>
      </c>
      <c r="BF39" s="7">
        <f t="shared" si="32"/>
        <v>0.12159709618874764</v>
      </c>
      <c r="BG39" s="7">
        <f t="shared" si="32"/>
        <v>0.30420711974110032</v>
      </c>
      <c r="BH39" s="7">
        <f t="shared" si="32"/>
        <v>0.16749379652605459</v>
      </c>
      <c r="BI39" s="7">
        <f t="shared" si="32"/>
        <v>0.1434643995749203</v>
      </c>
      <c r="BJ39" s="7">
        <f t="shared" si="32"/>
        <v>0.1960966542750929</v>
      </c>
      <c r="BK39" s="7">
        <f t="shared" si="32"/>
        <v>0.15617715617715636</v>
      </c>
      <c r="BL39" s="7">
        <f t="shared" si="32"/>
        <v>0.15188172043010748</v>
      </c>
      <c r="BM39" s="7">
        <f t="shared" si="32"/>
        <v>1.4002333722287081E-2</v>
      </c>
      <c r="BN39" s="7">
        <f t="shared" si="32"/>
        <v>0.1116225546605292</v>
      </c>
      <c r="BO39" s="7">
        <f t="shared" si="32"/>
        <v>3.2608695652173975E-2</v>
      </c>
      <c r="BP39" s="7">
        <f t="shared" si="32"/>
        <v>2.8571428571428515E-2</v>
      </c>
      <c r="BQ39" s="7">
        <f t="shared" si="32"/>
        <v>1.9005847953216404E-2</v>
      </c>
      <c r="BR39" s="7">
        <f t="shared" si="32"/>
        <v>4.1128646580583426E-2</v>
      </c>
      <c r="BS39" s="7">
        <f t="shared" si="32"/>
        <v>6.6605420303169502E-2</v>
      </c>
      <c r="BT39" s="7">
        <f t="shared" si="32"/>
        <v>2.6270456503014742E-2</v>
      </c>
      <c r="BU39" s="7">
        <f t="shared" si="32"/>
        <v>4.3642467477968849E-2</v>
      </c>
      <c r="BV39" s="7">
        <f t="shared" si="32"/>
        <v>6.3530357860876602E-2</v>
      </c>
      <c r="BW39" s="7">
        <f t="shared" si="32"/>
        <v>3.2892249527410163E-2</v>
      </c>
      <c r="BX39" s="7">
        <f t="shared" si="32"/>
        <v>2.5256222547584313E-2</v>
      </c>
      <c r="BY39" s="7">
        <f t="shared" si="32"/>
        <v>8.4612638343448718E-2</v>
      </c>
      <c r="BZ39" s="7">
        <f t="shared" si="32"/>
        <v>-7.8999341672153847E-3</v>
      </c>
      <c r="CA39" s="7">
        <f t="shared" si="32"/>
        <v>-2.6542800265426498E-3</v>
      </c>
      <c r="CB39" s="7">
        <f t="shared" si="32"/>
        <v>-3.0938123752495047E-2</v>
      </c>
    </row>
    <row r="40" spans="1:82" x14ac:dyDescent="0.25">
      <c r="A40" t="s">
        <v>731</v>
      </c>
      <c r="B40" s="15"/>
      <c r="C40" s="7">
        <f>(C32-B32)/B32</f>
        <v>8.6789560335860175E-3</v>
      </c>
      <c r="D40" s="7">
        <f t="shared" ref="D40:AY40" si="37">(D32-C32)/C32</f>
        <v>3.2375910915860409E-2</v>
      </c>
      <c r="E40" s="7">
        <f t="shared" si="37"/>
        <v>9.432978173088134E-3</v>
      </c>
      <c r="F40" s="7">
        <f t="shared" si="37"/>
        <v>5.3750189527731494E-2</v>
      </c>
      <c r="G40" s="7">
        <f t="shared" si="37"/>
        <v>2.4910646106972113E-2</v>
      </c>
      <c r="H40" s="7">
        <f t="shared" si="37"/>
        <v>6.2366716495527982E-2</v>
      </c>
      <c r="I40" s="7">
        <f t="shared" si="37"/>
        <v>4.3633655525901135E-3</v>
      </c>
      <c r="J40" s="7">
        <f t="shared" si="37"/>
        <v>7.3633523488994018E-2</v>
      </c>
      <c r="K40" s="7">
        <f t="shared" si="37"/>
        <v>1.9123998964415596E-2</v>
      </c>
      <c r="L40" s="7">
        <f t="shared" si="37"/>
        <v>4.9270845936296409E-2</v>
      </c>
      <c r="M40" s="7">
        <f t="shared" si="37"/>
        <v>1.3053747495807044E-2</v>
      </c>
      <c r="N40" s="7">
        <f t="shared" si="37"/>
        <v>5.6125144638064228E-2</v>
      </c>
      <c r="O40" s="7">
        <f t="shared" si="37"/>
        <v>2.58429585941162E-2</v>
      </c>
      <c r="P40" s="7">
        <f t="shared" si="37"/>
        <v>5.833528160570689E-2</v>
      </c>
      <c r="Q40" s="7">
        <f t="shared" si="37"/>
        <v>4.5948757584262472E-2</v>
      </c>
      <c r="R40" s="7">
        <f t="shared" si="37"/>
        <v>6.564391724691622E-2</v>
      </c>
      <c r="S40" s="7">
        <f t="shared" si="37"/>
        <v>5.7675811506867347E-2</v>
      </c>
      <c r="T40" s="7">
        <f t="shared" si="37"/>
        <v>7.7859392617224896E-2</v>
      </c>
      <c r="U40" s="7">
        <f t="shared" si="37"/>
        <v>9.4451860527416845E-2</v>
      </c>
      <c r="V40" s="7">
        <f t="shared" si="37"/>
        <v>4.7238689033656377E-2</v>
      </c>
      <c r="W40" s="7">
        <f t="shared" si="37"/>
        <v>6.6939913126766795E-2</v>
      </c>
      <c r="X40" s="7">
        <f t="shared" si="37"/>
        <v>5.6240993382642296E-2</v>
      </c>
      <c r="Y40" s="7">
        <f t="shared" si="37"/>
        <v>3.5848308649044126E-2</v>
      </c>
      <c r="Z40" s="7">
        <f t="shared" si="37"/>
        <v>2.6084346612948419E-2</v>
      </c>
      <c r="AA40" s="7">
        <f t="shared" si="37"/>
        <v>6.6536244880118778E-2</v>
      </c>
      <c r="AB40" s="7">
        <f t="shared" si="37"/>
        <v>5.7268008202159333E-2</v>
      </c>
      <c r="AC40" s="7">
        <f t="shared" si="37"/>
        <v>4.292008016565195E-2</v>
      </c>
      <c r="AD40" s="7">
        <f t="shared" si="37"/>
        <v>4.3977988972665694E-2</v>
      </c>
      <c r="AE40" s="7">
        <f t="shared" si="37"/>
        <v>9.0728525393538983E-2</v>
      </c>
      <c r="AF40" s="7">
        <f t="shared" si="37"/>
        <v>9.2304414443962118E-2</v>
      </c>
      <c r="AG40" s="7">
        <f t="shared" si="37"/>
        <v>0.11466101255542067</v>
      </c>
      <c r="AH40" s="7">
        <f t="shared" si="37"/>
        <v>9.0213883949511964E-2</v>
      </c>
      <c r="AI40" s="7">
        <f t="shared" si="37"/>
        <v>6.277105973347244E-2</v>
      </c>
      <c r="AJ40" s="7">
        <f t="shared" si="37"/>
        <v>6.6563658828391548E-2</v>
      </c>
      <c r="AK40" s="7">
        <f t="shared" si="37"/>
        <v>-1.3373142025932405E-2</v>
      </c>
      <c r="AL40" s="7">
        <f t="shared" si="37"/>
        <v>6.4876662817484942E-2</v>
      </c>
      <c r="AM40" s="7">
        <f t="shared" si="37"/>
        <v>-3.290856721064606E-3</v>
      </c>
      <c r="AN40" s="7">
        <f t="shared" si="37"/>
        <v>5.8344147282762028E-2</v>
      </c>
      <c r="AO40" s="7">
        <f t="shared" si="37"/>
        <v>1.4661571587797873E-2</v>
      </c>
      <c r="AP40" s="7">
        <f t="shared" si="37"/>
        <v>3.9443461557484974E-2</v>
      </c>
      <c r="AQ40" s="7">
        <f t="shared" si="37"/>
        <v>3.2764820595541727E-2</v>
      </c>
      <c r="AR40" s="7">
        <f t="shared" si="37"/>
        <v>6.2455949108981855E-2</v>
      </c>
      <c r="AS40" s="7">
        <f t="shared" si="37"/>
        <v>3.1146861900496696E-2</v>
      </c>
      <c r="AT40" s="7">
        <f t="shared" si="37"/>
        <v>4.6549607122026273E-3</v>
      </c>
      <c r="AU40" s="7">
        <f t="shared" si="37"/>
        <v>5.3517432319321705E-2</v>
      </c>
      <c r="AV40" s="7">
        <f t="shared" si="37"/>
        <v>5.6844527722132027E-2</v>
      </c>
      <c r="AW40" s="7">
        <f t="shared" si="37"/>
        <v>4.9897540013095071E-2</v>
      </c>
      <c r="AX40" s="7">
        <f t="shared" si="37"/>
        <v>4.2568150866111577E-2</v>
      </c>
      <c r="AY40" s="7">
        <f t="shared" si="37"/>
        <v>6.8333893328555773E-2</v>
      </c>
      <c r="AZ40" s="67" t="s">
        <v>728</v>
      </c>
      <c r="BA40" s="7">
        <f>(BA32-AY32)/AY32</f>
        <v>1.0851618188447511E-2</v>
      </c>
      <c r="BB40" s="7">
        <f>(BB32-BA32)/BA32</f>
        <v>0.128</v>
      </c>
      <c r="BC40" s="7">
        <f t="shared" ref="BC40:CB40" si="38">(BC32-BB32)/BB32</f>
        <v>0.13560283687943267</v>
      </c>
      <c r="BD40" s="7">
        <f t="shared" si="38"/>
        <v>3.1226580064951284E-2</v>
      </c>
      <c r="BE40" s="7">
        <f t="shared" si="38"/>
        <v>5.7170542635658968E-2</v>
      </c>
      <c r="BF40" s="7">
        <f t="shared" si="38"/>
        <v>0.10013748854262142</v>
      </c>
      <c r="BG40" s="7">
        <f t="shared" si="38"/>
        <v>7.1651739220995575E-2</v>
      </c>
      <c r="BH40" s="7">
        <f t="shared" si="38"/>
        <v>0.12886297376093286</v>
      </c>
      <c r="BI40" s="7">
        <f t="shared" si="38"/>
        <v>8.3505509641873477E-2</v>
      </c>
      <c r="BJ40" s="7">
        <f t="shared" si="38"/>
        <v>6.6423009693309762E-2</v>
      </c>
      <c r="BK40" s="7">
        <f t="shared" si="38"/>
        <v>0.11771718074802565</v>
      </c>
      <c r="BL40" s="7">
        <f t="shared" si="38"/>
        <v>8.4788694840687948E-2</v>
      </c>
      <c r="BM40" s="7">
        <f t="shared" si="38"/>
        <v>-1.7205358240137504E-2</v>
      </c>
      <c r="BN40" s="7">
        <f t="shared" si="38"/>
        <v>8.0405151931974422E-2</v>
      </c>
      <c r="BO40" s="7">
        <f t="shared" si="38"/>
        <v>2.3726851851851853E-2</v>
      </c>
      <c r="BP40" s="7">
        <f t="shared" si="38"/>
        <v>1.1531938948558558E-2</v>
      </c>
      <c r="BQ40" s="7">
        <f t="shared" si="38"/>
        <v>8.6174136582094579E-2</v>
      </c>
      <c r="BR40" s="7">
        <f t="shared" si="38"/>
        <v>3.3648898950401247E-2</v>
      </c>
      <c r="BS40" s="7">
        <f t="shared" si="38"/>
        <v>9.7859631657541024E-2</v>
      </c>
      <c r="BT40" s="7">
        <f t="shared" si="38"/>
        <v>7.571635836053682E-2</v>
      </c>
      <c r="BU40" s="7">
        <f t="shared" si="38"/>
        <v>6.1030093568237458E-2</v>
      </c>
      <c r="BV40" s="7">
        <f t="shared" si="38"/>
        <v>5.704298085326126E-2</v>
      </c>
      <c r="BW40" s="7">
        <f t="shared" si="38"/>
        <v>9.0492296129274771E-2</v>
      </c>
      <c r="BX40" s="7">
        <f t="shared" si="38"/>
        <v>3.6804741884347708E-2</v>
      </c>
      <c r="BY40" s="7">
        <f t="shared" si="38"/>
        <v>0.12637106960047839</v>
      </c>
      <c r="BZ40" s="7">
        <f t="shared" si="38"/>
        <v>5.063739376770536E-2</v>
      </c>
      <c r="CA40" s="7">
        <f t="shared" si="38"/>
        <v>7.0947084597236379E-2</v>
      </c>
      <c r="CB40" s="7">
        <f t="shared" si="38"/>
        <v>3.2153160241279809E-2</v>
      </c>
    </row>
    <row r="41" spans="1:82" x14ac:dyDescent="0.25">
      <c r="A41" t="s">
        <v>732</v>
      </c>
      <c r="B41" s="15"/>
      <c r="C41" s="7">
        <f>(C34-B34)/B34</f>
        <v>4.8018350682335467E-2</v>
      </c>
      <c r="D41" s="7">
        <f t="shared" ref="D41:AY41" si="39">(D34-C34)/C34</f>
        <v>-9.6485710382162269E-3</v>
      </c>
      <c r="E41" s="7">
        <f t="shared" si="39"/>
        <v>9.2739432214651099E-2</v>
      </c>
      <c r="F41" s="7">
        <f t="shared" si="39"/>
        <v>5.9943504580533685E-2</v>
      </c>
      <c r="G41" s="7">
        <f t="shared" si="39"/>
        <v>2.8519743316101125E-2</v>
      </c>
      <c r="H41" s="7">
        <f t="shared" si="39"/>
        <v>5.0737123112627028E-2</v>
      </c>
      <c r="I41" s="7">
        <f t="shared" si="39"/>
        <v>-7.4074425324149231E-3</v>
      </c>
      <c r="J41" s="7">
        <f t="shared" si="39"/>
        <v>8.2582636535787401E-2</v>
      </c>
      <c r="K41" s="7">
        <f t="shared" si="39"/>
        <v>1.5668239841658535E-2</v>
      </c>
      <c r="L41" s="7">
        <f t="shared" si="39"/>
        <v>1.6062414211896258E-2</v>
      </c>
      <c r="M41" s="7">
        <f t="shared" si="39"/>
        <v>-1.2460479286702353E-2</v>
      </c>
      <c r="N41" s="7">
        <f t="shared" si="39"/>
        <v>6.8751423149904914E-2</v>
      </c>
      <c r="O41" s="7">
        <f t="shared" si="39"/>
        <v>2.4849355962187129E-2</v>
      </c>
      <c r="P41" s="7">
        <f t="shared" si="39"/>
        <v>1.9883440425397546E-2</v>
      </c>
      <c r="Q41" s="7">
        <f t="shared" si="39"/>
        <v>6.6471727856956903E-2</v>
      </c>
      <c r="R41" s="7">
        <f t="shared" si="39"/>
        <v>4.4941315397821355E-2</v>
      </c>
      <c r="S41" s="7">
        <f t="shared" si="39"/>
        <v>6.1260675904595517E-2</v>
      </c>
      <c r="T41" s="7">
        <f t="shared" si="39"/>
        <v>6.8492655511588951E-2</v>
      </c>
      <c r="U41" s="7">
        <f t="shared" si="39"/>
        <v>6.1950835762437186E-2</v>
      </c>
      <c r="V41" s="7">
        <f t="shared" si="39"/>
        <v>2.3862373176127681E-2</v>
      </c>
      <c r="W41" s="7">
        <f t="shared" si="39"/>
        <v>5.1982583943560236E-2</v>
      </c>
      <c r="X41" s="7">
        <f t="shared" si="39"/>
        <v>3.2188877070401321E-2</v>
      </c>
      <c r="Y41" s="7">
        <f t="shared" si="39"/>
        <v>5.4220994394395079E-3</v>
      </c>
      <c r="Z41" s="7">
        <f t="shared" si="39"/>
        <v>4.2461848972548698E-2</v>
      </c>
      <c r="AA41" s="7">
        <f t="shared" si="39"/>
        <v>6.5374352834468422E-2</v>
      </c>
      <c r="AB41" s="7">
        <f t="shared" si="39"/>
        <v>6.0847799755576505E-2</v>
      </c>
      <c r="AC41" s="7">
        <f t="shared" si="39"/>
        <v>-5.9952135772775861E-3</v>
      </c>
      <c r="AD41" s="7">
        <f t="shared" si="39"/>
        <v>-4.1900415979666131E-3</v>
      </c>
      <c r="AE41" s="7">
        <f t="shared" si="39"/>
        <v>5.959288480573012E-2</v>
      </c>
      <c r="AF41" s="7">
        <f t="shared" si="39"/>
        <v>4.8211315905001786E-2</v>
      </c>
      <c r="AG41" s="7">
        <f t="shared" si="39"/>
        <v>5.5473227439126811E-2</v>
      </c>
      <c r="AH41" s="7">
        <f t="shared" si="39"/>
        <v>3.3219639891884034E-2</v>
      </c>
      <c r="AI41" s="7">
        <f t="shared" si="39"/>
        <v>-1.1860373965390915E-2</v>
      </c>
      <c r="AJ41" s="7">
        <f t="shared" si="39"/>
        <v>2.556115293623281E-2</v>
      </c>
      <c r="AK41" s="7">
        <f t="shared" si="39"/>
        <v>-2.5431237594887281E-2</v>
      </c>
      <c r="AL41" s="7">
        <f t="shared" si="39"/>
        <v>5.2184134918274533E-2</v>
      </c>
      <c r="AM41" s="7">
        <f t="shared" si="39"/>
        <v>7.7271230142785599E-2</v>
      </c>
      <c r="AN41" s="7">
        <f t="shared" si="39"/>
        <v>4.350080594468278E-2</v>
      </c>
      <c r="AO41" s="7">
        <f t="shared" si="39"/>
        <v>3.9840566401054274E-2</v>
      </c>
      <c r="AP41" s="7">
        <f t="shared" si="39"/>
        <v>3.057600872844992E-2</v>
      </c>
      <c r="AQ41" s="7">
        <f t="shared" si="39"/>
        <v>4.5854189059533722E-2</v>
      </c>
      <c r="AR41" s="7">
        <f t="shared" si="39"/>
        <v>3.6914724398049013E-2</v>
      </c>
      <c r="AS41" s="7">
        <f t="shared" si="39"/>
        <v>1.7302241352182463E-2</v>
      </c>
      <c r="AT41" s="7">
        <f t="shared" si="39"/>
        <v>-1.8914914494857599E-3</v>
      </c>
      <c r="AU41" s="7">
        <f t="shared" si="39"/>
        <v>3.9276909706783825E-2</v>
      </c>
      <c r="AV41" s="7">
        <f t="shared" si="39"/>
        <v>3.0517656729388234E-2</v>
      </c>
      <c r="AW41" s="7">
        <f t="shared" si="39"/>
        <v>4.4493443372492794E-2</v>
      </c>
      <c r="AX41" s="7">
        <f t="shared" si="39"/>
        <v>2.4782175211362095E-2</v>
      </c>
      <c r="AY41" s="7">
        <f t="shared" si="39"/>
        <v>4.5491683067365209E-2</v>
      </c>
      <c r="AZ41" s="67" t="s">
        <v>728</v>
      </c>
      <c r="BA41" s="7">
        <f>(BA34-AY34)/AY34</f>
        <v>5.5808645426931251E-2</v>
      </c>
      <c r="BB41" s="7">
        <f>(BB34-BA34)/BA34</f>
        <v>4.7595285382089604E-2</v>
      </c>
      <c r="BC41" s="7">
        <f t="shared" ref="BC41:CB41" si="40">(BC34-BB34)/BB34</f>
        <v>5.0472524959987913E-2</v>
      </c>
      <c r="BD41" s="7">
        <f t="shared" si="40"/>
        <v>4.4392650499700724E-2</v>
      </c>
      <c r="BE41" s="7">
        <f t="shared" si="40"/>
        <v>7.7283107996630801E-3</v>
      </c>
      <c r="BF41" s="7">
        <f t="shared" si="40"/>
        <v>1.3778425002800462E-2</v>
      </c>
      <c r="BG41" s="7">
        <f t="shared" si="40"/>
        <v>2.8661283467913364E-2</v>
      </c>
      <c r="BH41" s="7">
        <f t="shared" si="40"/>
        <v>3.9406058402604451E-2</v>
      </c>
      <c r="BI41" s="7">
        <f t="shared" si="40"/>
        <v>3.6457298216883587E-2</v>
      </c>
      <c r="BJ41" s="7">
        <f t="shared" si="40"/>
        <v>2.9629459183751677E-2</v>
      </c>
      <c r="BK41" s="7">
        <f t="shared" si="40"/>
        <v>1.6708879618593509E-2</v>
      </c>
      <c r="BL41" s="7">
        <f t="shared" si="40"/>
        <v>-6.5869009327168687E-3</v>
      </c>
      <c r="BM41" s="7">
        <f t="shared" si="40"/>
        <v>-3.0711588388010358E-2</v>
      </c>
      <c r="BN41" s="7">
        <f t="shared" si="40"/>
        <v>2.7438746005174278E-2</v>
      </c>
      <c r="BO41" s="7">
        <f t="shared" si="40"/>
        <v>1.8359427073304374E-2</v>
      </c>
      <c r="BP41" s="7">
        <f t="shared" si="40"/>
        <v>2.9140758517871998E-2</v>
      </c>
      <c r="BQ41" s="7">
        <f t="shared" si="40"/>
        <v>2.0796822884278445E-2</v>
      </c>
      <c r="BR41" s="7">
        <f t="shared" si="40"/>
        <v>2.8437921844172875E-2</v>
      </c>
      <c r="BS41" s="7">
        <f t="shared" si="40"/>
        <v>2.9287238410640751E-2</v>
      </c>
      <c r="BT41" s="7">
        <f t="shared" si="40"/>
        <v>1.5237322939691589E-2</v>
      </c>
      <c r="BU41" s="7">
        <f t="shared" si="40"/>
        <v>2.4039576408749905E-2</v>
      </c>
      <c r="BV41" s="7">
        <f t="shared" si="40"/>
        <v>3.0425976247987166E-2</v>
      </c>
      <c r="BW41" s="7">
        <f t="shared" si="40"/>
        <v>2.3447467539206204E-2</v>
      </c>
      <c r="BX41" s="7">
        <f t="shared" si="40"/>
        <v>-2.8624428883295232E-2</v>
      </c>
      <c r="BY41" s="7">
        <f t="shared" si="40"/>
        <v>6.2939424641552305E-2</v>
      </c>
      <c r="BZ41" s="7">
        <f t="shared" si="40"/>
        <v>2.4002772883510007E-2</v>
      </c>
      <c r="CA41" s="7">
        <f t="shared" si="40"/>
        <v>2.5973146790026033E-2</v>
      </c>
      <c r="CB41" s="7">
        <f t="shared" si="40"/>
        <v>2.8757753046232348E-2</v>
      </c>
    </row>
    <row r="42" spans="1:82" x14ac:dyDescent="0.25">
      <c r="A42" t="s">
        <v>733</v>
      </c>
      <c r="B42" s="15"/>
      <c r="C42" s="7">
        <f>(C35-B35)/B35</f>
        <v>-3.5725650211595905E-2</v>
      </c>
      <c r="D42" s="7">
        <f t="shared" ref="D42:AY42" si="41">(D35-C35)/C35</f>
        <v>5.0115288199554173E-3</v>
      </c>
      <c r="E42" s="7">
        <f t="shared" si="41"/>
        <v>1.0060667937467269E-2</v>
      </c>
      <c r="F42" s="7">
        <f t="shared" si="41"/>
        <v>0.1983039349336311</v>
      </c>
      <c r="G42" s="7">
        <f t="shared" si="41"/>
        <v>0.10054445557110929</v>
      </c>
      <c r="H42" s="7">
        <f t="shared" si="41"/>
        <v>2.2230662478113755E-2</v>
      </c>
      <c r="I42" s="7">
        <f t="shared" si="41"/>
        <v>5.9447869203966093E-3</v>
      </c>
      <c r="J42" s="7">
        <f t="shared" si="41"/>
        <v>3.7246530426254918E-3</v>
      </c>
      <c r="K42" s="7">
        <f t="shared" si="41"/>
        <v>1.5338539539585897E-2</v>
      </c>
      <c r="L42" s="7">
        <f t="shared" si="41"/>
        <v>2.7959811035976109E-2</v>
      </c>
      <c r="M42" s="7">
        <f t="shared" si="41"/>
        <v>1.2326889994593917E-2</v>
      </c>
      <c r="N42" s="7">
        <f t="shared" si="41"/>
        <v>2.401955472070709E-2</v>
      </c>
      <c r="O42" s="7">
        <f t="shared" si="41"/>
        <v>3.71801223937758E-2</v>
      </c>
      <c r="P42" s="7">
        <f t="shared" si="41"/>
        <v>3.7237965255211829E-2</v>
      </c>
      <c r="Q42" s="7">
        <f t="shared" si="41"/>
        <v>4.6431280281101391E-2</v>
      </c>
      <c r="R42" s="7">
        <f t="shared" si="41"/>
        <v>3.6241930288899354E-2</v>
      </c>
      <c r="S42" s="7">
        <f t="shared" si="41"/>
        <v>3.6170212065248869E-2</v>
      </c>
      <c r="T42" s="7">
        <f t="shared" si="41"/>
        <v>3.7106468655296321E-2</v>
      </c>
      <c r="U42" s="7">
        <f t="shared" si="41"/>
        <v>6.1129814414959509E-2</v>
      </c>
      <c r="V42" s="7">
        <f t="shared" si="41"/>
        <v>5.3345562538287102E-2</v>
      </c>
      <c r="W42" s="7">
        <f t="shared" si="41"/>
        <v>4.316026316689385E-2</v>
      </c>
      <c r="X42" s="7">
        <f t="shared" si="41"/>
        <v>2.6932104376208774E-2</v>
      </c>
      <c r="Y42" s="7">
        <f t="shared" si="41"/>
        <v>1.893806753936908E-3</v>
      </c>
      <c r="Z42" s="7">
        <f t="shared" si="41"/>
        <v>2.0364270212734868E-3</v>
      </c>
      <c r="AA42" s="7">
        <f t="shared" si="41"/>
        <v>4.4536370765741722E-3</v>
      </c>
      <c r="AB42" s="7">
        <f t="shared" si="41"/>
        <v>7.7663484239526258E-3</v>
      </c>
      <c r="AC42" s="7">
        <f t="shared" si="41"/>
        <v>1.7063008976180277E-2</v>
      </c>
      <c r="AD42" s="7">
        <f t="shared" si="41"/>
        <v>7.1651371745068311E-3</v>
      </c>
      <c r="AE42" s="7">
        <f t="shared" si="41"/>
        <v>5.155372343395968E-3</v>
      </c>
      <c r="AF42" s="7">
        <f t="shared" si="41"/>
        <v>6.3198700742546909E-3</v>
      </c>
      <c r="AG42" s="7">
        <f t="shared" si="41"/>
        <v>1.9258093186688207E-2</v>
      </c>
      <c r="AH42" s="7">
        <f t="shared" si="41"/>
        <v>1.0918494195533958E-2</v>
      </c>
      <c r="AI42" s="7">
        <f t="shared" si="41"/>
        <v>1.375190774018107E-2</v>
      </c>
      <c r="AJ42" s="7">
        <f t="shared" si="41"/>
        <v>4.0208635559847933E-3</v>
      </c>
      <c r="AK42" s="7">
        <f t="shared" si="41"/>
        <v>4.5431535506001161E-3</v>
      </c>
      <c r="AL42" s="7">
        <f t="shared" si="41"/>
        <v>1.1342716763381833E-2</v>
      </c>
      <c r="AM42" s="7">
        <f t="shared" si="41"/>
        <v>1.9716554003146574E-2</v>
      </c>
      <c r="AN42" s="7">
        <f t="shared" si="41"/>
        <v>3.2007036787913369E-2</v>
      </c>
      <c r="AO42" s="7">
        <f t="shared" si="41"/>
        <v>2.6134772106665271E-2</v>
      </c>
      <c r="AP42" s="7">
        <f t="shared" si="41"/>
        <v>2.6758200584925399E-2</v>
      </c>
      <c r="AQ42" s="7">
        <f t="shared" si="41"/>
        <v>2.8745549846679347E-2</v>
      </c>
      <c r="AR42" s="7">
        <f t="shared" si="41"/>
        <v>2.6601145747557949E-2</v>
      </c>
      <c r="AS42" s="7">
        <f t="shared" si="41"/>
        <v>2.5117773211020579E-2</v>
      </c>
      <c r="AT42" s="7">
        <f t="shared" si="41"/>
        <v>4.4808347531398026E-3</v>
      </c>
      <c r="AU42" s="7">
        <f t="shared" si="41"/>
        <v>8.4926362710809732E-3</v>
      </c>
      <c r="AV42" s="7">
        <f t="shared" si="41"/>
        <v>2.1012042496625374E-3</v>
      </c>
      <c r="AW42" s="7">
        <f t="shared" si="41"/>
        <v>5.4779706113871713E-3</v>
      </c>
      <c r="AX42" s="7">
        <f t="shared" si="41"/>
        <v>1.3276653157219544E-3</v>
      </c>
      <c r="AY42" s="7">
        <f t="shared" si="41"/>
        <v>4.7448810602678752E-3</v>
      </c>
      <c r="AZ42" s="67" t="s">
        <v>728</v>
      </c>
      <c r="BA42" s="7">
        <f>(BA35-AY35)/AY35</f>
        <v>1.3505640215385232E-2</v>
      </c>
      <c r="BB42" s="7">
        <f>(BB35-BA35)/BA35</f>
        <v>1.1405773292654391E-2</v>
      </c>
      <c r="BC42" s="7">
        <f t="shared" ref="BC42:CB42" si="42">(BC35-BB35)/BB35</f>
        <v>1.2298125116020048E-2</v>
      </c>
      <c r="BD42" s="7">
        <f t="shared" si="42"/>
        <v>2.0538211158483345E-2</v>
      </c>
      <c r="BE42" s="7">
        <f t="shared" si="42"/>
        <v>1.0466735546471489E-2</v>
      </c>
      <c r="BF42" s="7">
        <f t="shared" si="42"/>
        <v>1.782697608251085E-2</v>
      </c>
      <c r="BG42" s="7">
        <f t="shared" si="42"/>
        <v>1.2273422144573011E-2</v>
      </c>
      <c r="BH42" s="7">
        <f t="shared" si="42"/>
        <v>9.1905419399379452E-3</v>
      </c>
      <c r="BI42" s="7">
        <f t="shared" si="42"/>
        <v>1.0261233913378083E-2</v>
      </c>
      <c r="BJ42" s="7">
        <f t="shared" si="42"/>
        <v>5.290109611071141E-3</v>
      </c>
      <c r="BK42" s="7">
        <f t="shared" si="42"/>
        <v>9.9772669866127033E-3</v>
      </c>
      <c r="BL42" s="7">
        <f t="shared" si="42"/>
        <v>2.0090867408611678E-2</v>
      </c>
      <c r="BM42" s="7">
        <f t="shared" si="42"/>
        <v>3.6775221672849106E-4</v>
      </c>
      <c r="BN42" s="7">
        <f t="shared" si="42"/>
        <v>5.2691773547913125E-3</v>
      </c>
      <c r="BO42" s="7">
        <f t="shared" si="42"/>
        <v>-3.4943724350899636E-3</v>
      </c>
      <c r="BP42" s="7">
        <f t="shared" si="42"/>
        <v>-1.0071355759429079E-2</v>
      </c>
      <c r="BQ42" s="7">
        <f t="shared" si="42"/>
        <v>-4.6132300848505938E-3</v>
      </c>
      <c r="BR42" s="7">
        <f t="shared" si="42"/>
        <v>-5.3794587436883522E-4</v>
      </c>
      <c r="BS42" s="7">
        <f t="shared" si="42"/>
        <v>-1.7389144205689864E-3</v>
      </c>
      <c r="BT42" s="7">
        <f t="shared" si="42"/>
        <v>8.2120194102277728E-3</v>
      </c>
      <c r="BU42" s="7">
        <f t="shared" si="42"/>
        <v>1.0243119832160965E-2</v>
      </c>
      <c r="BV42" s="7">
        <f t="shared" si="42"/>
        <v>1.1116540434888723E-2</v>
      </c>
      <c r="BW42" s="7">
        <f t="shared" si="42"/>
        <v>6.5241029358464311E-3</v>
      </c>
      <c r="BX42" s="7">
        <f t="shared" si="42"/>
        <v>-1.2803585003801063E-2</v>
      </c>
      <c r="BY42" s="7">
        <f t="shared" si="42"/>
        <v>8.024966562639211E-3</v>
      </c>
      <c r="BZ42" s="7">
        <f t="shared" si="42"/>
        <v>1.6485062924691408E-2</v>
      </c>
      <c r="CA42" s="7">
        <f t="shared" si="42"/>
        <v>2.14390253550098E-2</v>
      </c>
      <c r="CB42" s="7">
        <f t="shared" si="42"/>
        <v>1.9207683073229256E-2</v>
      </c>
    </row>
    <row r="44" spans="1:82" x14ac:dyDescent="0.25">
      <c r="A44" s="57" t="s">
        <v>718</v>
      </c>
      <c r="CD44" s="59" t="s">
        <v>718</v>
      </c>
    </row>
    <row r="45" spans="1:82" x14ac:dyDescent="0.25">
      <c r="A45" t="s">
        <v>704</v>
      </c>
      <c r="B45" s="66">
        <f t="shared" ref="B45:AG45" si="43">C45*(B21/C21)</f>
        <v>11.409072084302217</v>
      </c>
      <c r="C45" s="66">
        <f t="shared" si="43"/>
        <v>12.056785292813082</v>
      </c>
      <c r="D45" s="66">
        <f t="shared" si="43"/>
        <v>12.053057447008703</v>
      </c>
      <c r="E45" s="66">
        <f t="shared" si="43"/>
        <v>12.166756744042264</v>
      </c>
      <c r="F45" s="66">
        <f t="shared" si="43"/>
        <v>12.991542628261138</v>
      </c>
      <c r="G45" s="66">
        <f t="shared" si="43"/>
        <v>13.274858909393949</v>
      </c>
      <c r="H45" s="66">
        <f t="shared" si="43"/>
        <v>13.444475893493198</v>
      </c>
      <c r="I45" s="66">
        <f t="shared" si="43"/>
        <v>13.582406188255224</v>
      </c>
      <c r="J45" s="66">
        <f t="shared" si="43"/>
        <v>13.774390247180746</v>
      </c>
      <c r="K45" s="66">
        <f t="shared" si="43"/>
        <v>14.245962741434701</v>
      </c>
      <c r="L45" s="66">
        <f t="shared" si="43"/>
        <v>14.743630156319311</v>
      </c>
      <c r="M45" s="66">
        <f t="shared" si="43"/>
        <v>15.086591970322186</v>
      </c>
      <c r="N45" s="66">
        <f t="shared" si="43"/>
        <v>15.286031720856469</v>
      </c>
      <c r="O45" s="66">
        <f t="shared" si="43"/>
        <v>15.494791085901698</v>
      </c>
      <c r="P45" s="66">
        <f t="shared" si="43"/>
        <v>15.659748262745472</v>
      </c>
      <c r="Q45" s="66">
        <f t="shared" si="43"/>
        <v>15.850800360219898</v>
      </c>
      <c r="R45" s="66">
        <f t="shared" si="43"/>
        <v>16.032532843183379</v>
      </c>
      <c r="S45" s="66">
        <f t="shared" si="43"/>
        <v>16.276706743370209</v>
      </c>
      <c r="T45" s="66">
        <f t="shared" si="43"/>
        <v>16.574934407720537</v>
      </c>
      <c r="U45" s="66">
        <f t="shared" si="43"/>
        <v>17.039051210365734</v>
      </c>
      <c r="V45" s="66">
        <f t="shared" si="43"/>
        <v>17.53299077944596</v>
      </c>
      <c r="W45" s="66">
        <f t="shared" si="43"/>
        <v>18.279491901772875</v>
      </c>
      <c r="X45" s="66">
        <f t="shared" si="43"/>
        <v>19.176970779177143</v>
      </c>
      <c r="Y45" s="66">
        <f t="shared" si="43"/>
        <v>20.188148953614967</v>
      </c>
      <c r="Z45" s="66">
        <f t="shared" si="43"/>
        <v>21.212374588368125</v>
      </c>
      <c r="AA45" s="66">
        <f t="shared" si="43"/>
        <v>22.129424656245384</v>
      </c>
      <c r="AB45" s="66">
        <f t="shared" si="43"/>
        <v>23.34097454266859</v>
      </c>
      <c r="AC45" s="66">
        <f t="shared" si="43"/>
        <v>25.435091923278545</v>
      </c>
      <c r="AD45" s="66">
        <f t="shared" si="43"/>
        <v>27.797614201803796</v>
      </c>
      <c r="AE45" s="66">
        <f t="shared" si="43"/>
        <v>29.327894904501413</v>
      </c>
      <c r="AF45" s="66">
        <f t="shared" si="43"/>
        <v>31.149879541391691</v>
      </c>
      <c r="AG45" s="66">
        <f t="shared" si="43"/>
        <v>33.3409209129155</v>
      </c>
      <c r="AH45" s="66">
        <f t="shared" ref="AH45:AX45" si="44">AI45*(AH21/AI21)</f>
        <v>36.105118576862601</v>
      </c>
      <c r="AI45" s="66">
        <f t="shared" si="44"/>
        <v>39.376303270205256</v>
      </c>
      <c r="AJ45" s="66">
        <f t="shared" si="44"/>
        <v>43.093897498622304</v>
      </c>
      <c r="AK45" s="66">
        <f t="shared" si="44"/>
        <v>45.758375287302258</v>
      </c>
      <c r="AL45" s="66">
        <f t="shared" si="44"/>
        <v>47.546809311953126</v>
      </c>
      <c r="AM45" s="66">
        <f t="shared" si="44"/>
        <v>49.263482304869697</v>
      </c>
      <c r="AN45" s="66">
        <f t="shared" si="44"/>
        <v>50.822653812551252</v>
      </c>
      <c r="AO45" s="66">
        <f t="shared" si="44"/>
        <v>51.852471216010976</v>
      </c>
      <c r="AP45" s="66">
        <f t="shared" si="44"/>
        <v>53.125530558206435</v>
      </c>
      <c r="AQ45" s="66">
        <f t="shared" si="44"/>
        <v>55.002500920711313</v>
      </c>
      <c r="AR45" s="66">
        <f t="shared" si="44"/>
        <v>57.158127757093524</v>
      </c>
      <c r="AS45" s="66">
        <f t="shared" si="44"/>
        <v>59.306298901866974</v>
      </c>
      <c r="AT45" s="66">
        <f t="shared" si="44"/>
        <v>61.301628368660879</v>
      </c>
      <c r="AU45" s="66">
        <f t="shared" si="44"/>
        <v>62.700502506754141</v>
      </c>
      <c r="AV45" s="66">
        <f t="shared" si="44"/>
        <v>64.187912982701391</v>
      </c>
      <c r="AW45" s="66">
        <f t="shared" si="44"/>
        <v>65.55603239290852</v>
      </c>
      <c r="AX45" s="66">
        <f t="shared" si="44"/>
        <v>66.932539456175505</v>
      </c>
      <c r="AY45" s="66">
        <f>BA45*(AY21/AZ21)</f>
        <v>68.156204841462937</v>
      </c>
      <c r="AZ45" s="70">
        <f>((BA45-AY45)/AY45)*100</f>
        <v>1.7324837280533663</v>
      </c>
      <c r="BA45">
        <v>69.337000000000003</v>
      </c>
      <c r="BB45">
        <v>70.102000000000004</v>
      </c>
      <c r="BC45">
        <v>71.084000000000003</v>
      </c>
      <c r="BD45">
        <v>72.709000000000003</v>
      </c>
      <c r="BE45">
        <v>74.385000000000005</v>
      </c>
      <c r="BF45">
        <v>75.5</v>
      </c>
      <c r="BG45">
        <v>77.012</v>
      </c>
      <c r="BH45">
        <v>79.069000000000003</v>
      </c>
      <c r="BI45">
        <v>81.537000000000006</v>
      </c>
      <c r="BJ45">
        <v>84.073999999999998</v>
      </c>
      <c r="BK45">
        <v>86.352000000000004</v>
      </c>
      <c r="BL45">
        <v>87.977000000000004</v>
      </c>
      <c r="BM45">
        <v>88.557000000000002</v>
      </c>
      <c r="BN45">
        <v>89.617999999999995</v>
      </c>
      <c r="BO45">
        <v>91.465999999999994</v>
      </c>
      <c r="BP45">
        <v>93.176000000000002</v>
      </c>
      <c r="BQ45">
        <v>94.786000000000001</v>
      </c>
      <c r="BR45">
        <v>96.436000000000007</v>
      </c>
      <c r="BS45">
        <v>97.277000000000001</v>
      </c>
      <c r="BT45">
        <v>98.207999999999998</v>
      </c>
      <c r="BU45" s="63">
        <v>100</v>
      </c>
      <c r="BV45">
        <v>102.29</v>
      </c>
      <c r="BW45">
        <v>103.98099999999999</v>
      </c>
      <c r="BX45">
        <v>105.38</v>
      </c>
      <c r="BY45">
        <v>110.172</v>
      </c>
      <c r="BZ45">
        <v>118.041</v>
      </c>
      <c r="CA45">
        <v>122.27200000000001</v>
      </c>
      <c r="CB45">
        <v>125.23099999999999</v>
      </c>
      <c r="CC45" s="52" t="s">
        <v>721</v>
      </c>
    </row>
    <row r="46" spans="1:82" x14ac:dyDescent="0.25">
      <c r="A46" t="s">
        <v>706</v>
      </c>
      <c r="B46" s="66">
        <f t="shared" ref="B46:AG46" si="45">C46*(B22/C22)</f>
        <v>24.592311234826713</v>
      </c>
      <c r="C46" s="66">
        <f t="shared" si="45"/>
        <v>26.617166646112629</v>
      </c>
      <c r="D46" s="66">
        <f t="shared" si="45"/>
        <v>27.921250030831011</v>
      </c>
      <c r="E46" s="66">
        <f t="shared" si="45"/>
        <v>29.483520410140748</v>
      </c>
      <c r="F46" s="66">
        <f t="shared" si="45"/>
        <v>30.272425115836562</v>
      </c>
      <c r="G46" s="66">
        <f t="shared" si="45"/>
        <v>32.07136690685504</v>
      </c>
      <c r="H46" s="66">
        <f t="shared" si="45"/>
        <v>33.094552403939304</v>
      </c>
      <c r="I46" s="66">
        <f t="shared" si="45"/>
        <v>33.754363612339439</v>
      </c>
      <c r="J46" s="66">
        <f t="shared" si="45"/>
        <v>34.362776483853331</v>
      </c>
      <c r="K46" s="66">
        <f t="shared" si="45"/>
        <v>35.636977114568083</v>
      </c>
      <c r="L46" s="66">
        <f t="shared" si="45"/>
        <v>36.491623879071874</v>
      </c>
      <c r="M46" s="66">
        <f t="shared" si="45"/>
        <v>37.622387290569208</v>
      </c>
      <c r="N46" s="66">
        <f t="shared" si="45"/>
        <v>39.246813798206496</v>
      </c>
      <c r="O46" s="66">
        <f t="shared" si="45"/>
        <v>39.929335899649388</v>
      </c>
      <c r="P46" s="66">
        <f t="shared" si="45"/>
        <v>40.488741054597327</v>
      </c>
      <c r="Q46" s="66">
        <f t="shared" si="45"/>
        <v>40.990771321858297</v>
      </c>
      <c r="R46" s="66">
        <f t="shared" si="45"/>
        <v>41.472481316396802</v>
      </c>
      <c r="S46" s="66">
        <f t="shared" si="45"/>
        <v>42.231503268088993</v>
      </c>
      <c r="T46" s="66">
        <f t="shared" si="45"/>
        <v>42.614002519335443</v>
      </c>
      <c r="U46" s="66">
        <f t="shared" si="45"/>
        <v>42.921197230492751</v>
      </c>
      <c r="V46" s="66">
        <f t="shared" si="45"/>
        <v>43.836804813163951</v>
      </c>
      <c r="W46" s="66">
        <f t="shared" si="45"/>
        <v>44.777513909198198</v>
      </c>
      <c r="X46" s="66">
        <f t="shared" si="45"/>
        <v>46.134190940962966</v>
      </c>
      <c r="Y46" s="66">
        <f t="shared" si="45"/>
        <v>47.900859357657531</v>
      </c>
      <c r="Z46" s="66">
        <f t="shared" si="45"/>
        <v>50.427745036204428</v>
      </c>
      <c r="AA46" s="66">
        <f t="shared" si="45"/>
        <v>52.930724511548405</v>
      </c>
      <c r="AB46" s="66">
        <f t="shared" si="45"/>
        <v>54.721299131445875</v>
      </c>
      <c r="AC46" s="66">
        <f t="shared" si="45"/>
        <v>56.725834270009322</v>
      </c>
      <c r="AD46" s="66">
        <f t="shared" si="45"/>
        <v>60.255585172918003</v>
      </c>
      <c r="AE46" s="66">
        <f t="shared" si="45"/>
        <v>63.143454519828737</v>
      </c>
      <c r="AF46" s="66">
        <f t="shared" si="45"/>
        <v>65.144403727911751</v>
      </c>
      <c r="AG46" s="66">
        <f t="shared" si="45"/>
        <v>66.968447032293284</v>
      </c>
      <c r="AH46" s="66">
        <f t="shared" ref="AH46:AX46" si="46">AI46*(AH22/AI22)</f>
        <v>68.696865523863195</v>
      </c>
      <c r="AI46" s="66">
        <f t="shared" si="46"/>
        <v>71.526164672926811</v>
      </c>
      <c r="AJ46" s="66">
        <f t="shared" si="46"/>
        <v>77.591168425503398</v>
      </c>
      <c r="AK46" s="66">
        <f t="shared" si="46"/>
        <v>85.947581755078289</v>
      </c>
      <c r="AL46" s="66">
        <f t="shared" si="46"/>
        <v>91.429274149504039</v>
      </c>
      <c r="AM46" s="66">
        <f t="shared" si="46"/>
        <v>97.86601936188579</v>
      </c>
      <c r="AN46" s="66">
        <f t="shared" si="46"/>
        <v>102.15718283680695</v>
      </c>
      <c r="AO46" s="66">
        <f t="shared" si="46"/>
        <v>106.86550955761878</v>
      </c>
      <c r="AP46" s="66">
        <f t="shared" si="46"/>
        <v>108.73258402776554</v>
      </c>
      <c r="AQ46" s="66">
        <f t="shared" si="46"/>
        <v>110.54108830006518</v>
      </c>
      <c r="AR46" s="66">
        <f t="shared" si="46"/>
        <v>113.38473117105055</v>
      </c>
      <c r="AS46" s="66">
        <f t="shared" si="46"/>
        <v>116.75191989217949</v>
      </c>
      <c r="AT46" s="66">
        <f t="shared" si="46"/>
        <v>121.41721544722608</v>
      </c>
      <c r="AU46" s="66">
        <f t="shared" si="46"/>
        <v>122.95199369285247</v>
      </c>
      <c r="AV46" s="66">
        <f t="shared" si="46"/>
        <v>125.10713791159422</v>
      </c>
      <c r="AW46" s="66">
        <f t="shared" si="46"/>
        <v>126.97660300206125</v>
      </c>
      <c r="AX46" s="66">
        <f t="shared" si="46"/>
        <v>128.66199032786594</v>
      </c>
      <c r="AY46" s="66">
        <f>BA46*(AY22/AZ22)</f>
        <v>132.22520991525869</v>
      </c>
      <c r="AZ46" s="70">
        <f t="shared" ref="AZ46:AZ50" si="47">((BA46-AY46)/AY46)*100</f>
        <v>2.6233954077020565</v>
      </c>
      <c r="BA46">
        <v>135.69399999999999</v>
      </c>
      <c r="BB46">
        <v>134.327</v>
      </c>
      <c r="BC46">
        <v>133.505</v>
      </c>
      <c r="BD46">
        <v>131.90799999999999</v>
      </c>
      <c r="BE46">
        <v>131.72399999999999</v>
      </c>
      <c r="BF46">
        <v>131.62200000000001</v>
      </c>
      <c r="BG46">
        <v>130.18299999999999</v>
      </c>
      <c r="BH46">
        <v>127.461</v>
      </c>
      <c r="BI46">
        <v>123.06100000000001</v>
      </c>
      <c r="BJ46">
        <v>120.19</v>
      </c>
      <c r="BK46">
        <v>117.678</v>
      </c>
      <c r="BL46">
        <v>115.807</v>
      </c>
      <c r="BM46">
        <v>115.264</v>
      </c>
      <c r="BN46">
        <v>112.536</v>
      </c>
      <c r="BO46">
        <v>111.395</v>
      </c>
      <c r="BP46">
        <v>110.61199999999999</v>
      </c>
      <c r="BQ46">
        <v>109.532</v>
      </c>
      <c r="BR46">
        <v>107.876</v>
      </c>
      <c r="BS46">
        <v>104.879</v>
      </c>
      <c r="BT46">
        <v>102.84</v>
      </c>
      <c r="BU46" s="63">
        <v>100</v>
      </c>
      <c r="BV46">
        <v>97.692999999999998</v>
      </c>
      <c r="BW46">
        <v>97.02</v>
      </c>
      <c r="BX46">
        <v>96.492000000000004</v>
      </c>
      <c r="BY46">
        <v>94.231999999999999</v>
      </c>
      <c r="BZ46">
        <v>92.472999999999999</v>
      </c>
      <c r="CA46">
        <v>92.034999999999997</v>
      </c>
      <c r="CB46">
        <v>93.603999999999999</v>
      </c>
      <c r="CC46" s="52" t="s">
        <v>721</v>
      </c>
    </row>
    <row r="47" spans="1:82" x14ac:dyDescent="0.25">
      <c r="A47" t="s">
        <v>705</v>
      </c>
      <c r="B47" s="66">
        <f t="shared" ref="B47:AG47" si="48">C47*(B23/C23)</f>
        <v>1656.9951125100508</v>
      </c>
      <c r="C47" s="66">
        <f t="shared" si="48"/>
        <v>1594.7130866076941</v>
      </c>
      <c r="D47" s="66">
        <f t="shared" si="48"/>
        <v>1531.1704858223188</v>
      </c>
      <c r="E47" s="66">
        <f t="shared" si="48"/>
        <v>1902.6146810735538</v>
      </c>
      <c r="F47" s="66">
        <f t="shared" si="48"/>
        <v>2487.0570044687179</v>
      </c>
      <c r="G47" s="66">
        <f t="shared" si="48"/>
        <v>2707.7512740037068</v>
      </c>
      <c r="H47" s="66">
        <f t="shared" si="48"/>
        <v>2922.4197614353507</v>
      </c>
      <c r="I47" s="66">
        <f t="shared" si="48"/>
        <v>2458.550319833445</v>
      </c>
      <c r="J47" s="66">
        <f t="shared" si="48"/>
        <v>2791.4097358996205</v>
      </c>
      <c r="K47" s="66">
        <f t="shared" si="48"/>
        <v>3251.8994318399355</v>
      </c>
      <c r="L47" s="66">
        <f t="shared" si="48"/>
        <v>3382.70911833337</v>
      </c>
      <c r="M47" s="66">
        <f t="shared" si="48"/>
        <v>3021.9453356616814</v>
      </c>
      <c r="N47" s="66">
        <f t="shared" si="48"/>
        <v>3916.1742617843088</v>
      </c>
      <c r="O47" s="66">
        <f t="shared" si="48"/>
        <v>3991.6214247518305</v>
      </c>
      <c r="P47" s="66">
        <f t="shared" si="48"/>
        <v>4028.4629940883401</v>
      </c>
      <c r="Q47" s="66">
        <f t="shared" si="48"/>
        <v>3962.3628182565112</v>
      </c>
      <c r="R47" s="66">
        <f t="shared" si="48"/>
        <v>3977.4337780292317</v>
      </c>
      <c r="S47" s="66">
        <f t="shared" si="48"/>
        <v>3899.4706689071613</v>
      </c>
      <c r="T47" s="66">
        <f t="shared" si="48"/>
        <v>3883.7726739501104</v>
      </c>
      <c r="U47" s="66">
        <f t="shared" si="48"/>
        <v>4028.6360141703221</v>
      </c>
      <c r="V47" s="66">
        <f t="shared" si="48"/>
        <v>4063.2478359841343</v>
      </c>
      <c r="W47" s="66">
        <f t="shared" si="48"/>
        <v>4051.913069259946</v>
      </c>
      <c r="X47" s="66">
        <f t="shared" si="48"/>
        <v>3996.9330111784161</v>
      </c>
      <c r="Y47" s="66">
        <f t="shared" si="48"/>
        <v>3958.3144085186836</v>
      </c>
      <c r="Z47" s="66">
        <f t="shared" si="48"/>
        <v>3887.94466946078</v>
      </c>
      <c r="AA47" s="66">
        <f t="shared" si="48"/>
        <v>3814.0846079971616</v>
      </c>
      <c r="AB47" s="66">
        <f t="shared" si="48"/>
        <v>3677.445575734062</v>
      </c>
      <c r="AC47" s="66">
        <f t="shared" si="48"/>
        <v>3461.6244883577801</v>
      </c>
      <c r="AD47" s="66">
        <f t="shared" si="48"/>
        <v>3460.3899315322028</v>
      </c>
      <c r="AE47" s="66">
        <f t="shared" si="48"/>
        <v>3440.3313101480344</v>
      </c>
      <c r="AF47" s="66">
        <f t="shared" si="48"/>
        <v>3353.4205910719916</v>
      </c>
      <c r="AG47" s="66">
        <f t="shared" si="48"/>
        <v>3294.1085264265294</v>
      </c>
      <c r="AH47" s="66">
        <f t="shared" ref="AH47:AX47" si="49">AI47*(AH23/AI23)</f>
        <v>3185.9865860216801</v>
      </c>
      <c r="AI47" s="66">
        <f t="shared" si="49"/>
        <v>3149.644563388038</v>
      </c>
      <c r="AJ47" s="66">
        <f t="shared" si="49"/>
        <v>3087.1205695514795</v>
      </c>
      <c r="AK47" s="66">
        <f t="shared" si="49"/>
        <v>3239.5759789329854</v>
      </c>
      <c r="AL47" s="66">
        <f t="shared" si="49"/>
        <v>3005.1480777777447</v>
      </c>
      <c r="AM47" s="66">
        <f t="shared" si="49"/>
        <v>2931.9709903219541</v>
      </c>
      <c r="AN47" s="66">
        <f t="shared" si="49"/>
        <v>2675.8921626671536</v>
      </c>
      <c r="AO47" s="66">
        <f t="shared" si="49"/>
        <v>2466.0083959989165</v>
      </c>
      <c r="AP47" s="66">
        <f t="shared" si="49"/>
        <v>2316.6673480931022</v>
      </c>
      <c r="AQ47" s="66">
        <f t="shared" si="49"/>
        <v>2222.7057354505378</v>
      </c>
      <c r="AR47" s="66">
        <f t="shared" si="49"/>
        <v>2156.8045977581328</v>
      </c>
      <c r="AS47" s="66">
        <f t="shared" si="49"/>
        <v>2021.6681083122533</v>
      </c>
      <c r="AT47" s="66">
        <f t="shared" si="49"/>
        <v>1944.9694767818178</v>
      </c>
      <c r="AU47" s="66">
        <f t="shared" si="49"/>
        <v>1805.755957734928</v>
      </c>
      <c r="AV47" s="66">
        <f t="shared" si="49"/>
        <v>1673.06126297989</v>
      </c>
      <c r="AW47" s="66">
        <f t="shared" si="49"/>
        <v>1549.2725492869195</v>
      </c>
      <c r="AX47" s="66">
        <f t="shared" si="49"/>
        <v>1283.3250724447337</v>
      </c>
      <c r="AY47" s="66">
        <f>BA47*(AY23/AZ23)</f>
        <v>1034.6652938692455</v>
      </c>
      <c r="AZ47" s="70">
        <f t="shared" si="47"/>
        <v>-14.60726427809853</v>
      </c>
      <c r="BA47">
        <v>883.529</v>
      </c>
      <c r="BB47">
        <v>662.99300000000005</v>
      </c>
      <c r="BC47">
        <v>507.65699999999998</v>
      </c>
      <c r="BD47">
        <v>405.17700000000002</v>
      </c>
      <c r="BE47">
        <v>314.82600000000002</v>
      </c>
      <c r="BF47">
        <v>279.92500000000001</v>
      </c>
      <c r="BG47">
        <v>240.09700000000001</v>
      </c>
      <c r="BH47">
        <v>214.16300000000001</v>
      </c>
      <c r="BI47">
        <v>196.20599999999999</v>
      </c>
      <c r="BJ47">
        <v>174.03800000000001</v>
      </c>
      <c r="BK47">
        <v>153.49600000000001</v>
      </c>
      <c r="BL47">
        <v>134.006</v>
      </c>
      <c r="BM47">
        <v>125.708</v>
      </c>
      <c r="BN47">
        <v>118.371</v>
      </c>
      <c r="BO47">
        <v>113.919</v>
      </c>
      <c r="BP47">
        <v>111.044</v>
      </c>
      <c r="BQ47">
        <v>109.017</v>
      </c>
      <c r="BR47">
        <v>106.33</v>
      </c>
      <c r="BS47">
        <v>104.371</v>
      </c>
      <c r="BT47">
        <v>101.006</v>
      </c>
      <c r="BU47" s="63">
        <v>100</v>
      </c>
      <c r="BV47">
        <v>98.272000000000006</v>
      </c>
      <c r="BW47">
        <v>97.468999999999994</v>
      </c>
      <c r="BX47">
        <v>97.674000000000007</v>
      </c>
      <c r="BY47">
        <v>96.28</v>
      </c>
      <c r="BZ47">
        <v>99.141999999999996</v>
      </c>
      <c r="CA47">
        <v>102.48699999999999</v>
      </c>
      <c r="CB47">
        <v>105.84699999999999</v>
      </c>
      <c r="CC47" s="52" t="s">
        <v>721</v>
      </c>
    </row>
    <row r="48" spans="1:82" x14ac:dyDescent="0.25">
      <c r="A48" s="53" t="s">
        <v>719</v>
      </c>
      <c r="B48" s="79">
        <f>(B5/B32)*100</f>
        <v>33.043624685425108</v>
      </c>
      <c r="C48" s="79">
        <f>(C5/C32)*100</f>
        <v>35.909241561084841</v>
      </c>
      <c r="D48" s="79">
        <f>(D5/D32)*100</f>
        <v>36.308681653533007</v>
      </c>
      <c r="E48" s="79">
        <f>(E5/E32)*100</f>
        <v>39.898811668352856</v>
      </c>
      <c r="F48" s="79">
        <f>(F5/F32)*100</f>
        <v>42.740011282429144</v>
      </c>
      <c r="G48" s="79">
        <f>(G5/G32)*100</f>
        <v>45.899315380018599</v>
      </c>
      <c r="H48" s="79">
        <f>(H5/H32)*100</f>
        <v>47.419875440464402</v>
      </c>
      <c r="I48" s="79">
        <f>(I5/I32)*100</f>
        <v>46.689265602365268</v>
      </c>
      <c r="J48" s="79">
        <f>(J5/J32)*100</f>
        <v>47.151801028166048</v>
      </c>
      <c r="K48" s="79">
        <f>(K5/K32)*100</f>
        <v>49.862871277789871</v>
      </c>
      <c r="L48" s="79">
        <f>(L5/L32)*100</f>
        <v>51.633882382117967</v>
      </c>
      <c r="M48" s="79">
        <f>(M5/M32)*100</f>
        <v>52.321699169303706</v>
      </c>
      <c r="N48" s="79">
        <f>(N5/N32)*100</f>
        <v>55.947381265220187</v>
      </c>
      <c r="O48" s="79">
        <f>(O5/O32)*100</f>
        <v>56.827720687150787</v>
      </c>
      <c r="P48" s="79">
        <f>(P5/P32)*100</f>
        <v>57.039053946302246</v>
      </c>
      <c r="Q48" s="79">
        <f>(Q5/Q32)*100</f>
        <v>58.670326003576491</v>
      </c>
      <c r="R48" s="79">
        <f>(R5/R32)*100</f>
        <v>58.585464925685294</v>
      </c>
      <c r="S48" s="79">
        <f>(S5/S32)*100</f>
        <v>59.394909188888967</v>
      </c>
      <c r="T48" s="79">
        <f>(T5/T32)*100</f>
        <v>60.831659530416118</v>
      </c>
      <c r="U48" s="79">
        <f>(U5/U32)*100</f>
        <v>62.370473296897153</v>
      </c>
      <c r="V48" s="79">
        <f>(V5/V32)*100</f>
        <v>63.608576854900065</v>
      </c>
      <c r="W48" s="79">
        <f>(W5/W32)*100</f>
        <v>64.680848739953007</v>
      </c>
      <c r="X48" s="79">
        <f>(X5/X32)*100</f>
        <v>66.389829902165403</v>
      </c>
      <c r="Y48" s="79">
        <f>(Y5/Y32)*100</f>
        <v>67.215860420157412</v>
      </c>
      <c r="Z48" s="79">
        <f>(Z5/Z32)*100</f>
        <v>69.791609941123369</v>
      </c>
      <c r="AA48" s="79">
        <f>(AA5/AA32)*100</f>
        <v>73.154836351927898</v>
      </c>
      <c r="AB48" s="79">
        <f>(AB5/AB32)*100</f>
        <v>76.391531370058289</v>
      </c>
      <c r="AC48" s="79">
        <f>(AC5/AC32)*100</f>
        <v>77.849684605403709</v>
      </c>
      <c r="AD48" s="79">
        <f>(AD5/AD32)*100</f>
        <v>81.64155105164194</v>
      </c>
      <c r="AE48" s="79">
        <f>(AE5/AE32)*100</f>
        <v>85.459206702372271</v>
      </c>
      <c r="AF48" s="79">
        <f>(AF5/AF32)*100</f>
        <v>89.028921061726024</v>
      </c>
      <c r="AG48" s="79">
        <f>(AG5/AG32)*100</f>
        <v>91.695883418005366</v>
      </c>
      <c r="AH48" s="79">
        <f>(AH5/AH32)*100</f>
        <v>94.700967101662798</v>
      </c>
      <c r="AI48" s="79">
        <f>(AI5/AI32)*100</f>
        <v>100.86525512571941</v>
      </c>
      <c r="AJ48" s="79">
        <f>(AJ5/AJ32)*100</f>
        <v>109.23150520366333</v>
      </c>
      <c r="AK48" s="79">
        <f>(AK5/AK32)*100</f>
        <v>120.0137026112627</v>
      </c>
      <c r="AL48" s="79">
        <f>(AL5/AL32)*100</f>
        <v>128.09463559885117</v>
      </c>
      <c r="AM48" s="79">
        <f>(AM5/AM32)*100</f>
        <v>141.82354544980734</v>
      </c>
      <c r="AN48" s="79">
        <f>(AN5/AN32)*100</f>
        <v>145.71921864874909</v>
      </c>
      <c r="AO48" s="79">
        <f>(AO5/AO32)*100</f>
        <v>149.18698015168553</v>
      </c>
      <c r="AP48" s="79">
        <f>(AP5/AP32)*100</f>
        <v>153.67508258970142</v>
      </c>
      <c r="AQ48" s="79">
        <f>(AQ5/AQ32)*100</f>
        <v>158.07069609175852</v>
      </c>
      <c r="AR48" s="79">
        <f>(AR5/AR32)*100</f>
        <v>159.59884911823323</v>
      </c>
      <c r="AS48" s="79">
        <f>(AS5/AS32)*100</f>
        <v>162.52113134856901</v>
      </c>
      <c r="AT48" s="79">
        <f>(AT5/AT32)*100</f>
        <v>167.53801882407575</v>
      </c>
      <c r="AU48" s="79">
        <f>(AU5/AU32)*100</f>
        <v>168.1419728869752</v>
      </c>
      <c r="AV48" s="79">
        <f>(AV5/AV32)*100</f>
        <v>168.81951738219328</v>
      </c>
      <c r="AW48" s="79">
        <f>(AW5/AW32)*100</f>
        <v>173.51432202441083</v>
      </c>
      <c r="AX48" s="79">
        <f>(AX5/AX32)*100</f>
        <v>178.31755364344167</v>
      </c>
      <c r="AY48" s="79">
        <f>(AY5/AY32)*100</f>
        <v>180.72409570620343</v>
      </c>
      <c r="AZ48" s="70" t="s">
        <v>729</v>
      </c>
      <c r="BA48" s="79">
        <f>(BA5/BA32)*100</f>
        <v>188.60800000000003</v>
      </c>
      <c r="BB48" s="79">
        <f>(BB5/BB32)*100</f>
        <v>177.6737588652482</v>
      </c>
      <c r="BC48" s="79">
        <f>(BC5/BC32)*100</f>
        <v>167.87409442917811</v>
      </c>
      <c r="BD48" s="79">
        <f>(BD5/BD32)*100</f>
        <v>168.72577519379846</v>
      </c>
      <c r="BE48" s="79">
        <f>(BE5/BE32)*100</f>
        <v>154.8579285059578</v>
      </c>
      <c r="BF48" s="79">
        <f>(BF5/BF32)*100</f>
        <v>150.6769423036867</v>
      </c>
      <c r="BG48" s="79">
        <f>(BG5/BG32)*100</f>
        <v>147.38581146744411</v>
      </c>
      <c r="BH48" s="79">
        <f>(BH5/BH32)*100</f>
        <v>141.49449035812674</v>
      </c>
      <c r="BI48" s="79">
        <f>(BI5/BI32)*100</f>
        <v>135.56332432861907</v>
      </c>
      <c r="BJ48" s="79">
        <f>(BJ5/BJ32)*100</f>
        <v>130.51706154075399</v>
      </c>
      <c r="BK48" s="79">
        <f>(BK5/BK32)*100</f>
        <v>124.77003066257832</v>
      </c>
      <c r="BL48" s="79">
        <f>(BL5/BL32)*100</f>
        <v>119.63868747695712</v>
      </c>
      <c r="BM48" s="79">
        <f>(BM5/BM32)*100</f>
        <v>117.53157434037765</v>
      </c>
      <c r="BN48" s="79">
        <f>(BN5/BN32)*100</f>
        <v>113.84259259259257</v>
      </c>
      <c r="BO48" s="79">
        <f>(BO5/BO32)*100</f>
        <v>111.9615602035048</v>
      </c>
      <c r="BP48" s="79">
        <f>(BP5/BP32)*100</f>
        <v>110.71867665139152</v>
      </c>
      <c r="BQ48" s="79">
        <f>(BQ5/BQ32)*100</f>
        <v>109.43609796254373</v>
      </c>
      <c r="BR48" s="79">
        <f>(BR5/BR32)*100</f>
        <v>107.54604280736683</v>
      </c>
      <c r="BS48" s="79">
        <f>(BS5/BS32)*100</f>
        <v>104.77874501269496</v>
      </c>
      <c r="BT48" s="79">
        <f>(BT5/BT32)*100</f>
        <v>102.46986428390794</v>
      </c>
      <c r="BU48" s="79">
        <f>(BU5/BU32)*100</f>
        <v>100</v>
      </c>
      <c r="BV48" s="79">
        <f>(BV5/BV32)*100</f>
        <v>97.812852311161222</v>
      </c>
      <c r="BW48" s="79">
        <f>(BW5/BW32)*100</f>
        <v>97.105245020332191</v>
      </c>
      <c r="BX48" s="79">
        <f>(BX5/BX32)*100</f>
        <v>96.716080569035427</v>
      </c>
      <c r="BY48" s="79">
        <f>(BY5/BY32)*100</f>
        <v>94.59985835694053</v>
      </c>
      <c r="BZ48" s="79">
        <f>(BZ5/BZ32)*100</f>
        <v>93.607459835973501</v>
      </c>
      <c r="CA48" s="79">
        <f>(CA5/CA32)*100</f>
        <v>93.679517440335687</v>
      </c>
      <c r="CB48" s="79">
        <f>(CB5/CB32)*100</f>
        <v>95.426364467933738</v>
      </c>
      <c r="CC48" s="79" t="s">
        <v>721</v>
      </c>
      <c r="CD48" s="79"/>
    </row>
    <row r="49" spans="1:81" x14ac:dyDescent="0.25">
      <c r="A49" t="s">
        <v>707</v>
      </c>
      <c r="B49" s="66">
        <f t="shared" ref="B49:AG49" si="50">C49*(B25/C25)</f>
        <v>12.058878772739874</v>
      </c>
      <c r="C49" s="66">
        <f t="shared" si="50"/>
        <v>12.854458151638006</v>
      </c>
      <c r="D49" s="66">
        <f t="shared" si="50"/>
        <v>12.753763384183396</v>
      </c>
      <c r="E49" s="66">
        <f t="shared" si="50"/>
        <v>12.968760320099994</v>
      </c>
      <c r="F49" s="66">
        <f t="shared" si="50"/>
        <v>14.020158837936865</v>
      </c>
      <c r="G49" s="66">
        <f t="shared" si="50"/>
        <v>14.228805653383354</v>
      </c>
      <c r="H49" s="66">
        <f t="shared" si="50"/>
        <v>14.349457942315453</v>
      </c>
      <c r="I49" s="66">
        <f t="shared" si="50"/>
        <v>14.438359628897</v>
      </c>
      <c r="J49" s="66">
        <f t="shared" si="50"/>
        <v>14.62614176279884</v>
      </c>
      <c r="K49" s="66">
        <f t="shared" si="50"/>
        <v>15.169530643026867</v>
      </c>
      <c r="L49" s="66">
        <f t="shared" si="50"/>
        <v>15.678447440702868</v>
      </c>
      <c r="M49" s="66">
        <f t="shared" si="50"/>
        <v>15.966924342059317</v>
      </c>
      <c r="N49" s="66">
        <f t="shared" si="50"/>
        <v>16.239072362206912</v>
      </c>
      <c r="O49" s="66">
        <f t="shared" si="50"/>
        <v>16.409618454832735</v>
      </c>
      <c r="P49" s="66">
        <f t="shared" si="50"/>
        <v>16.572907266921291</v>
      </c>
      <c r="Q49" s="66">
        <f t="shared" si="50"/>
        <v>16.70898127699509</v>
      </c>
      <c r="R49" s="66">
        <f t="shared" si="50"/>
        <v>16.817840485054127</v>
      </c>
      <c r="S49" s="66">
        <f t="shared" si="50"/>
        <v>17.022858660231979</v>
      </c>
      <c r="T49" s="66">
        <f t="shared" si="50"/>
        <v>17.297728160581048</v>
      </c>
      <c r="U49" s="66">
        <f t="shared" si="50"/>
        <v>17.789408916981031</v>
      </c>
      <c r="V49" s="66">
        <f t="shared" si="50"/>
        <v>18.231195869687294</v>
      </c>
      <c r="W49" s="66">
        <f t="shared" si="50"/>
        <v>18.899772839183214</v>
      </c>
      <c r="X49" s="66">
        <f t="shared" si="50"/>
        <v>19.771553663722674</v>
      </c>
      <c r="Y49" s="66">
        <f t="shared" si="50"/>
        <v>20.569854522822283</v>
      </c>
      <c r="Z49" s="66">
        <f t="shared" si="50"/>
        <v>21.4162348654813</v>
      </c>
      <c r="AA49" s="66">
        <f t="shared" si="50"/>
        <v>22.094790595715967</v>
      </c>
      <c r="AB49" s="66">
        <f t="shared" si="50"/>
        <v>23.40926553302884</v>
      </c>
      <c r="AC49" s="66">
        <f t="shared" si="50"/>
        <v>25.528391449911435</v>
      </c>
      <c r="AD49" s="66">
        <f t="shared" si="50"/>
        <v>27.921479707075942</v>
      </c>
      <c r="AE49" s="66">
        <f t="shared" si="50"/>
        <v>29.455487380641213</v>
      </c>
      <c r="AF49" s="66">
        <f t="shared" si="50"/>
        <v>31.385016843487652</v>
      </c>
      <c r="AG49" s="66">
        <f t="shared" si="50"/>
        <v>33.764497699644778</v>
      </c>
      <c r="AH49" s="66">
        <f t="shared" ref="AH49:AX49" si="51">AI49*(AH25/AI25)</f>
        <v>36.682831635694143</v>
      </c>
      <c r="AI49" s="66">
        <f t="shared" si="51"/>
        <v>40.172676414053456</v>
      </c>
      <c r="AJ49" s="66">
        <f t="shared" si="51"/>
        <v>43.95553389410501</v>
      </c>
      <c r="AK49" s="66">
        <f t="shared" si="51"/>
        <v>46.507375163022282</v>
      </c>
      <c r="AL49" s="66">
        <f t="shared" si="51"/>
        <v>48.028682595647332</v>
      </c>
      <c r="AM49" s="66">
        <f t="shared" si="51"/>
        <v>49.803994847076801</v>
      </c>
      <c r="AN49" s="66">
        <f t="shared" si="51"/>
        <v>51.174713708553512</v>
      </c>
      <c r="AO49" s="66">
        <f t="shared" si="51"/>
        <v>51.941263965302568</v>
      </c>
      <c r="AP49" s="66">
        <f t="shared" si="51"/>
        <v>53.387277112353452</v>
      </c>
      <c r="AQ49" s="66">
        <f t="shared" si="51"/>
        <v>55.129931601365207</v>
      </c>
      <c r="AR49" s="66">
        <f t="shared" si="51"/>
        <v>57.305301442411647</v>
      </c>
      <c r="AS49" s="66">
        <f t="shared" si="51"/>
        <v>59.406284157951077</v>
      </c>
      <c r="AT49" s="66">
        <f t="shared" si="51"/>
        <v>61.077273001657304</v>
      </c>
      <c r="AU49" s="66">
        <f t="shared" si="51"/>
        <v>62.26746700976944</v>
      </c>
      <c r="AV49" s="66">
        <f t="shared" si="51"/>
        <v>63.74523075917088</v>
      </c>
      <c r="AW49" s="66">
        <f t="shared" si="51"/>
        <v>65.057891376349431</v>
      </c>
      <c r="AX49" s="66">
        <f t="shared" si="51"/>
        <v>66.61548521166084</v>
      </c>
      <c r="AY49" s="66">
        <f>BA49*(AY25/AZ25)</f>
        <v>67.547138600632749</v>
      </c>
      <c r="AZ49" s="70">
        <f t="shared" si="47"/>
        <v>1.099919419822726</v>
      </c>
      <c r="BA49" s="62">
        <f t="shared" ref="BA49:CB49" si="52">(BA13/BA34)*100</f>
        <v>68.290102695635682</v>
      </c>
      <c r="BB49" s="62">
        <f t="shared" si="52"/>
        <v>69.022940324670373</v>
      </c>
      <c r="BC49" s="62">
        <f t="shared" si="52"/>
        <v>69.892804672337803</v>
      </c>
      <c r="BD49" s="62">
        <f t="shared" si="52"/>
        <v>71.477323052074908</v>
      </c>
      <c r="BE49" s="62">
        <f t="shared" si="52"/>
        <v>73.357403210657367</v>
      </c>
      <c r="BF49" s="62">
        <f t="shared" si="52"/>
        <v>74.214194645133873</v>
      </c>
      <c r="BG49" s="62">
        <f t="shared" si="52"/>
        <v>75.571383715357527</v>
      </c>
      <c r="BH49" s="62">
        <f t="shared" si="52"/>
        <v>77.620020510211376</v>
      </c>
      <c r="BI49" s="62">
        <f t="shared" si="52"/>
        <v>80.342391679514023</v>
      </c>
      <c r="BJ49" s="62">
        <f t="shared" si="52"/>
        <v>83.034117997616207</v>
      </c>
      <c r="BK49" s="62">
        <f t="shared" si="52"/>
        <v>85.35861609138135</v>
      </c>
      <c r="BL49" s="62">
        <f t="shared" si="52"/>
        <v>87.129012272834544</v>
      </c>
      <c r="BM49" s="62">
        <f t="shared" si="52"/>
        <v>87.441789681935774</v>
      </c>
      <c r="BN49" s="62">
        <f t="shared" si="52"/>
        <v>88.545169078547829</v>
      </c>
      <c r="BO49" s="62">
        <f t="shared" si="52"/>
        <v>90.694156576124513</v>
      </c>
      <c r="BP49" s="62">
        <f t="shared" si="52"/>
        <v>92.586494431567644</v>
      </c>
      <c r="BQ49" s="62">
        <f t="shared" si="52"/>
        <v>94.161503582430512</v>
      </c>
      <c r="BR49" s="62">
        <f t="shared" si="52"/>
        <v>95.933711624024838</v>
      </c>
      <c r="BS49" s="62">
        <f t="shared" si="52"/>
        <v>96.757000667041595</v>
      </c>
      <c r="BT49" s="62">
        <f t="shared" si="52"/>
        <v>97.893638401484111</v>
      </c>
      <c r="BU49" s="63">
        <f t="shared" si="52"/>
        <v>100.00000000000003</v>
      </c>
      <c r="BV49" s="65">
        <f t="shared" si="52"/>
        <v>102.53398692411469</v>
      </c>
      <c r="BW49" s="65">
        <f t="shared" si="52"/>
        <v>104.38701134479346</v>
      </c>
      <c r="BX49" s="65">
        <f t="shared" si="52"/>
        <v>105.53437106628596</v>
      </c>
      <c r="BY49" s="65">
        <f t="shared" si="52"/>
        <v>111.31047630051123</v>
      </c>
      <c r="BZ49" s="65">
        <f t="shared" si="52"/>
        <v>120.73789913121968</v>
      </c>
      <c r="CA49" s="65">
        <f t="shared" si="52"/>
        <v>125.53116614613116</v>
      </c>
      <c r="CB49" s="65">
        <f t="shared" si="52"/>
        <v>128.34938587020429</v>
      </c>
      <c r="CC49" s="52" t="s">
        <v>721</v>
      </c>
    </row>
    <row r="50" spans="1:81" x14ac:dyDescent="0.25">
      <c r="A50" t="s">
        <v>236</v>
      </c>
      <c r="B50" s="66">
        <f t="shared" ref="B50:AG50" si="53">C50*(B26/C26)</f>
        <v>4.7690406524217952</v>
      </c>
      <c r="C50" s="66">
        <f t="shared" si="53"/>
        <v>4.9014399550509822</v>
      </c>
      <c r="D50" s="66">
        <f t="shared" si="53"/>
        <v>5.1120348189645215</v>
      </c>
      <c r="E50" s="66">
        <f t="shared" si="53"/>
        <v>5.1920075520962454</v>
      </c>
      <c r="F50" s="66">
        <f t="shared" si="53"/>
        <v>5.4008252441624132</v>
      </c>
      <c r="G50" s="66">
        <f t="shared" si="53"/>
        <v>5.6131972799233241</v>
      </c>
      <c r="H50" s="66">
        <f t="shared" si="53"/>
        <v>5.7500395121709404</v>
      </c>
      <c r="I50" s="66">
        <f t="shared" si="53"/>
        <v>5.909096392510703</v>
      </c>
      <c r="J50" s="66">
        <f t="shared" si="53"/>
        <v>6.186335200700678</v>
      </c>
      <c r="K50" s="66">
        <f t="shared" si="53"/>
        <v>6.482234313288056</v>
      </c>
      <c r="L50" s="66">
        <f t="shared" si="53"/>
        <v>6.7665818088675191</v>
      </c>
      <c r="M50" s="66">
        <f t="shared" si="53"/>
        <v>7.1291248657313337</v>
      </c>
      <c r="N50" s="66">
        <f t="shared" si="53"/>
        <v>7.327279526713272</v>
      </c>
      <c r="O50" s="66">
        <f t="shared" si="53"/>
        <v>7.5121053988399229</v>
      </c>
      <c r="P50" s="66">
        <f t="shared" si="53"/>
        <v>7.7013742005850023</v>
      </c>
      <c r="Q50" s="66">
        <f t="shared" si="53"/>
        <v>7.8684283542379365</v>
      </c>
      <c r="R50" s="66">
        <f t="shared" si="53"/>
        <v>8.1350041313436812</v>
      </c>
      <c r="S50" s="66">
        <f t="shared" si="53"/>
        <v>8.4229059706178866</v>
      </c>
      <c r="T50" s="66">
        <f t="shared" si="53"/>
        <v>8.6965904351131211</v>
      </c>
      <c r="U50" s="66">
        <f t="shared" si="53"/>
        <v>9.071573694908535</v>
      </c>
      <c r="V50" s="66">
        <f t="shared" si="53"/>
        <v>9.4296738221539211</v>
      </c>
      <c r="W50" s="66">
        <f t="shared" si="53"/>
        <v>10.059681242047168</v>
      </c>
      <c r="X50" s="66">
        <f t="shared" si="53"/>
        <v>10.6905772478641</v>
      </c>
      <c r="Y50" s="66">
        <f t="shared" si="53"/>
        <v>11.727557020805452</v>
      </c>
      <c r="Z50" s="66">
        <f t="shared" si="53"/>
        <v>12.784974269991578</v>
      </c>
      <c r="AA50" s="66">
        <f t="shared" si="53"/>
        <v>13.830839902169787</v>
      </c>
      <c r="AB50" s="66">
        <f t="shared" si="53"/>
        <v>14.721202997702978</v>
      </c>
      <c r="AC50" s="66">
        <f t="shared" si="53"/>
        <v>15.798169137210191</v>
      </c>
      <c r="AD50" s="66">
        <f t="shared" si="53"/>
        <v>17.177254490770583</v>
      </c>
      <c r="AE50" s="66">
        <f t="shared" si="53"/>
        <v>18.346633566341122</v>
      </c>
      <c r="AF50" s="66">
        <f t="shared" si="53"/>
        <v>19.562219109943324</v>
      </c>
      <c r="AG50" s="66">
        <f t="shared" si="53"/>
        <v>20.945747393122144</v>
      </c>
      <c r="AH50" s="66">
        <f t="shared" ref="AH50:AX50" si="54">AI50*(AH26/AI26)</f>
        <v>22.490109728488097</v>
      </c>
      <c r="AI50" s="66">
        <f t="shared" si="54"/>
        <v>24.404123808107354</v>
      </c>
      <c r="AJ50" s="66">
        <f t="shared" si="54"/>
        <v>26.987243088262034</v>
      </c>
      <c r="AK50" s="66">
        <f t="shared" si="54"/>
        <v>29.278906185447767</v>
      </c>
      <c r="AL50" s="66">
        <f t="shared" si="54"/>
        <v>30.873917918463807</v>
      </c>
      <c r="AM50" s="66">
        <f t="shared" si="54"/>
        <v>32.749722803364577</v>
      </c>
      <c r="AN50" s="66">
        <f t="shared" si="54"/>
        <v>34.347400294151683</v>
      </c>
      <c r="AO50" s="66">
        <f t="shared" si="54"/>
        <v>35.595863516930251</v>
      </c>
      <c r="AP50" s="66">
        <f t="shared" si="54"/>
        <v>36.762576834729735</v>
      </c>
      <c r="AQ50" s="66">
        <f t="shared" si="54"/>
        <v>38.516645448085541</v>
      </c>
      <c r="AR50" s="66">
        <f t="shared" si="54"/>
        <v>40.403113364070542</v>
      </c>
      <c r="AS50" s="66">
        <f t="shared" si="54"/>
        <v>42.310018756300309</v>
      </c>
      <c r="AT50" s="66">
        <f t="shared" si="54"/>
        <v>44.942010262257703</v>
      </c>
      <c r="AU50" s="66">
        <f t="shared" si="54"/>
        <v>47.047070315469412</v>
      </c>
      <c r="AV50" s="66">
        <f t="shared" si="54"/>
        <v>48.430598598648231</v>
      </c>
      <c r="AW50" s="66">
        <f t="shared" si="54"/>
        <v>49.913648505279859</v>
      </c>
      <c r="AX50" s="66">
        <f t="shared" si="54"/>
        <v>51.467785285806357</v>
      </c>
      <c r="AY50" s="66">
        <f>BA50*(AY26/AZ26)</f>
        <v>52.523425363145115</v>
      </c>
      <c r="AZ50" s="70">
        <f t="shared" si="47"/>
        <v>2.3752728010962696</v>
      </c>
      <c r="BA50">
        <v>53.771000000000001</v>
      </c>
      <c r="BB50">
        <v>55.286999999999999</v>
      </c>
      <c r="BC50">
        <v>57.411999999999999</v>
      </c>
      <c r="BD50">
        <v>59.433</v>
      </c>
      <c r="BE50">
        <v>61.924999999999997</v>
      </c>
      <c r="BF50">
        <v>64.397999999999996</v>
      </c>
      <c r="BG50">
        <v>66.98</v>
      </c>
      <c r="BH50">
        <v>69.757000000000005</v>
      </c>
      <c r="BI50">
        <v>72.427000000000007</v>
      </c>
      <c r="BJ50">
        <v>75.486999999999995</v>
      </c>
      <c r="BK50">
        <v>78.709999999999994</v>
      </c>
      <c r="BL50">
        <v>81.033000000000001</v>
      </c>
      <c r="BM50">
        <v>83.593999999999994</v>
      </c>
      <c r="BN50">
        <v>85.712000000000003</v>
      </c>
      <c r="BO50">
        <v>87.2</v>
      </c>
      <c r="BP50">
        <v>89.021000000000001</v>
      </c>
      <c r="BQ50">
        <v>91.665999999999997</v>
      </c>
      <c r="BR50">
        <v>94.216999999999999</v>
      </c>
      <c r="BS50">
        <v>97.22</v>
      </c>
      <c r="BT50">
        <v>98.391999999999996</v>
      </c>
      <c r="BU50" s="63">
        <v>100</v>
      </c>
      <c r="BV50">
        <v>103.04600000000001</v>
      </c>
      <c r="BW50">
        <v>105.23699999999999</v>
      </c>
      <c r="BX50">
        <v>109.934</v>
      </c>
      <c r="BY50">
        <v>112.98</v>
      </c>
      <c r="BZ50">
        <v>116.236</v>
      </c>
      <c r="CA50">
        <v>120.247</v>
      </c>
      <c r="CB50">
        <v>125.145</v>
      </c>
      <c r="CC50" s="52" t="s">
        <v>721</v>
      </c>
    </row>
    <row r="52" spans="1:81" x14ac:dyDescent="0.25">
      <c r="A52" s="76"/>
    </row>
    <row r="53" spans="1:81" x14ac:dyDescent="0.25">
      <c r="A53" s="77"/>
    </row>
    <row r="54" spans="1:81" x14ac:dyDescent="0.25">
      <c r="A54" s="77"/>
    </row>
    <row r="55" spans="1:81" x14ac:dyDescent="0.25">
      <c r="A55" s="7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D418-DAD5-44C2-B06C-C010949C2A96}">
  <sheetPr>
    <tabColor theme="9"/>
  </sheetPr>
  <dimension ref="A1:P84"/>
  <sheetViews>
    <sheetView zoomScaleNormal="100" workbookViewId="0">
      <pane xSplit="1" ySplit="6" topLeftCell="B40" activePane="bottomRight" state="frozen"/>
      <selection pane="topRight" activeCell="B1" sqref="B1"/>
      <selection pane="bottomLeft" activeCell="A7" sqref="A7"/>
      <selection pane="bottomRight" activeCell="H84" sqref="H84"/>
    </sheetView>
  </sheetViews>
  <sheetFormatPr defaultColWidth="8.85546875" defaultRowHeight="15" x14ac:dyDescent="0.25"/>
  <cols>
    <col min="1" max="1" width="13.42578125" style="81" customWidth="1"/>
    <col min="2" max="2" width="16.140625" style="81" customWidth="1"/>
    <col min="3" max="3" width="13.28515625" style="81" customWidth="1"/>
    <col min="4" max="4" width="24.140625" style="81" customWidth="1"/>
    <col min="5" max="5" width="28.85546875" style="81" customWidth="1"/>
    <col min="6" max="6" width="19.28515625" style="81" customWidth="1"/>
    <col min="7" max="7" width="14.5703125" style="81" customWidth="1"/>
    <col min="8" max="8" width="24.42578125" style="81" customWidth="1"/>
    <col min="9" max="9" width="8.85546875" style="81"/>
    <col min="10" max="10" width="15.85546875" style="81" customWidth="1"/>
    <col min="11" max="11" width="13.5703125" style="81" customWidth="1"/>
    <col min="12" max="12" width="17.7109375" style="81" customWidth="1"/>
    <col min="13" max="13" width="16.140625" style="81" customWidth="1"/>
    <col min="14" max="14" width="14.140625" style="81" customWidth="1"/>
    <col min="15" max="15" width="14.85546875" style="81" customWidth="1"/>
    <col min="16" max="16" width="22" style="81" customWidth="1"/>
    <col min="17" max="16384" width="8.85546875" style="81"/>
  </cols>
  <sheetData>
    <row r="1" spans="1:16" x14ac:dyDescent="0.25">
      <c r="A1" s="80" t="s">
        <v>736</v>
      </c>
      <c r="J1" s="80" t="s">
        <v>737</v>
      </c>
    </row>
    <row r="2" spans="1:16" x14ac:dyDescent="0.25">
      <c r="A2" s="82" t="s">
        <v>738</v>
      </c>
      <c r="B2" s="83" t="s">
        <v>739</v>
      </c>
      <c r="C2" s="83" t="s">
        <v>739</v>
      </c>
      <c r="D2" s="83" t="s">
        <v>739</v>
      </c>
      <c r="E2" s="83" t="s">
        <v>739</v>
      </c>
      <c r="F2" s="83" t="s">
        <v>739</v>
      </c>
      <c r="G2" s="83" t="s">
        <v>739</v>
      </c>
      <c r="H2" s="83" t="s">
        <v>739</v>
      </c>
      <c r="I2" s="83"/>
      <c r="J2" s="83" t="s">
        <v>739</v>
      </c>
      <c r="K2" s="83" t="s">
        <v>739</v>
      </c>
      <c r="L2" s="83" t="s">
        <v>739</v>
      </c>
      <c r="M2" s="83" t="s">
        <v>739</v>
      </c>
      <c r="N2" s="83" t="s">
        <v>739</v>
      </c>
      <c r="O2" s="83" t="s">
        <v>739</v>
      </c>
      <c r="P2" s="83" t="s">
        <v>739</v>
      </c>
    </row>
    <row r="3" spans="1:16" x14ac:dyDescent="0.25">
      <c r="A3" s="82" t="s">
        <v>740</v>
      </c>
      <c r="B3" s="83" t="s">
        <v>741</v>
      </c>
      <c r="C3" s="83" t="s">
        <v>672</v>
      </c>
      <c r="D3" s="83" t="s">
        <v>742</v>
      </c>
      <c r="E3" s="83" t="s">
        <v>743</v>
      </c>
      <c r="F3" s="83" t="s">
        <v>707</v>
      </c>
      <c r="G3" s="83" t="s">
        <v>236</v>
      </c>
      <c r="H3" s="83" t="s">
        <v>743</v>
      </c>
      <c r="I3" s="83"/>
      <c r="J3" s="83" t="s">
        <v>741</v>
      </c>
      <c r="K3" s="83" t="s">
        <v>672</v>
      </c>
      <c r="L3" s="83" t="s">
        <v>742</v>
      </c>
      <c r="M3" s="83" t="s">
        <v>743</v>
      </c>
      <c r="N3" s="83" t="s">
        <v>707</v>
      </c>
      <c r="O3" s="83" t="s">
        <v>236</v>
      </c>
      <c r="P3" s="83" t="s">
        <v>744</v>
      </c>
    </row>
    <row r="4" spans="1:16" x14ac:dyDescent="0.25">
      <c r="A4" s="82" t="s">
        <v>745</v>
      </c>
      <c r="B4" s="83" t="s">
        <v>746</v>
      </c>
      <c r="C4" s="83" t="s">
        <v>746</v>
      </c>
      <c r="D4" s="83" t="s">
        <v>746</v>
      </c>
      <c r="E4" s="83" t="s">
        <v>746</v>
      </c>
      <c r="F4" s="83" t="s">
        <v>746</v>
      </c>
      <c r="G4" s="83" t="s">
        <v>746</v>
      </c>
      <c r="H4" s="83" t="s">
        <v>746</v>
      </c>
      <c r="I4" s="83"/>
      <c r="J4" s="83" t="s">
        <v>747</v>
      </c>
      <c r="K4" s="83" t="s">
        <v>747</v>
      </c>
      <c r="L4" s="83" t="s">
        <v>747</v>
      </c>
      <c r="M4" s="83" t="s">
        <v>747</v>
      </c>
      <c r="N4" s="83" t="s">
        <v>747</v>
      </c>
      <c r="O4" s="83" t="s">
        <v>747</v>
      </c>
      <c r="P4" s="83" t="s">
        <v>747</v>
      </c>
    </row>
    <row r="5" spans="1:16" x14ac:dyDescent="0.25">
      <c r="A5" s="82" t="s">
        <v>748</v>
      </c>
      <c r="B5" s="83" t="s">
        <v>749</v>
      </c>
      <c r="C5" s="83" t="s">
        <v>749</v>
      </c>
      <c r="D5" s="83" t="s">
        <v>749</v>
      </c>
      <c r="E5" s="83" t="s">
        <v>749</v>
      </c>
      <c r="F5" s="83" t="s">
        <v>749</v>
      </c>
      <c r="G5" s="83" t="s">
        <v>749</v>
      </c>
      <c r="H5" s="83" t="s">
        <v>749</v>
      </c>
      <c r="I5" s="83"/>
      <c r="J5" s="83" t="s">
        <v>749</v>
      </c>
      <c r="K5" s="83" t="s">
        <v>749</v>
      </c>
      <c r="L5" s="83" t="s">
        <v>749</v>
      </c>
      <c r="M5" s="83" t="s">
        <v>749</v>
      </c>
      <c r="N5" s="83" t="s">
        <v>749</v>
      </c>
      <c r="O5" s="83" t="s">
        <v>749</v>
      </c>
      <c r="P5" s="83" t="s">
        <v>749</v>
      </c>
    </row>
    <row r="6" spans="1:16" x14ac:dyDescent="0.25">
      <c r="A6" s="82" t="s">
        <v>750</v>
      </c>
      <c r="B6" s="83" t="s">
        <v>751</v>
      </c>
      <c r="C6" s="83" t="s">
        <v>751</v>
      </c>
      <c r="D6" s="83" t="s">
        <v>751</v>
      </c>
      <c r="E6" s="83" t="s">
        <v>751</v>
      </c>
      <c r="F6" s="83" t="s">
        <v>751</v>
      </c>
      <c r="G6" s="83" t="s">
        <v>751</v>
      </c>
      <c r="H6" s="83" t="s">
        <v>752</v>
      </c>
      <c r="I6" s="83"/>
      <c r="J6" s="83" t="s">
        <v>753</v>
      </c>
      <c r="K6" s="83" t="s">
        <v>753</v>
      </c>
      <c r="L6" s="83" t="s">
        <v>753</v>
      </c>
      <c r="M6" s="83" t="s">
        <v>753</v>
      </c>
      <c r="N6" s="83" t="s">
        <v>753</v>
      </c>
      <c r="O6" s="83" t="s">
        <v>753</v>
      </c>
      <c r="P6" s="83" t="s">
        <v>753</v>
      </c>
    </row>
    <row r="7" spans="1:16" x14ac:dyDescent="0.25">
      <c r="A7" s="83">
        <v>1947</v>
      </c>
      <c r="B7" s="84">
        <v>2187.7326933837635</v>
      </c>
      <c r="C7" s="84">
        <v>31.31059918067216</v>
      </c>
      <c r="D7" s="84">
        <v>0.16294556209704106</v>
      </c>
      <c r="E7" s="84">
        <v>31.473544742769199</v>
      </c>
      <c r="F7" s="84">
        <v>1705.7970635296742</v>
      </c>
      <c r="G7" s="84">
        <v>702.44735663949859</v>
      </c>
      <c r="H7" s="85">
        <v>33.043624685425108</v>
      </c>
      <c r="J7" s="83"/>
    </row>
    <row r="8" spans="1:16" x14ac:dyDescent="0.25">
      <c r="A8" s="83">
        <v>1948</v>
      </c>
      <c r="B8" s="84">
        <v>2276.7262859331704</v>
      </c>
      <c r="C8" s="84">
        <v>31.55858063963694</v>
      </c>
      <c r="D8" s="84">
        <v>0.18812161417585532</v>
      </c>
      <c r="E8" s="84">
        <v>31.746702253812796</v>
      </c>
      <c r="F8" s="84">
        <v>1787.7066251191402</v>
      </c>
      <c r="G8" s="84">
        <v>677.35196808413571</v>
      </c>
      <c r="H8" s="85">
        <v>35.909241561084841</v>
      </c>
      <c r="I8" s="83"/>
      <c r="J8" s="85">
        <f>((B8-B7)/B7)*100</f>
        <v>4.0678458030336717</v>
      </c>
      <c r="K8" s="85">
        <f t="shared" ref="K8:P23" si="0">((C8-C7)/C7)*100</f>
        <v>0.79200483367899788</v>
      </c>
      <c r="L8" s="85">
        <f t="shared" si="0"/>
        <v>15.450590832182867</v>
      </c>
      <c r="M8" s="85">
        <f t="shared" si="0"/>
        <v>0.86789560335860172</v>
      </c>
      <c r="N8" s="85">
        <f t="shared" si="0"/>
        <v>4.8018350682335464</v>
      </c>
      <c r="O8" s="85">
        <f t="shared" si="0"/>
        <v>-3.5725650211595905</v>
      </c>
      <c r="P8" s="85">
        <f t="shared" si="0"/>
        <v>8.6722231684337565</v>
      </c>
    </row>
    <row r="9" spans="1:16" x14ac:dyDescent="0.25">
      <c r="A9" s="83">
        <v>1949</v>
      </c>
      <c r="B9" s="84">
        <v>2260.837146077225</v>
      </c>
      <c r="C9" s="84">
        <v>32.591664019166977</v>
      </c>
      <c r="D9" s="84">
        <v>0.18286663868760852</v>
      </c>
      <c r="E9" s="84">
        <v>32.774530657854584</v>
      </c>
      <c r="F9" s="84">
        <v>1770.4578107511884</v>
      </c>
      <c r="G9" s="84">
        <v>680.74653699344287</v>
      </c>
      <c r="H9" s="85">
        <v>36.308681653533007</v>
      </c>
      <c r="I9" s="83"/>
      <c r="J9" s="85">
        <f t="shared" ref="J9:P58" si="1">((B9-B8)/B8)*100</f>
        <v>-0.69789416295304973</v>
      </c>
      <c r="K9" s="85">
        <f t="shared" si="0"/>
        <v>3.2735419609857401</v>
      </c>
      <c r="L9" s="85">
        <f t="shared" si="0"/>
        <v>-2.7933927269699428</v>
      </c>
      <c r="M9" s="85">
        <f t="shared" si="0"/>
        <v>3.2375910915860411</v>
      </c>
      <c r="N9" s="85">
        <f t="shared" si="0"/>
        <v>-0.96485710382162271</v>
      </c>
      <c r="O9" s="85">
        <f t="shared" si="0"/>
        <v>0.50115288199554175</v>
      </c>
      <c r="P9" s="85">
        <f t="shared" si="0"/>
        <v>1.1123601476480178</v>
      </c>
    </row>
    <row r="10" spans="1:16" x14ac:dyDescent="0.25">
      <c r="A10" s="83">
        <v>1950</v>
      </c>
      <c r="B10" s="84">
        <v>2464.0913458453429</v>
      </c>
      <c r="C10" s="84">
        <v>32.899734716427282</v>
      </c>
      <c r="D10" s="84">
        <v>0.18395737375605228</v>
      </c>
      <c r="E10" s="84">
        <v>33.083692090183334</v>
      </c>
      <c r="F10" s="84">
        <v>1934.6490628802478</v>
      </c>
      <c r="G10" s="84">
        <v>687.59530185171468</v>
      </c>
      <c r="H10" s="85">
        <v>39.898811668352856</v>
      </c>
      <c r="I10" s="83"/>
      <c r="J10" s="85">
        <f t="shared" si="1"/>
        <v>8.9902185179849798</v>
      </c>
      <c r="K10" s="85">
        <f t="shared" si="0"/>
        <v>0.94524384234916836</v>
      </c>
      <c r="L10" s="85">
        <f t="shared" si="0"/>
        <v>0.59646476594731146</v>
      </c>
      <c r="M10" s="85">
        <f t="shared" si="0"/>
        <v>0.94329781730881335</v>
      </c>
      <c r="N10" s="85">
        <f t="shared" si="0"/>
        <v>9.2739432214651103</v>
      </c>
      <c r="O10" s="85">
        <f t="shared" si="0"/>
        <v>1.0060667937467269</v>
      </c>
      <c r="P10" s="85">
        <f t="shared" si="0"/>
        <v>9.8878005240669822</v>
      </c>
    </row>
    <row r="11" spans="1:16" x14ac:dyDescent="0.25">
      <c r="A11" s="83">
        <v>1951</v>
      </c>
      <c r="B11" s="84">
        <v>2670.1986817590964</v>
      </c>
      <c r="C11" s="84">
        <v>34.685030881477296</v>
      </c>
      <c r="D11" s="84">
        <v>0.17691592883050639</v>
      </c>
      <c r="E11" s="84">
        <v>34.861946810307799</v>
      </c>
      <c r="F11" s="84">
        <v>2050.6187078427351</v>
      </c>
      <c r="G11" s="84">
        <v>823.94815585078754</v>
      </c>
      <c r="H11" s="85">
        <v>42.740011282429144</v>
      </c>
      <c r="I11" s="83"/>
      <c r="J11" s="85">
        <f t="shared" si="1"/>
        <v>8.3644356878760675</v>
      </c>
      <c r="K11" s="85">
        <f t="shared" si="0"/>
        <v>5.4264758680822762</v>
      </c>
      <c r="L11" s="85">
        <f t="shared" si="0"/>
        <v>-3.8277589975184294</v>
      </c>
      <c r="M11" s="85">
        <f t="shared" si="0"/>
        <v>5.3750189527731491</v>
      </c>
      <c r="N11" s="85">
        <f t="shared" si="0"/>
        <v>5.9943504580533684</v>
      </c>
      <c r="O11" s="85">
        <f t="shared" si="0"/>
        <v>19.830393493363111</v>
      </c>
      <c r="P11" s="85">
        <f t="shared" si="0"/>
        <v>7.1210131211248209</v>
      </c>
    </row>
    <row r="12" spans="1:16" x14ac:dyDescent="0.25">
      <c r="A12" s="83">
        <v>1952</v>
      </c>
      <c r="B12" s="84">
        <v>2766.8843978453156</v>
      </c>
      <c r="C12" s="84">
        <v>35.545725360284926</v>
      </c>
      <c r="D12" s="84">
        <v>0.18465506961453487</v>
      </c>
      <c r="E12" s="84">
        <v>35.730380429899462</v>
      </c>
      <c r="F12" s="84">
        <v>2109.1018270296049</v>
      </c>
      <c r="G12" s="84">
        <v>906.79157459962448</v>
      </c>
      <c r="H12" s="85">
        <v>45.899315380018599</v>
      </c>
      <c r="I12" s="83"/>
      <c r="J12" s="85">
        <f t="shared" si="1"/>
        <v>3.6209184262844327</v>
      </c>
      <c r="K12" s="85">
        <f t="shared" si="0"/>
        <v>2.4814580149826639</v>
      </c>
      <c r="L12" s="85">
        <f t="shared" si="0"/>
        <v>4.3744737035199019</v>
      </c>
      <c r="M12" s="85">
        <f t="shared" si="0"/>
        <v>2.4910646106972112</v>
      </c>
      <c r="N12" s="85">
        <f t="shared" si="0"/>
        <v>2.8519743316101125</v>
      </c>
      <c r="O12" s="85">
        <f t="shared" si="0"/>
        <v>10.054445557110929</v>
      </c>
      <c r="P12" s="85">
        <f t="shared" si="0"/>
        <v>7.3919121750168504</v>
      </c>
    </row>
    <row r="13" spans="1:16" x14ac:dyDescent="0.25">
      <c r="A13" s="83">
        <v>1953</v>
      </c>
      <c r="B13" s="84">
        <v>2894.8692614218107</v>
      </c>
      <c r="C13" s="84">
        <v>37.770566730831817</v>
      </c>
      <c r="D13" s="84">
        <v>0.18820020561654932</v>
      </c>
      <c r="E13" s="84">
        <v>37.958766936448363</v>
      </c>
      <c r="F13" s="84">
        <v>2216.1115860846726</v>
      </c>
      <c r="G13" s="84">
        <v>926.95015203254604</v>
      </c>
      <c r="H13" s="85">
        <v>47.419875440464402</v>
      </c>
      <c r="I13" s="83"/>
      <c r="J13" s="85">
        <f t="shared" si="1"/>
        <v>4.6255948993084832</v>
      </c>
      <c r="K13" s="85">
        <f t="shared" si="0"/>
        <v>6.2590968337157511</v>
      </c>
      <c r="L13" s="85">
        <f t="shared" si="0"/>
        <v>1.9198693051942062</v>
      </c>
      <c r="M13" s="85">
        <f t="shared" si="0"/>
        <v>6.2366716495527985</v>
      </c>
      <c r="N13" s="85">
        <f t="shared" si="0"/>
        <v>5.0737123112627032</v>
      </c>
      <c r="O13" s="85">
        <f t="shared" si="0"/>
        <v>2.2230662478113756</v>
      </c>
      <c r="P13" s="85">
        <f t="shared" si="0"/>
        <v>3.312816428429235</v>
      </c>
    </row>
    <row r="14" spans="1:16" x14ac:dyDescent="0.25">
      <c r="A14" s="83">
        <v>1954</v>
      </c>
      <c r="B14" s="84">
        <v>2875.0428649208511</v>
      </c>
      <c r="C14" s="84">
        <v>37.921023032769483</v>
      </c>
      <c r="D14" s="84">
        <v>0.20337187974817314</v>
      </c>
      <c r="E14" s="84">
        <v>38.124394912517658</v>
      </c>
      <c r="F14" s="84">
        <v>2199.6958668653315</v>
      </c>
      <c r="G14" s="84">
        <v>932.46067317220877</v>
      </c>
      <c r="H14" s="85">
        <v>46.689265602365268</v>
      </c>
      <c r="I14" s="83"/>
      <c r="J14" s="85">
        <f t="shared" si="1"/>
        <v>-0.68488054936276854</v>
      </c>
      <c r="K14" s="85">
        <f t="shared" si="0"/>
        <v>0.39834271751832051</v>
      </c>
      <c r="L14" s="85">
        <f t="shared" si="0"/>
        <v>8.0614545993299931</v>
      </c>
      <c r="M14" s="85">
        <f t="shared" si="0"/>
        <v>0.43633655525901138</v>
      </c>
      <c r="N14" s="85">
        <f t="shared" si="0"/>
        <v>-0.74074425324149229</v>
      </c>
      <c r="O14" s="85">
        <f t="shared" si="0"/>
        <v>0.59447869203966097</v>
      </c>
      <c r="P14" s="85">
        <f t="shared" si="0"/>
        <v>-1.5407249203267397</v>
      </c>
    </row>
    <row r="15" spans="1:16" x14ac:dyDescent="0.25">
      <c r="A15" s="83">
        <v>1955</v>
      </c>
      <c r="B15" s="84">
        <v>3089.0659576534695</v>
      </c>
      <c r="C15" s="84">
        <v>40.741760220040533</v>
      </c>
      <c r="D15" s="84">
        <v>0.18986822077167781</v>
      </c>
      <c r="E15" s="84">
        <v>40.931628440812212</v>
      </c>
      <c r="F15" s="84">
        <v>2381.3525511279449</v>
      </c>
      <c r="G15" s="84">
        <v>935.93376565566825</v>
      </c>
      <c r="H15" s="85">
        <v>47.151801028166048</v>
      </c>
      <c r="I15" s="83"/>
      <c r="J15" s="85">
        <f t="shared" si="1"/>
        <v>7.4441704972113634</v>
      </c>
      <c r="K15" s="85">
        <f t="shared" si="0"/>
        <v>7.4384522401558293</v>
      </c>
      <c r="L15" s="85">
        <f t="shared" si="0"/>
        <v>-6.639885019116873</v>
      </c>
      <c r="M15" s="85">
        <f t="shared" si="0"/>
        <v>7.3633523488994017</v>
      </c>
      <c r="N15" s="85">
        <f t="shared" si="0"/>
        <v>8.2582636535787408</v>
      </c>
      <c r="O15" s="85">
        <f t="shared" si="0"/>
        <v>0.3724653042625492</v>
      </c>
      <c r="P15" s="85">
        <f t="shared" si="0"/>
        <v>0.99066759743025035</v>
      </c>
    </row>
    <row r="16" spans="1:16" x14ac:dyDescent="0.25">
      <c r="A16" s="83">
        <v>1956</v>
      </c>
      <c r="B16" s="84">
        <v>3154.5779541659899</v>
      </c>
      <c r="C16" s="84">
        <v>41.529897309808277</v>
      </c>
      <c r="D16" s="84">
        <v>0.18450755091787016</v>
      </c>
      <c r="E16" s="84">
        <v>41.714404860726148</v>
      </c>
      <c r="F16" s="84">
        <v>2418.664154046563</v>
      </c>
      <c r="G16" s="84">
        <v>950.28962272661124</v>
      </c>
      <c r="H16" s="85">
        <v>49.862871277789871</v>
      </c>
      <c r="I16" s="83"/>
      <c r="J16" s="85">
        <f t="shared" si="1"/>
        <v>2.1207704014933038</v>
      </c>
      <c r="K16" s="85">
        <f t="shared" si="0"/>
        <v>1.9344699038802604</v>
      </c>
      <c r="L16" s="85">
        <f t="shared" si="0"/>
        <v>-2.8233634001626915</v>
      </c>
      <c r="M16" s="85">
        <f t="shared" si="0"/>
        <v>1.9123998964415596</v>
      </c>
      <c r="N16" s="85">
        <f t="shared" si="0"/>
        <v>1.5668239841658536</v>
      </c>
      <c r="O16" s="85">
        <f t="shared" si="0"/>
        <v>1.5338539539585896</v>
      </c>
      <c r="P16" s="85">
        <f t="shared" si="0"/>
        <v>5.7496642556757696</v>
      </c>
    </row>
    <row r="17" spans="1:16" x14ac:dyDescent="0.25">
      <c r="A17" s="83">
        <v>1957</v>
      </c>
      <c r="B17" s="84">
        <v>3214.9477094475101</v>
      </c>
      <c r="C17" s="84">
        <v>43.571642776683142</v>
      </c>
      <c r="D17" s="84">
        <v>0.19806609926014063</v>
      </c>
      <c r="E17" s="84">
        <v>43.76970887594328</v>
      </c>
      <c r="F17" s="84">
        <v>2457.5137395283245</v>
      </c>
      <c r="G17" s="84">
        <v>976.85954100749632</v>
      </c>
      <c r="H17" s="85">
        <v>51.633882382117967</v>
      </c>
      <c r="I17" s="83"/>
      <c r="J17" s="85">
        <f t="shared" si="1"/>
        <v>1.9137189240099397</v>
      </c>
      <c r="K17" s="85">
        <f t="shared" si="0"/>
        <v>4.9163267889724773</v>
      </c>
      <c r="L17" s="85">
        <f t="shared" si="0"/>
        <v>7.3485059418006049</v>
      </c>
      <c r="M17" s="85">
        <f t="shared" si="0"/>
        <v>4.9270845936296412</v>
      </c>
      <c r="N17" s="85">
        <f t="shared" si="0"/>
        <v>1.6062414211896259</v>
      </c>
      <c r="O17" s="85">
        <f t="shared" si="0"/>
        <v>2.7959811035976108</v>
      </c>
      <c r="P17" s="85">
        <f t="shared" si="0"/>
        <v>3.5517631835953809</v>
      </c>
    </row>
    <row r="18" spans="1:16" x14ac:dyDescent="0.25">
      <c r="A18" s="83">
        <v>1958</v>
      </c>
      <c r="B18" s="84">
        <v>3189.5871575674596</v>
      </c>
      <c r="C18" s="84">
        <v>44.122665241291365</v>
      </c>
      <c r="D18" s="84">
        <v>0.21840236228346174</v>
      </c>
      <c r="E18" s="84">
        <v>44.341067603574828</v>
      </c>
      <c r="F18" s="84">
        <v>2426.8919404801454</v>
      </c>
      <c r="G18" s="84">
        <v>988.90118110966523</v>
      </c>
      <c r="H18" s="85">
        <v>52.321699169303706</v>
      </c>
      <c r="I18" s="83"/>
      <c r="J18" s="85">
        <f t="shared" si="1"/>
        <v>-0.78883248413420382</v>
      </c>
      <c r="K18" s="85">
        <f t="shared" si="0"/>
        <v>1.2646355048680809</v>
      </c>
      <c r="L18" s="85">
        <f t="shared" si="0"/>
        <v>10.267412292808071</v>
      </c>
      <c r="M18" s="85">
        <f t="shared" si="0"/>
        <v>1.3053747495807044</v>
      </c>
      <c r="N18" s="85">
        <f t="shared" si="0"/>
        <v>-1.2460479286702353</v>
      </c>
      <c r="O18" s="85">
        <f t="shared" si="0"/>
        <v>1.2326889994593917</v>
      </c>
      <c r="P18" s="85">
        <f t="shared" si="0"/>
        <v>1.3321035635002838</v>
      </c>
    </row>
    <row r="19" spans="1:16" x14ac:dyDescent="0.25">
      <c r="A19" s="83">
        <v>1959</v>
      </c>
      <c r="B19" s="84">
        <v>3412.9197788343295</v>
      </c>
      <c r="C19" s="84">
        <v>46.627988947312389</v>
      </c>
      <c r="D19" s="84">
        <v>0.20172748891926373</v>
      </c>
      <c r="E19" s="84">
        <v>46.829716436231649</v>
      </c>
      <c r="F19" s="84">
        <v>2593.7442152191898</v>
      </c>
      <c r="G19" s="84">
        <v>1012.6541471427007</v>
      </c>
      <c r="H19" s="85">
        <v>55.947381265220187</v>
      </c>
      <c r="I19" s="83"/>
      <c r="J19" s="85">
        <f t="shared" si="1"/>
        <v>7.0019287836985971</v>
      </c>
      <c r="K19" s="85">
        <f t="shared" si="0"/>
        <v>5.6780878768775365</v>
      </c>
      <c r="L19" s="85">
        <f t="shared" si="0"/>
        <v>-7.6349326948011207</v>
      </c>
      <c r="M19" s="85">
        <f t="shared" si="0"/>
        <v>5.6125144638064226</v>
      </c>
      <c r="N19" s="85">
        <f t="shared" si="0"/>
        <v>6.8751423149904918</v>
      </c>
      <c r="O19" s="85">
        <f t="shared" si="0"/>
        <v>2.4019554720707088</v>
      </c>
      <c r="P19" s="85">
        <f t="shared" si="0"/>
        <v>6.9295954708665315</v>
      </c>
    </row>
    <row r="20" spans="1:16" x14ac:dyDescent="0.25">
      <c r="A20" s="83">
        <v>1960</v>
      </c>
      <c r="B20" s="84">
        <v>3500.5312236414438</v>
      </c>
      <c r="C20" s="84">
        <v>47.834504555753746</v>
      </c>
      <c r="D20" s="84">
        <v>0.2054303033136419</v>
      </c>
      <c r="E20" s="84">
        <v>48.039934859067387</v>
      </c>
      <c r="F20" s="84">
        <v>2658.1970884980351</v>
      </c>
      <c r="G20" s="84">
        <v>1050.304752276031</v>
      </c>
      <c r="H20" s="85">
        <v>56.827720687150787</v>
      </c>
      <c r="I20" s="83"/>
      <c r="J20" s="85">
        <f t="shared" si="1"/>
        <v>2.5670525674364884</v>
      </c>
      <c r="K20" s="85">
        <f t="shared" si="0"/>
        <v>2.587535160061627</v>
      </c>
      <c r="L20" s="85">
        <f t="shared" si="0"/>
        <v>1.835552712332688</v>
      </c>
      <c r="M20" s="85">
        <f t="shared" si="0"/>
        <v>2.5842958594116201</v>
      </c>
      <c r="N20" s="85">
        <f t="shared" si="0"/>
        <v>2.4849355962187127</v>
      </c>
      <c r="O20" s="85">
        <f t="shared" si="0"/>
        <v>3.7180122393775799</v>
      </c>
      <c r="P20" s="85">
        <f t="shared" si="0"/>
        <v>1.5735131868948884</v>
      </c>
    </row>
    <row r="21" spans="1:16" x14ac:dyDescent="0.25">
      <c r="A21" s="83">
        <v>1961</v>
      </c>
      <c r="B21" s="84">
        <v>3590.09602560134</v>
      </c>
      <c r="C21" s="84">
        <v>50.631359400275329</v>
      </c>
      <c r="D21" s="84">
        <v>0.21099858711557037</v>
      </c>
      <c r="E21" s="84">
        <v>50.842357987390898</v>
      </c>
      <c r="F21" s="84">
        <v>2711.051191946151</v>
      </c>
      <c r="G21" s="84">
        <v>1089.4159641486697</v>
      </c>
      <c r="H21" s="85">
        <v>57.039053946302246</v>
      </c>
      <c r="I21" s="83"/>
      <c r="J21" s="85">
        <f t="shared" si="1"/>
        <v>2.5586060011407628</v>
      </c>
      <c r="K21" s="85">
        <f t="shared" si="0"/>
        <v>5.8469401334797872</v>
      </c>
      <c r="L21" s="85">
        <f t="shared" si="0"/>
        <v>2.7105464540093025</v>
      </c>
      <c r="M21" s="85">
        <f t="shared" si="0"/>
        <v>5.8335281605706886</v>
      </c>
      <c r="N21" s="85">
        <f t="shared" si="0"/>
        <v>1.9883440425397545</v>
      </c>
      <c r="O21" s="85">
        <f t="shared" si="0"/>
        <v>3.7237965255211827</v>
      </c>
      <c r="P21" s="85">
        <f t="shared" si="0"/>
        <v>0.37188410268097088</v>
      </c>
    </row>
    <row r="22" spans="1:16" x14ac:dyDescent="0.25">
      <c r="A22" s="83">
        <v>1962</v>
      </c>
      <c r="B22" s="84">
        <v>3809.9022527315597</v>
      </c>
      <c r="C22" s="84">
        <v>52.938745235146357</v>
      </c>
      <c r="D22" s="84">
        <v>0.23975593441945625</v>
      </c>
      <c r="E22" s="84">
        <v>53.178501169565813</v>
      </c>
      <c r="F22" s="84">
        <v>2891.2594489834742</v>
      </c>
      <c r="G22" s="84">
        <v>1139.9989421227629</v>
      </c>
      <c r="H22" s="85">
        <v>58.670326003576491</v>
      </c>
      <c r="I22" s="83"/>
      <c r="J22" s="85">
        <f t="shared" si="1"/>
        <v>6.1225723647155696</v>
      </c>
      <c r="K22" s="85">
        <f t="shared" si="0"/>
        <v>4.5572267112750682</v>
      </c>
      <c r="L22" s="85">
        <f t="shared" si="0"/>
        <v>13.629165814335334</v>
      </c>
      <c r="M22" s="85">
        <f t="shared" si="0"/>
        <v>4.5948757584262472</v>
      </c>
      <c r="N22" s="85">
        <f t="shared" si="0"/>
        <v>6.6471727856956901</v>
      </c>
      <c r="O22" s="85">
        <f t="shared" si="0"/>
        <v>4.643128028110139</v>
      </c>
      <c r="P22" s="85">
        <f t="shared" si="0"/>
        <v>2.8599213072677512</v>
      </c>
    </row>
    <row r="23" spans="1:16" x14ac:dyDescent="0.25">
      <c r="A23" s="83">
        <v>1963</v>
      </c>
      <c r="B23" s="84">
        <v>3976.28999881356</v>
      </c>
      <c r="C23" s="84">
        <v>56.422956276668302</v>
      </c>
      <c r="D23" s="84">
        <v>0.24639002298752988</v>
      </c>
      <c r="E23" s="84">
        <v>56.669346299655828</v>
      </c>
      <c r="F23" s="84">
        <v>3021.1964517771717</v>
      </c>
      <c r="G23" s="84">
        <v>1181.314704312595</v>
      </c>
      <c r="H23" s="85">
        <v>58.585464925685294</v>
      </c>
      <c r="I23" s="83"/>
      <c r="J23" s="85">
        <f t="shared" si="1"/>
        <v>4.3672444867242062</v>
      </c>
      <c r="K23" s="85">
        <f t="shared" si="0"/>
        <v>6.5815897714340919</v>
      </c>
      <c r="L23" s="85">
        <f t="shared" si="0"/>
        <v>2.7670174605426858</v>
      </c>
      <c r="M23" s="85">
        <f t="shared" si="0"/>
        <v>6.5643917246916219</v>
      </c>
      <c r="N23" s="85">
        <f t="shared" si="0"/>
        <v>4.4941315397821358</v>
      </c>
      <c r="O23" s="85">
        <f t="shared" si="0"/>
        <v>3.6241930288899353</v>
      </c>
      <c r="P23" s="85">
        <f t="shared" si="0"/>
        <v>-0.14464054262460468</v>
      </c>
    </row>
    <row r="24" spans="1:16" x14ac:dyDescent="0.25">
      <c r="A24" s="83">
        <v>1964</v>
      </c>
      <c r="B24" s="84">
        <v>4205.3961577873179</v>
      </c>
      <c r="C24" s="84">
        <v>59.671093969893434</v>
      </c>
      <c r="D24" s="84">
        <v>0.26670286515873787</v>
      </c>
      <c r="E24" s="84">
        <v>59.937796835052168</v>
      </c>
      <c r="F24" s="84">
        <v>3206.2769884536069</v>
      </c>
      <c r="G24" s="84">
        <v>1224.0431076833784</v>
      </c>
      <c r="H24" s="85">
        <v>59.394909188888967</v>
      </c>
      <c r="I24" s="83"/>
      <c r="J24" s="85">
        <f t="shared" si="1"/>
        <v>5.7618070875644936</v>
      </c>
      <c r="K24" s="85">
        <f t="shared" si="1"/>
        <v>5.7567662305710909</v>
      </c>
      <c r="L24" s="85">
        <f t="shared" si="1"/>
        <v>8.2441820999529867</v>
      </c>
      <c r="M24" s="85">
        <f t="shared" si="1"/>
        <v>5.7675811506867349</v>
      </c>
      <c r="N24" s="85">
        <f t="shared" si="1"/>
        <v>6.1260675904595514</v>
      </c>
      <c r="O24" s="85">
        <f t="shared" si="1"/>
        <v>3.6170212065248868</v>
      </c>
      <c r="P24" s="85">
        <f t="shared" si="1"/>
        <v>1.3816469054746598</v>
      </c>
    </row>
    <row r="25" spans="1:16" x14ac:dyDescent="0.25">
      <c r="A25" s="83">
        <v>1965</v>
      </c>
      <c r="B25" s="84">
        <v>4478.4490951242597</v>
      </c>
      <c r="C25" s="84">
        <v>64.298114188095042</v>
      </c>
      <c r="D25" s="84">
        <v>0.30640310334890786</v>
      </c>
      <c r="E25" s="84">
        <v>64.604517291443955</v>
      </c>
      <c r="F25" s="84">
        <v>3425.8834136984947</v>
      </c>
      <c r="G25" s="84">
        <v>1269.4630248913631</v>
      </c>
      <c r="H25" s="85">
        <v>60.831659530416118</v>
      </c>
      <c r="I25" s="83"/>
      <c r="J25" s="85">
        <f t="shared" si="1"/>
        <v>6.4929183147541911</v>
      </c>
      <c r="K25" s="85">
        <f t="shared" si="1"/>
        <v>7.7542071216863118</v>
      </c>
      <c r="L25" s="85">
        <f t="shared" si="1"/>
        <v>14.88556868953806</v>
      </c>
      <c r="M25" s="85">
        <f t="shared" si="1"/>
        <v>7.7859392617224898</v>
      </c>
      <c r="N25" s="85">
        <f t="shared" si="1"/>
        <v>6.8492655511588953</v>
      </c>
      <c r="O25" s="85">
        <f t="shared" si="1"/>
        <v>3.7106468655296321</v>
      </c>
      <c r="P25" s="85">
        <f t="shared" si="1"/>
        <v>2.4189789346389388</v>
      </c>
    </row>
    <row r="26" spans="1:16" x14ac:dyDescent="0.25">
      <c r="A26" s="83">
        <v>1966</v>
      </c>
      <c r="B26" s="84">
        <v>4773.7399809278504</v>
      </c>
      <c r="C26" s="84">
        <v>70.361504218584187</v>
      </c>
      <c r="D26" s="84">
        <v>0.34502992951232497</v>
      </c>
      <c r="E26" s="84">
        <v>70.706534148096509</v>
      </c>
      <c r="F26" s="84">
        <v>3638.1197544017878</v>
      </c>
      <c r="G26" s="84">
        <v>1347.0650640096253</v>
      </c>
      <c r="H26" s="85">
        <v>62.370473296897153</v>
      </c>
      <c r="I26" s="83"/>
      <c r="J26" s="85">
        <f t="shared" si="1"/>
        <v>6.5935970138652999</v>
      </c>
      <c r="K26" s="85">
        <f t="shared" si="1"/>
        <v>9.4301210961670741</v>
      </c>
      <c r="L26" s="85">
        <f t="shared" si="1"/>
        <v>12.606538818058874</v>
      </c>
      <c r="M26" s="85">
        <f t="shared" si="1"/>
        <v>9.4451860527416844</v>
      </c>
      <c r="N26" s="85">
        <f t="shared" si="1"/>
        <v>6.1950835762437189</v>
      </c>
      <c r="O26" s="85">
        <f t="shared" si="1"/>
        <v>6.1129814414959505</v>
      </c>
      <c r="P26" s="85">
        <f t="shared" si="1"/>
        <v>2.5296264779881934</v>
      </c>
    </row>
    <row r="27" spans="1:16" x14ac:dyDescent="0.25">
      <c r="A27" s="83">
        <v>1967</v>
      </c>
      <c r="B27" s="84">
        <v>4905.0387969643134</v>
      </c>
      <c r="C27" s="84">
        <v>73.682377485460549</v>
      </c>
      <c r="D27" s="84">
        <v>0.36424064190550126</v>
      </c>
      <c r="E27" s="84">
        <v>74.046618127366045</v>
      </c>
      <c r="F27" s="84">
        <v>3724.9339256407652</v>
      </c>
      <c r="G27" s="84">
        <v>1418.9250076248925</v>
      </c>
      <c r="H27" s="85">
        <v>63.608576854900065</v>
      </c>
      <c r="I27" s="83"/>
      <c r="J27" s="85">
        <f t="shared" si="1"/>
        <v>2.750439206178612</v>
      </c>
      <c r="K27" s="85">
        <f t="shared" si="1"/>
        <v>4.7197303465255338</v>
      </c>
      <c r="L27" s="85">
        <f t="shared" si="1"/>
        <v>5.5678394104329589</v>
      </c>
      <c r="M27" s="85">
        <f t="shared" si="1"/>
        <v>4.7238689033656378</v>
      </c>
      <c r="N27" s="85">
        <f t="shared" si="1"/>
        <v>2.386237317612768</v>
      </c>
      <c r="O27" s="85">
        <f t="shared" si="1"/>
        <v>5.3345562538287101</v>
      </c>
      <c r="P27" s="85">
        <f t="shared" si="1"/>
        <v>1.9850796259141199</v>
      </c>
    </row>
    <row r="28" spans="1:16" x14ac:dyDescent="0.25">
      <c r="A28" s="83">
        <v>1968</v>
      </c>
      <c r="B28" s="84">
        <v>5146.2043094795445</v>
      </c>
      <c r="C28" s="84">
        <v>78.610885078122251</v>
      </c>
      <c r="D28" s="84">
        <v>0.39240723402054689</v>
      </c>
      <c r="E28" s="84">
        <v>79.003292312142804</v>
      </c>
      <c r="F28" s="84">
        <v>3918.5656161146017</v>
      </c>
      <c r="G28" s="84">
        <v>1480.1661843680697</v>
      </c>
      <c r="H28" s="85">
        <v>64.680848739953007</v>
      </c>
      <c r="I28" s="83"/>
      <c r="J28" s="85">
        <f t="shared" si="1"/>
        <v>4.9166891944766338</v>
      </c>
      <c r="K28" s="85">
        <f t="shared" si="1"/>
        <v>6.6888552742943528</v>
      </c>
      <c r="L28" s="85">
        <f t="shared" si="1"/>
        <v>7.7329624634126306</v>
      </c>
      <c r="M28" s="85">
        <f t="shared" si="1"/>
        <v>6.6939913126766797</v>
      </c>
      <c r="N28" s="85">
        <f t="shared" si="1"/>
        <v>5.1982583943560234</v>
      </c>
      <c r="O28" s="85">
        <f t="shared" si="1"/>
        <v>4.3160263166893849</v>
      </c>
      <c r="P28" s="85">
        <f t="shared" si="1"/>
        <v>1.6857347516183891</v>
      </c>
    </row>
    <row r="29" spans="1:16" x14ac:dyDescent="0.25">
      <c r="A29" s="83">
        <v>1969</v>
      </c>
      <c r="B29" s="84">
        <v>5306.3646585149763</v>
      </c>
      <c r="C29" s="84">
        <v>83.01868791632603</v>
      </c>
      <c r="D29" s="84">
        <v>0.42782803595095548</v>
      </c>
      <c r="E29" s="84">
        <v>83.446515952276982</v>
      </c>
      <c r="F29" s="84">
        <v>4044.699843024016</v>
      </c>
      <c r="G29" s="84">
        <v>1520.0301745396052</v>
      </c>
      <c r="H29" s="85">
        <v>66.389829902165403</v>
      </c>
      <c r="I29" s="83"/>
      <c r="J29" s="85">
        <f t="shared" si="1"/>
        <v>3.1122034688830591</v>
      </c>
      <c r="K29" s="85">
        <f t="shared" si="1"/>
        <v>5.6071151391100278</v>
      </c>
      <c r="L29" s="85">
        <f t="shared" si="1"/>
        <v>9.0265415261314761</v>
      </c>
      <c r="M29" s="85">
        <f t="shared" si="1"/>
        <v>5.6240993382642293</v>
      </c>
      <c r="N29" s="85">
        <f t="shared" si="1"/>
        <v>3.2188877070401323</v>
      </c>
      <c r="O29" s="85">
        <f t="shared" si="1"/>
        <v>2.6932104376208774</v>
      </c>
      <c r="P29" s="85">
        <f t="shared" si="1"/>
        <v>2.6421749180863294</v>
      </c>
    </row>
    <row r="30" spans="1:16" x14ac:dyDescent="0.25">
      <c r="A30" s="83">
        <v>1970</v>
      </c>
      <c r="B30" s="84">
        <v>5316.4854413648991</v>
      </c>
      <c r="C30" s="84">
        <v>86.010983002152926</v>
      </c>
      <c r="D30" s="84">
        <v>0.42694940966865919</v>
      </c>
      <c r="E30" s="84">
        <v>86.437932411821592</v>
      </c>
      <c r="F30" s="84">
        <v>4066.6306077755776</v>
      </c>
      <c r="G30" s="84">
        <v>1522.9088179503362</v>
      </c>
      <c r="H30" s="85">
        <v>67.215860420157412</v>
      </c>
      <c r="I30" s="83"/>
      <c r="J30" s="85">
        <f t="shared" si="1"/>
        <v>0.19072912438616937</v>
      </c>
      <c r="K30" s="85">
        <f t="shared" si="1"/>
        <v>3.6043632595624855</v>
      </c>
      <c r="L30" s="85">
        <f t="shared" si="1"/>
        <v>-0.20536902878356789</v>
      </c>
      <c r="M30" s="85">
        <f t="shared" si="1"/>
        <v>3.5848308649044127</v>
      </c>
      <c r="N30" s="85">
        <f t="shared" si="1"/>
        <v>0.54220994394395083</v>
      </c>
      <c r="O30" s="85">
        <f t="shared" si="1"/>
        <v>0.1893806753936908</v>
      </c>
      <c r="P30" s="85">
        <f t="shared" si="1"/>
        <v>1.2442124331532101</v>
      </c>
    </row>
    <row r="31" spans="1:16" x14ac:dyDescent="0.25">
      <c r="A31" s="83">
        <v>1971</v>
      </c>
      <c r="B31" s="84">
        <v>5491.6058319975964</v>
      </c>
      <c r="C31" s="84">
        <v>88.245072168210925</v>
      </c>
      <c r="D31" s="84">
        <v>0.44753723314723015</v>
      </c>
      <c r="E31" s="84">
        <v>88.692609401358155</v>
      </c>
      <c r="F31" s="84">
        <v>4239.3072624700881</v>
      </c>
      <c r="G31" s="84">
        <v>1526.010110618146</v>
      </c>
      <c r="H31" s="85">
        <v>69.791609941123369</v>
      </c>
      <c r="I31" s="83"/>
      <c r="J31" s="85">
        <f t="shared" si="1"/>
        <v>3.2939127279494382</v>
      </c>
      <c r="K31" s="85">
        <f t="shared" si="1"/>
        <v>2.5974463819371501</v>
      </c>
      <c r="L31" s="85">
        <f t="shared" si="1"/>
        <v>4.8220756399566103</v>
      </c>
      <c r="M31" s="85">
        <f t="shared" si="1"/>
        <v>2.6084346612948419</v>
      </c>
      <c r="N31" s="85">
        <f t="shared" si="1"/>
        <v>4.2461848972548699</v>
      </c>
      <c r="O31" s="85">
        <f t="shared" si="1"/>
        <v>0.2036427021273487</v>
      </c>
      <c r="P31" s="85">
        <f t="shared" si="1"/>
        <v>3.8320561618422926</v>
      </c>
    </row>
    <row r="32" spans="1:16" x14ac:dyDescent="0.25">
      <c r="A32" s="83">
        <v>1972</v>
      </c>
      <c r="B32" s="84">
        <v>5780.0870102558738</v>
      </c>
      <c r="C32" s="84">
        <v>94.085241529491341</v>
      </c>
      <c r="D32" s="84">
        <v>0.5086410500523022</v>
      </c>
      <c r="E32" s="84">
        <v>94.593882579543646</v>
      </c>
      <c r="F32" s="84">
        <v>4516.4492312205321</v>
      </c>
      <c r="G32" s="84">
        <v>1532.806405826022</v>
      </c>
      <c r="H32" s="85">
        <v>73.154836351927898</v>
      </c>
      <c r="I32" s="83"/>
      <c r="J32" s="85">
        <f t="shared" si="1"/>
        <v>5.253129723502771</v>
      </c>
      <c r="K32" s="85">
        <f t="shared" si="1"/>
        <v>6.6181252026719486</v>
      </c>
      <c r="L32" s="85">
        <f t="shared" si="1"/>
        <v>13.653348231021978</v>
      </c>
      <c r="M32" s="85">
        <f t="shared" si="1"/>
        <v>6.6536244880118778</v>
      </c>
      <c r="N32" s="85">
        <f t="shared" si="1"/>
        <v>6.5374352834468423</v>
      </c>
      <c r="O32" s="85">
        <f t="shared" si="1"/>
        <v>0.44536370765741723</v>
      </c>
      <c r="P32" s="85">
        <f t="shared" si="1"/>
        <v>4.8189551919518232</v>
      </c>
    </row>
    <row r="33" spans="1:16" x14ac:dyDescent="0.25">
      <c r="A33" s="83">
        <v>1973</v>
      </c>
      <c r="B33" s="84">
        <v>6106.8572667961662</v>
      </c>
      <c r="C33" s="84">
        <v>99.412844474554433</v>
      </c>
      <c r="D33" s="84">
        <v>0.59824134842861787</v>
      </c>
      <c r="E33" s="84">
        <v>100.01108582298305</v>
      </c>
      <c r="F33" s="84">
        <v>4791.2652296480665</v>
      </c>
      <c r="G33" s="84">
        <v>1544.7107144401334</v>
      </c>
      <c r="H33" s="85">
        <v>76.391531370058289</v>
      </c>
      <c r="I33" s="83"/>
      <c r="J33" s="85">
        <f t="shared" si="1"/>
        <v>5.6533795418734858</v>
      </c>
      <c r="K33" s="85">
        <f t="shared" si="1"/>
        <v>5.6625277869889254</v>
      </c>
      <c r="L33" s="85">
        <f t="shared" si="1"/>
        <v>17.615624686033954</v>
      </c>
      <c r="M33" s="85">
        <f t="shared" si="1"/>
        <v>5.7268008202159333</v>
      </c>
      <c r="N33" s="85">
        <f t="shared" si="1"/>
        <v>6.0847799755576508</v>
      </c>
      <c r="O33" s="85">
        <f t="shared" si="1"/>
        <v>0.77663484239526259</v>
      </c>
      <c r="P33" s="85">
        <f t="shared" si="1"/>
        <v>4.4244443423528921</v>
      </c>
    </row>
    <row r="34" spans="1:16" x14ac:dyDescent="0.25">
      <c r="A34" s="83">
        <v>1974</v>
      </c>
      <c r="B34" s="84">
        <v>6075.0714196783056</v>
      </c>
      <c r="C34" s="84">
        <v>103.65647461457834</v>
      </c>
      <c r="D34" s="84">
        <v>0.64709502938103847</v>
      </c>
      <c r="E34" s="84">
        <v>104.30356964395938</v>
      </c>
      <c r="F34" s="84">
        <v>4762.5405712909424</v>
      </c>
      <c r="G34" s="84">
        <v>1571.0681272262273</v>
      </c>
      <c r="H34" s="85">
        <v>77.849684605403709</v>
      </c>
      <c r="I34" s="83"/>
      <c r="J34" s="85">
        <f t="shared" si="1"/>
        <v>-0.52049435133656541</v>
      </c>
      <c r="K34" s="85">
        <f t="shared" si="1"/>
        <v>4.2686940127843371</v>
      </c>
      <c r="L34" s="85">
        <f t="shared" si="1"/>
        <v>8.1662160398546604</v>
      </c>
      <c r="M34" s="85">
        <f t="shared" si="1"/>
        <v>4.2920080165651946</v>
      </c>
      <c r="N34" s="85">
        <f t="shared" si="1"/>
        <v>-0.59952135772775861</v>
      </c>
      <c r="O34" s="85">
        <f t="shared" si="1"/>
        <v>1.7063008976180276</v>
      </c>
      <c r="P34" s="85">
        <f t="shared" si="1"/>
        <v>1.9087891147014564</v>
      </c>
    </row>
    <row r="35" spans="1:16" x14ac:dyDescent="0.25">
      <c r="A35" s="83">
        <v>1975</v>
      </c>
      <c r="B35" s="84">
        <v>6061.3115491424678</v>
      </c>
      <c r="C35" s="84">
        <v>108.20573696677711</v>
      </c>
      <c r="D35" s="84">
        <v>0.68489391279398493</v>
      </c>
      <c r="E35" s="84">
        <v>108.89063087957109</v>
      </c>
      <c r="F35" s="84">
        <v>4742.5853281852296</v>
      </c>
      <c r="G35" s="84">
        <v>1582.3250458682987</v>
      </c>
      <c r="H35" s="85">
        <v>81.64155105164194</v>
      </c>
      <c r="I35" s="83"/>
      <c r="J35" s="85">
        <f t="shared" si="1"/>
        <v>-0.22649726374025728</v>
      </c>
      <c r="K35" s="85">
        <f t="shared" si="1"/>
        <v>4.388787453088776</v>
      </c>
      <c r="L35" s="85">
        <f t="shared" si="1"/>
        <v>5.8413187703051861</v>
      </c>
      <c r="M35" s="85">
        <f t="shared" si="1"/>
        <v>4.3977988972665694</v>
      </c>
      <c r="N35" s="85">
        <f t="shared" si="1"/>
        <v>-0.41900415979666134</v>
      </c>
      <c r="O35" s="85">
        <f t="shared" si="1"/>
        <v>0.71651371745068315</v>
      </c>
      <c r="P35" s="85">
        <f t="shared" si="1"/>
        <v>4.8707537679285986</v>
      </c>
    </row>
    <row r="36" spans="1:16" x14ac:dyDescent="0.25">
      <c r="A36" s="83">
        <v>1976</v>
      </c>
      <c r="B36" s="84">
        <v>6387.7752088932239</v>
      </c>
      <c r="C36" s="84">
        <v>117.98530911324309</v>
      </c>
      <c r="D36" s="84">
        <v>0.78480813520364745</v>
      </c>
      <c r="E36" s="84">
        <v>118.77011724844674</v>
      </c>
      <c r="F36" s="84">
        <v>5025.2096693291178</v>
      </c>
      <c r="G36" s="84">
        <v>1590.4825206480309</v>
      </c>
      <c r="H36" s="85">
        <v>85.459206702372271</v>
      </c>
      <c r="I36" s="83"/>
      <c r="J36" s="85">
        <f t="shared" si="1"/>
        <v>5.3860234225535386</v>
      </c>
      <c r="K36" s="85">
        <f t="shared" si="1"/>
        <v>9.0379423684981202</v>
      </c>
      <c r="L36" s="85">
        <f t="shared" si="1"/>
        <v>14.588277183260143</v>
      </c>
      <c r="M36" s="85">
        <f t="shared" si="1"/>
        <v>9.0728525393538977</v>
      </c>
      <c r="N36" s="85">
        <f t="shared" si="1"/>
        <v>5.9592884805730124</v>
      </c>
      <c r="O36" s="85">
        <f t="shared" si="1"/>
        <v>0.51553723433959675</v>
      </c>
      <c r="P36" s="85">
        <f t="shared" si="1"/>
        <v>4.6761184734419023</v>
      </c>
    </row>
    <row r="37" spans="1:16" x14ac:dyDescent="0.25">
      <c r="A37" s="83">
        <v>1977</v>
      </c>
      <c r="B37" s="84">
        <v>6683.1719115758451</v>
      </c>
      <c r="C37" s="84">
        <v>128.79080197038053</v>
      </c>
      <c r="D37" s="84">
        <v>0.94232140412480714</v>
      </c>
      <c r="E37" s="84">
        <v>129.73312337450534</v>
      </c>
      <c r="F37" s="84">
        <v>5267.4816401860135</v>
      </c>
      <c r="G37" s="84">
        <v>1600.5341635338996</v>
      </c>
      <c r="H37" s="85">
        <v>89.028921061726024</v>
      </c>
      <c r="I37" s="83"/>
      <c r="J37" s="85">
        <f t="shared" si="1"/>
        <v>4.6244066677763245</v>
      </c>
      <c r="K37" s="85">
        <f t="shared" si="1"/>
        <v>9.158337540791841</v>
      </c>
      <c r="L37" s="85">
        <f t="shared" si="1"/>
        <v>20.07029003086048</v>
      </c>
      <c r="M37" s="85">
        <f t="shared" si="1"/>
        <v>9.2304414443962113</v>
      </c>
      <c r="N37" s="85">
        <f t="shared" si="1"/>
        <v>4.8211315905001788</v>
      </c>
      <c r="O37" s="85">
        <f t="shared" si="1"/>
        <v>0.63198700742546909</v>
      </c>
      <c r="P37" s="85">
        <f t="shared" si="1"/>
        <v>4.1770974680188102</v>
      </c>
    </row>
    <row r="38" spans="1:16" x14ac:dyDescent="0.25">
      <c r="A38" s="83">
        <v>1978</v>
      </c>
      <c r="B38" s="84">
        <v>7053.1944997627361</v>
      </c>
      <c r="C38" s="84">
        <v>143.50041588042052</v>
      </c>
      <c r="D38" s="84">
        <v>1.1080387821829123</v>
      </c>
      <c r="E38" s="84">
        <v>144.60845466260344</v>
      </c>
      <c r="F38" s="84">
        <v>5559.6858472434769</v>
      </c>
      <c r="G38" s="84">
        <v>1631.3573996037135</v>
      </c>
      <c r="H38" s="85">
        <v>91.695883418005366</v>
      </c>
      <c r="I38" s="83"/>
      <c r="J38" s="85">
        <f t="shared" si="1"/>
        <v>5.536631304455585</v>
      </c>
      <c r="K38" s="85">
        <f t="shared" si="1"/>
        <v>11.421323328216349</v>
      </c>
      <c r="L38" s="85">
        <f t="shared" si="1"/>
        <v>17.586078097421257</v>
      </c>
      <c r="M38" s="85">
        <f t="shared" si="1"/>
        <v>11.466101255542068</v>
      </c>
      <c r="N38" s="85">
        <f t="shared" si="1"/>
        <v>5.5473227439126811</v>
      </c>
      <c r="O38" s="85">
        <f t="shared" si="1"/>
        <v>1.9258093186688208</v>
      </c>
      <c r="P38" s="85">
        <f t="shared" si="1"/>
        <v>2.9956134753450159</v>
      </c>
    </row>
    <row r="39" spans="1:16" x14ac:dyDescent="0.25">
      <c r="A39" s="83">
        <v>1979</v>
      </c>
      <c r="B39" s="84">
        <v>7276.8075651291847</v>
      </c>
      <c r="C39" s="84">
        <v>156.3390107845496</v>
      </c>
      <c r="D39" s="84">
        <v>1.3151342251042006</v>
      </c>
      <c r="E39" s="84">
        <v>157.6541450096538</v>
      </c>
      <c r="F39" s="84">
        <v>5744.3766090009094</v>
      </c>
      <c r="G39" s="84">
        <v>1649.169365902128</v>
      </c>
      <c r="H39" s="85">
        <v>94.700967101662798</v>
      </c>
      <c r="I39" s="83"/>
      <c r="J39" s="85">
        <f t="shared" si="1"/>
        <v>3.170379965758364</v>
      </c>
      <c r="K39" s="85">
        <f t="shared" si="1"/>
        <v>8.9467301020420269</v>
      </c>
      <c r="L39" s="85">
        <f t="shared" si="1"/>
        <v>18.690270255098483</v>
      </c>
      <c r="M39" s="85">
        <f t="shared" si="1"/>
        <v>9.021388394951197</v>
      </c>
      <c r="N39" s="85">
        <f t="shared" si="1"/>
        <v>3.3219639891884034</v>
      </c>
      <c r="O39" s="85">
        <f t="shared" si="1"/>
        <v>1.0918494195533959</v>
      </c>
      <c r="P39" s="85">
        <f t="shared" si="1"/>
        <v>3.2772285642949104</v>
      </c>
    </row>
    <row r="40" spans="1:16" x14ac:dyDescent="0.25">
      <c r="A40" s="83">
        <v>1980</v>
      </c>
      <c r="B40" s="84">
        <v>7256.3947417634417</v>
      </c>
      <c r="C40" s="84">
        <v>165.95325716510681</v>
      </c>
      <c r="D40" s="84">
        <v>1.5970055981774922</v>
      </c>
      <c r="E40" s="84">
        <v>167.55026276328431</v>
      </c>
      <c r="F40" s="84">
        <v>5676.2461542201145</v>
      </c>
      <c r="G40" s="84">
        <v>1671.848590869947</v>
      </c>
      <c r="H40" s="85">
        <v>100.86525512571941</v>
      </c>
      <c r="I40" s="83"/>
      <c r="J40" s="85">
        <f t="shared" si="1"/>
        <v>-0.2805189388759185</v>
      </c>
      <c r="K40" s="85">
        <f t="shared" si="1"/>
        <v>6.1496144387190563</v>
      </c>
      <c r="L40" s="85">
        <f t="shared" si="1"/>
        <v>21.432897699165146</v>
      </c>
      <c r="M40" s="85">
        <f t="shared" si="1"/>
        <v>6.2771059733472443</v>
      </c>
      <c r="N40" s="85">
        <f t="shared" si="1"/>
        <v>-1.1860373965390916</v>
      </c>
      <c r="O40" s="85">
        <f t="shared" si="1"/>
        <v>1.3751907740181071</v>
      </c>
      <c r="P40" s="85">
        <f t="shared" si="1"/>
        <v>6.5092133826248775</v>
      </c>
    </row>
    <row r="41" spans="1:16" x14ac:dyDescent="0.25">
      <c r="A41" s="83">
        <v>1981</v>
      </c>
      <c r="B41" s="84">
        <v>7441.888959109644</v>
      </c>
      <c r="C41" s="84">
        <v>176.82424789327413</v>
      </c>
      <c r="D41" s="84">
        <v>1.8787733971927985</v>
      </c>
      <c r="E41" s="84">
        <v>178.70302129046692</v>
      </c>
      <c r="F41" s="84">
        <v>5821.3375502718382</v>
      </c>
      <c r="G41" s="84">
        <v>1678.5708659401005</v>
      </c>
      <c r="H41" s="85">
        <v>109.23150520366333</v>
      </c>
      <c r="I41" s="83"/>
      <c r="J41" s="85">
        <f t="shared" si="1"/>
        <v>2.5562861992417414</v>
      </c>
      <c r="K41" s="85">
        <f t="shared" si="1"/>
        <v>6.550634144741001</v>
      </c>
      <c r="L41" s="85">
        <f t="shared" si="1"/>
        <v>17.643507282432857</v>
      </c>
      <c r="M41" s="85">
        <f t="shared" si="1"/>
        <v>6.6563658828391548</v>
      </c>
      <c r="N41" s="85">
        <f t="shared" si="1"/>
        <v>2.5561152936232809</v>
      </c>
      <c r="O41" s="85">
        <f t="shared" si="1"/>
        <v>0.40208635559847933</v>
      </c>
      <c r="P41" s="85">
        <f t="shared" si="1"/>
        <v>8.2944816503127292</v>
      </c>
    </row>
    <row r="42" spans="1:16" x14ac:dyDescent="0.25">
      <c r="A42" s="83">
        <v>1982</v>
      </c>
      <c r="B42" s="84">
        <v>7307.5146986870614</v>
      </c>
      <c r="C42" s="84">
        <v>174.40863016619201</v>
      </c>
      <c r="D42" s="84">
        <v>1.9045702400942623</v>
      </c>
      <c r="E42" s="84">
        <v>176.31320040628628</v>
      </c>
      <c r="F42" s="84">
        <v>5673.293731910836</v>
      </c>
      <c r="G42" s="84">
        <v>1686.1968711296302</v>
      </c>
      <c r="H42" s="85">
        <v>120.0137026112627</v>
      </c>
      <c r="I42" s="83"/>
      <c r="J42" s="85">
        <f t="shared" si="1"/>
        <v>-1.8056472108213146</v>
      </c>
      <c r="K42" s="85">
        <f t="shared" si="1"/>
        <v>-1.3661122588459231</v>
      </c>
      <c r="L42" s="85">
        <f t="shared" si="1"/>
        <v>1.3730683508723662</v>
      </c>
      <c r="M42" s="85">
        <f t="shared" si="1"/>
        <v>-1.3373142025932405</v>
      </c>
      <c r="N42" s="85">
        <f t="shared" si="1"/>
        <v>-2.5431237594887279</v>
      </c>
      <c r="O42" s="85">
        <f t="shared" si="1"/>
        <v>0.45431535506001164</v>
      </c>
      <c r="P42" s="85">
        <f t="shared" si="1"/>
        <v>9.8709592873373353</v>
      </c>
    </row>
    <row r="43" spans="1:16" x14ac:dyDescent="0.25">
      <c r="A43" s="83">
        <v>1983</v>
      </c>
      <c r="B43" s="84">
        <v>7642.994456594216</v>
      </c>
      <c r="C43" s="84">
        <v>185.38920009671702</v>
      </c>
      <c r="D43" s="84">
        <v>2.3626123625995588</v>
      </c>
      <c r="E43" s="84">
        <v>187.75181245931657</v>
      </c>
      <c r="F43" s="84">
        <v>5969.3496574478722</v>
      </c>
      <c r="G43" s="84">
        <v>1705.3229246461542</v>
      </c>
      <c r="H43" s="85">
        <v>128.09463559885117</v>
      </c>
      <c r="I43" s="83"/>
      <c r="J43" s="85">
        <f t="shared" si="1"/>
        <v>4.5908872132331142</v>
      </c>
      <c r="K43" s="85">
        <f t="shared" si="1"/>
        <v>6.2958868033432438</v>
      </c>
      <c r="L43" s="85">
        <f t="shared" si="1"/>
        <v>24.049631400447939</v>
      </c>
      <c r="M43" s="85">
        <f t="shared" si="1"/>
        <v>6.4876662817484938</v>
      </c>
      <c r="N43" s="85">
        <f t="shared" si="1"/>
        <v>5.2184134918274534</v>
      </c>
      <c r="O43" s="85">
        <f t="shared" si="1"/>
        <v>1.1342716763381833</v>
      </c>
      <c r="P43" s="85">
        <f t="shared" si="1"/>
        <v>6.7333419532630208</v>
      </c>
    </row>
    <row r="44" spans="1:16" x14ac:dyDescent="0.25">
      <c r="A44" s="83">
        <v>1984</v>
      </c>
      <c r="B44" s="84">
        <v>8195.9289337548162</v>
      </c>
      <c r="C44" s="84">
        <v>184.23146376608261</v>
      </c>
      <c r="D44" s="84">
        <v>2.902484379310156</v>
      </c>
      <c r="E44" s="84">
        <v>187.13394814539276</v>
      </c>
      <c r="F44" s="84">
        <v>6430.6086486312852</v>
      </c>
      <c r="G44" s="84">
        <v>1738.946016182744</v>
      </c>
      <c r="H44" s="85">
        <v>141.82354544980734</v>
      </c>
      <c r="I44" s="83"/>
      <c r="J44" s="85">
        <f t="shared" si="1"/>
        <v>7.2345267329552998</v>
      </c>
      <c r="K44" s="85">
        <f t="shared" si="1"/>
        <v>-0.6244896304803188</v>
      </c>
      <c r="L44" s="85">
        <f t="shared" si="1"/>
        <v>22.850638778364026</v>
      </c>
      <c r="M44" s="85">
        <f t="shared" si="1"/>
        <v>-0.32908567210646061</v>
      </c>
      <c r="N44" s="85">
        <f t="shared" si="1"/>
        <v>7.7271230142785603</v>
      </c>
      <c r="O44" s="85">
        <f t="shared" si="1"/>
        <v>1.9716554003146574</v>
      </c>
      <c r="P44" s="85">
        <f t="shared" si="1"/>
        <v>10.717786726019071</v>
      </c>
    </row>
    <row r="45" spans="1:16" x14ac:dyDescent="0.25">
      <c r="A45" s="83">
        <v>1985</v>
      </c>
      <c r="B45" s="84">
        <v>8537.5313457724878</v>
      </c>
      <c r="C45" s="84">
        <v>194.69996575545434</v>
      </c>
      <c r="D45" s="84">
        <v>3.3521530221379674</v>
      </c>
      <c r="E45" s="84">
        <v>198.05211877759231</v>
      </c>
      <c r="F45" s="84">
        <v>6710.3453075615935</v>
      </c>
      <c r="G45" s="84">
        <v>1794.6045252949004</v>
      </c>
      <c r="H45" s="85">
        <v>145.71921864874909</v>
      </c>
      <c r="I45" s="83"/>
      <c r="J45" s="85">
        <f t="shared" si="1"/>
        <v>4.1679523429099907</v>
      </c>
      <c r="K45" s="85">
        <f t="shared" si="1"/>
        <v>5.6822552322894824</v>
      </c>
      <c r="L45" s="85">
        <f t="shared" si="1"/>
        <v>15.492543079066829</v>
      </c>
      <c r="M45" s="85">
        <f t="shared" si="1"/>
        <v>5.8344147282762027</v>
      </c>
      <c r="N45" s="85">
        <f t="shared" si="1"/>
        <v>4.3500805944682783</v>
      </c>
      <c r="O45" s="85">
        <f t="shared" si="1"/>
        <v>3.2007036787913368</v>
      </c>
      <c r="P45" s="85">
        <f t="shared" si="1"/>
        <v>2.746845163534898</v>
      </c>
    </row>
    <row r="46" spans="1:16" x14ac:dyDescent="0.25">
      <c r="A46" s="83">
        <v>1986</v>
      </c>
      <c r="B46" s="84">
        <v>8831.9802173399876</v>
      </c>
      <c r="C46" s="84">
        <v>197.35085798312585</v>
      </c>
      <c r="D46" s="84">
        <v>3.6050161120391846</v>
      </c>
      <c r="E46" s="84">
        <v>200.95587409516503</v>
      </c>
      <c r="F46" s="84">
        <v>6977.6892653615041</v>
      </c>
      <c r="G46" s="84">
        <v>1841.5061055850729</v>
      </c>
      <c r="H46" s="85">
        <v>149.18698015168553</v>
      </c>
      <c r="I46" s="83"/>
      <c r="J46" s="85">
        <f t="shared" si="1"/>
        <v>3.4488760233167564</v>
      </c>
      <c r="K46" s="85">
        <f t="shared" si="1"/>
        <v>1.3615268073549947</v>
      </c>
      <c r="L46" s="85">
        <f t="shared" si="1"/>
        <v>7.5433039074076582</v>
      </c>
      <c r="M46" s="85">
        <f t="shared" si="1"/>
        <v>1.4661571587797873</v>
      </c>
      <c r="N46" s="85">
        <f t="shared" si="1"/>
        <v>3.9840566401054276</v>
      </c>
      <c r="O46" s="85">
        <f t="shared" si="1"/>
        <v>2.6134772106665269</v>
      </c>
      <c r="P46" s="85">
        <f t="shared" si="1"/>
        <v>2.3797557625499994</v>
      </c>
    </row>
    <row r="47" spans="1:16" x14ac:dyDescent="0.25">
      <c r="A47" s="83">
        <v>1987</v>
      </c>
      <c r="B47" s="84">
        <v>9139.1087279221629</v>
      </c>
      <c r="C47" s="84">
        <v>204.63047207926491</v>
      </c>
      <c r="D47" s="84">
        <v>4.2517973105235605</v>
      </c>
      <c r="E47" s="84">
        <v>208.88226938978846</v>
      </c>
      <c r="F47" s="84">
        <v>7191.0391532436088</v>
      </c>
      <c r="G47" s="84">
        <v>1890.7814953366831</v>
      </c>
      <c r="H47" s="85">
        <v>153.67508258970142</v>
      </c>
      <c r="I47" s="83"/>
      <c r="J47" s="85">
        <f t="shared" si="1"/>
        <v>3.4774592223291476</v>
      </c>
      <c r="K47" s="85">
        <f t="shared" si="1"/>
        <v>3.6886660491546923</v>
      </c>
      <c r="L47" s="85">
        <f t="shared" si="1"/>
        <v>17.94114584743209</v>
      </c>
      <c r="M47" s="85">
        <f t="shared" si="1"/>
        <v>3.9443461557484976</v>
      </c>
      <c r="N47" s="85">
        <f t="shared" si="1"/>
        <v>3.0576008728449922</v>
      </c>
      <c r="O47" s="85">
        <f t="shared" si="1"/>
        <v>2.67582005849254</v>
      </c>
      <c r="P47" s="85">
        <f t="shared" si="1"/>
        <v>3.008374077585469</v>
      </c>
    </row>
    <row r="48" spans="1:16" x14ac:dyDescent="0.25">
      <c r="A48" s="83">
        <v>1988</v>
      </c>
      <c r="B48" s="84">
        <v>9520.2943727022812</v>
      </c>
      <c r="C48" s="84">
        <v>210.87181570643403</v>
      </c>
      <c r="D48" s="84">
        <v>4.8544437655004709</v>
      </c>
      <c r="E48" s="84">
        <v>215.7262594719345</v>
      </c>
      <c r="F48" s="84">
        <v>7520.7784221109505</v>
      </c>
      <c r="G48" s="84">
        <v>1945.1330490600626</v>
      </c>
      <c r="H48" s="85">
        <v>158.07069609175852</v>
      </c>
      <c r="I48" s="83"/>
      <c r="J48" s="85">
        <f t="shared" si="1"/>
        <v>4.1709279988704484</v>
      </c>
      <c r="K48" s="85">
        <f t="shared" si="1"/>
        <v>3.0500558219655116</v>
      </c>
      <c r="L48" s="85">
        <f t="shared" si="1"/>
        <v>14.173922484152973</v>
      </c>
      <c r="M48" s="85">
        <f t="shared" si="1"/>
        <v>3.2764820595541728</v>
      </c>
      <c r="N48" s="85">
        <f t="shared" si="1"/>
        <v>4.5854189059533725</v>
      </c>
      <c r="O48" s="85">
        <f t="shared" si="1"/>
        <v>2.8745549846679346</v>
      </c>
      <c r="P48" s="85">
        <f t="shared" si="1"/>
        <v>2.8603293572276733</v>
      </c>
    </row>
    <row r="49" spans="1:16" x14ac:dyDescent="0.25">
      <c r="A49" s="83">
        <v>1989</v>
      </c>
      <c r="B49" s="84">
        <v>9870.1623397730309</v>
      </c>
      <c r="C49" s="84">
        <v>224.01605346386484</v>
      </c>
      <c r="D49" s="84">
        <v>5.1835942911198032</v>
      </c>
      <c r="E49" s="84">
        <v>229.19964775498465</v>
      </c>
      <c r="F49" s="84">
        <v>7798.4058848219702</v>
      </c>
      <c r="G49" s="84">
        <v>1996.8758167965011</v>
      </c>
      <c r="H49" s="85">
        <v>159.59884911823323</v>
      </c>
      <c r="I49" s="83"/>
      <c r="J49" s="85">
        <f t="shared" si="1"/>
        <v>3.6749700521228919</v>
      </c>
      <c r="K49" s="85">
        <f t="shared" si="1"/>
        <v>6.2332833401167278</v>
      </c>
      <c r="L49" s="85">
        <f t="shared" si="1"/>
        <v>6.7803963032497601</v>
      </c>
      <c r="M49" s="85">
        <f t="shared" si="1"/>
        <v>6.2455949108981859</v>
      </c>
      <c r="N49" s="85">
        <f t="shared" si="1"/>
        <v>3.6914724398049015</v>
      </c>
      <c r="O49" s="85">
        <f t="shared" si="1"/>
        <v>2.660114574755795</v>
      </c>
      <c r="P49" s="85">
        <f t="shared" si="1"/>
        <v>0.9667528923815415</v>
      </c>
    </row>
    <row r="50" spans="1:16" x14ac:dyDescent="0.25">
      <c r="A50" s="83">
        <v>1990</v>
      </c>
      <c r="B50" s="84">
        <v>10054.749850209049</v>
      </c>
      <c r="C50" s="84">
        <v>230.66001848080859</v>
      </c>
      <c r="D50" s="84">
        <v>5.6784790504430687</v>
      </c>
      <c r="E50" s="84">
        <v>236.33849753125165</v>
      </c>
      <c r="F50" s="84">
        <v>7933.3357856034399</v>
      </c>
      <c r="G50" s="84">
        <v>2047.0328906933671</v>
      </c>
      <c r="H50" s="85">
        <v>162.52113134856901</v>
      </c>
      <c r="I50" s="83"/>
      <c r="J50" s="85">
        <f t="shared" si="1"/>
        <v>1.8701567824492651</v>
      </c>
      <c r="K50" s="85">
        <f t="shared" si="1"/>
        <v>2.9658432573072111</v>
      </c>
      <c r="L50" s="85">
        <f t="shared" si="1"/>
        <v>9.5471352796855626</v>
      </c>
      <c r="M50" s="85">
        <f t="shared" si="1"/>
        <v>3.1146861900496696</v>
      </c>
      <c r="N50" s="85">
        <f t="shared" si="1"/>
        <v>1.7302241352182464</v>
      </c>
      <c r="O50" s="85">
        <f t="shared" si="1"/>
        <v>2.5117773211020578</v>
      </c>
      <c r="P50" s="85">
        <f t="shared" si="1"/>
        <v>1.8310171072542705</v>
      </c>
    </row>
    <row r="51" spans="1:16" x14ac:dyDescent="0.25">
      <c r="A51" s="83">
        <v>1991</v>
      </c>
      <c r="B51" s="84">
        <v>10045.573280640934</v>
      </c>
      <c r="C51" s="84">
        <v>231.43340832267438</v>
      </c>
      <c r="D51" s="84">
        <v>6.0052356293662479</v>
      </c>
      <c r="E51" s="84">
        <v>237.43864395204062</v>
      </c>
      <c r="F51" s="84">
        <v>7918.3299487990716</v>
      </c>
      <c r="G51" s="84">
        <v>2056.2053068108062</v>
      </c>
      <c r="H51" s="85">
        <v>167.53801882407575</v>
      </c>
      <c r="I51" s="83"/>
      <c r="J51" s="85">
        <f t="shared" si="1"/>
        <v>-9.1266015612754048E-2</v>
      </c>
      <c r="K51" s="85">
        <f t="shared" si="1"/>
        <v>0.33529427724820055</v>
      </c>
      <c r="L51" s="85">
        <f t="shared" si="1"/>
        <v>5.75429751559414</v>
      </c>
      <c r="M51" s="85">
        <f t="shared" si="1"/>
        <v>0.46549607122026271</v>
      </c>
      <c r="N51" s="85">
        <f t="shared" si="1"/>
        <v>-0.18914914494857599</v>
      </c>
      <c r="O51" s="85">
        <f t="shared" si="1"/>
        <v>0.44808347531398024</v>
      </c>
      <c r="P51" s="85">
        <f t="shared" si="1"/>
        <v>3.086913950129174</v>
      </c>
    </row>
    <row r="52" spans="1:16" x14ac:dyDescent="0.25">
      <c r="A52" s="83">
        <v>1992</v>
      </c>
      <c r="B52" s="84">
        <v>10399.1192084906</v>
      </c>
      <c r="C52" s="84">
        <v>243.42834224200067</v>
      </c>
      <c r="D52" s="84">
        <v>6.7174082677348119</v>
      </c>
      <c r="E52" s="84">
        <v>250.14575050973548</v>
      </c>
      <c r="F52" s="84">
        <v>8229.3374792265749</v>
      </c>
      <c r="G52" s="84">
        <v>2073.6679105802168</v>
      </c>
      <c r="H52" s="85">
        <v>168.1419728869752</v>
      </c>
      <c r="I52" s="83"/>
      <c r="J52" s="85">
        <f t="shared" si="1"/>
        <v>3.5194201263853442</v>
      </c>
      <c r="K52" s="85">
        <f t="shared" si="1"/>
        <v>5.1828878147974367</v>
      </c>
      <c r="L52" s="85">
        <f t="shared" si="1"/>
        <v>11.859195580702334</v>
      </c>
      <c r="M52" s="85">
        <f t="shared" si="1"/>
        <v>5.3517432319321703</v>
      </c>
      <c r="N52" s="85">
        <f t="shared" si="1"/>
        <v>3.9276909706783822</v>
      </c>
      <c r="O52" s="85">
        <f t="shared" si="1"/>
        <v>0.84926362710809733</v>
      </c>
      <c r="P52" s="85">
        <f t="shared" si="1"/>
        <v>0.36048776697880897</v>
      </c>
    </row>
    <row r="53" spans="1:16" x14ac:dyDescent="0.25">
      <c r="A53" s="83">
        <v>1993</v>
      </c>
      <c r="B53" s="84">
        <v>10685.189284543945</v>
      </c>
      <c r="C53" s="84">
        <v>256.89981032666117</v>
      </c>
      <c r="D53" s="84">
        <v>7.4653572324985031</v>
      </c>
      <c r="E53" s="84">
        <v>264.36516755915966</v>
      </c>
      <c r="F53" s="84">
        <v>8480.4775755279006</v>
      </c>
      <c r="G53" s="84">
        <v>2078.0251104063168</v>
      </c>
      <c r="H53" s="85">
        <v>168.81951738219328</v>
      </c>
      <c r="I53" s="83"/>
      <c r="J53" s="85">
        <f t="shared" si="1"/>
        <v>2.750906786603398</v>
      </c>
      <c r="K53" s="85">
        <f t="shared" si="1"/>
        <v>5.5340590009309762</v>
      </c>
      <c r="L53" s="85">
        <f t="shared" si="1"/>
        <v>11.134487215199565</v>
      </c>
      <c r="M53" s="85">
        <f t="shared" si="1"/>
        <v>5.684452772213203</v>
      </c>
      <c r="N53" s="85">
        <f t="shared" si="1"/>
        <v>3.0517656729388234</v>
      </c>
      <c r="O53" s="85">
        <f t="shared" si="1"/>
        <v>0.21012042496625374</v>
      </c>
      <c r="P53" s="85">
        <f t="shared" si="1"/>
        <v>0.4029597628627391</v>
      </c>
    </row>
    <row r="54" spans="1:16" x14ac:dyDescent="0.25">
      <c r="A54" s="83">
        <v>1994</v>
      </c>
      <c r="B54" s="84">
        <v>11115.98694125407</v>
      </c>
      <c r="C54" s="84">
        <v>268.47465748825084</v>
      </c>
      <c r="D54" s="84">
        <v>9.0816815972605784</v>
      </c>
      <c r="E54" s="84">
        <v>277.55633908551141</v>
      </c>
      <c r="F54" s="84">
        <v>8857.8032243063462</v>
      </c>
      <c r="G54" s="84">
        <v>2089.4084708908472</v>
      </c>
      <c r="H54" s="85">
        <v>173.51432202441083</v>
      </c>
      <c r="I54" s="83"/>
      <c r="J54" s="85">
        <f t="shared" si="1"/>
        <v>4.0317269562390523</v>
      </c>
      <c r="K54" s="85">
        <f t="shared" si="1"/>
        <v>4.5055880527399639</v>
      </c>
      <c r="L54" s="85">
        <f t="shared" si="1"/>
        <v>21.650998263362737</v>
      </c>
      <c r="M54" s="85">
        <f t="shared" si="1"/>
        <v>4.9897540013095067</v>
      </c>
      <c r="N54" s="85">
        <f t="shared" si="1"/>
        <v>4.4493443372492791</v>
      </c>
      <c r="O54" s="85">
        <f t="shared" si="1"/>
        <v>0.54779706113871718</v>
      </c>
      <c r="P54" s="85">
        <f t="shared" si="1"/>
        <v>2.780960824327499</v>
      </c>
    </row>
    <row r="55" spans="1:16" x14ac:dyDescent="0.25">
      <c r="A55" s="83">
        <v>1995</v>
      </c>
      <c r="B55" s="84">
        <v>11414.029800859627</v>
      </c>
      <c r="C55" s="84">
        <v>276.92716325314893</v>
      </c>
      <c r="D55" s="84">
        <v>12.444235948400163</v>
      </c>
      <c r="E55" s="84">
        <v>289.37139920154908</v>
      </c>
      <c r="F55" s="84">
        <v>9077.3188557988742</v>
      </c>
      <c r="G55" s="84">
        <v>2092.1825060480246</v>
      </c>
      <c r="H55" s="85">
        <v>178.31755364344167</v>
      </c>
      <c r="I55" s="83"/>
      <c r="J55" s="85">
        <f t="shared" si="1"/>
        <v>2.6812091556121684</v>
      </c>
      <c r="K55" s="85">
        <f t="shared" si="1"/>
        <v>3.1483439978941012</v>
      </c>
      <c r="L55" s="85">
        <f t="shared" si="1"/>
        <v>37.025679827333676</v>
      </c>
      <c r="M55" s="85">
        <f t="shared" si="1"/>
        <v>4.2568150866111578</v>
      </c>
      <c r="N55" s="85">
        <f t="shared" si="1"/>
        <v>2.4782175211362096</v>
      </c>
      <c r="O55" s="85">
        <f t="shared" si="1"/>
        <v>0.13276653157219545</v>
      </c>
      <c r="P55" s="85">
        <f t="shared" si="1"/>
        <v>2.768204700909414</v>
      </c>
    </row>
    <row r="56" spans="1:16" x14ac:dyDescent="0.25">
      <c r="A56" s="86">
        <v>1996</v>
      </c>
      <c r="B56" s="84">
        <v>11844.99638555097</v>
      </c>
      <c r="C56" s="87">
        <v>292.53120509159697</v>
      </c>
      <c r="D56" s="87">
        <v>16.614068435325681</v>
      </c>
      <c r="E56" s="87">
        <v>309.14527352692267</v>
      </c>
      <c r="F56" s="84">
        <v>9490.2613682882948</v>
      </c>
      <c r="G56" s="84">
        <v>2102.1096631955957</v>
      </c>
      <c r="H56" s="85">
        <v>180.72409570620343</v>
      </c>
      <c r="I56" s="86"/>
      <c r="J56" s="88">
        <f t="shared" si="1"/>
        <v>3.7757618668464104</v>
      </c>
      <c r="K56" s="88">
        <f t="shared" si="1"/>
        <v>5.6347097392478727</v>
      </c>
      <c r="L56" s="88">
        <f t="shared" si="1"/>
        <v>33.508143884571666</v>
      </c>
      <c r="M56" s="88">
        <f t="shared" si="1"/>
        <v>6.8333893328555773</v>
      </c>
      <c r="N56" s="88">
        <f t="shared" si="1"/>
        <v>4.5491683067365205</v>
      </c>
      <c r="O56" s="88">
        <f t="shared" si="1"/>
        <v>0.47448810602678754</v>
      </c>
      <c r="P56" s="88">
        <f t="shared" si="1"/>
        <v>1.3495822556952561</v>
      </c>
    </row>
    <row r="57" spans="1:16" x14ac:dyDescent="0.25">
      <c r="A57" s="83">
        <v>1997</v>
      </c>
      <c r="B57" s="84">
        <v>12370.3</v>
      </c>
      <c r="C57" s="84">
        <v>290.39999999999998</v>
      </c>
      <c r="D57" s="84">
        <v>22.1</v>
      </c>
      <c r="E57" s="84">
        <v>312.5</v>
      </c>
      <c r="F57" s="84">
        <v>10019.9</v>
      </c>
      <c r="G57" s="84">
        <v>2130.5</v>
      </c>
      <c r="H57" s="85">
        <v>188.60800000000003</v>
      </c>
      <c r="I57" s="83"/>
      <c r="J57" s="85">
        <f t="shared" si="1"/>
        <v>4.4348144765144584</v>
      </c>
      <c r="K57" s="85">
        <f t="shared" si="1"/>
        <v>-0.72853940178097443</v>
      </c>
      <c r="L57" s="85">
        <f t="shared" si="1"/>
        <v>33.019796361316608</v>
      </c>
      <c r="M57" s="85">
        <f t="shared" si="1"/>
        <v>1.0851618188447512</v>
      </c>
      <c r="N57" s="85">
        <f t="shared" si="1"/>
        <v>5.5808645426931252</v>
      </c>
      <c r="O57" s="85">
        <f t="shared" si="1"/>
        <v>1.3505640215385231</v>
      </c>
      <c r="P57" s="85">
        <f t="shared" si="1"/>
        <v>4.3623979763125664</v>
      </c>
    </row>
    <row r="58" spans="1:16" x14ac:dyDescent="0.25">
      <c r="A58" s="83">
        <v>1998</v>
      </c>
      <c r="B58" s="84">
        <v>12924.9</v>
      </c>
      <c r="C58" s="84">
        <v>323.60000000000002</v>
      </c>
      <c r="D58" s="84">
        <v>28.9</v>
      </c>
      <c r="E58" s="84">
        <v>352.5</v>
      </c>
      <c r="F58" s="84">
        <v>10496.8</v>
      </c>
      <c r="G58" s="84">
        <v>2154.8000000000002</v>
      </c>
      <c r="H58" s="85">
        <v>177.6737588652482</v>
      </c>
      <c r="I58" s="83"/>
      <c r="J58" s="85">
        <f t="shared" si="1"/>
        <v>4.4833189170836629</v>
      </c>
      <c r="K58" s="85">
        <f t="shared" si="1"/>
        <v>11.432506887052359</v>
      </c>
      <c r="L58" s="85">
        <f t="shared" ref="L58:P84" si="2">((D58-D57)/D57)*100</f>
        <v>30.769230769230756</v>
      </c>
      <c r="M58" s="85">
        <f t="shared" si="2"/>
        <v>12.8</v>
      </c>
      <c r="N58" s="85">
        <f t="shared" si="2"/>
        <v>4.7595285382089605</v>
      </c>
      <c r="O58" s="85">
        <f t="shared" si="2"/>
        <v>1.1405773292654391</v>
      </c>
      <c r="P58" s="85">
        <f t="shared" si="2"/>
        <v>-5.7973368758227792</v>
      </c>
    </row>
    <row r="59" spans="1:16" x14ac:dyDescent="0.25">
      <c r="A59" s="83">
        <v>1999</v>
      </c>
      <c r="B59" s="84">
        <v>13543.8</v>
      </c>
      <c r="C59" s="84">
        <v>363.5</v>
      </c>
      <c r="D59" s="84">
        <v>36.799999999999997</v>
      </c>
      <c r="E59" s="84">
        <v>400.3</v>
      </c>
      <c r="F59" s="84">
        <v>11026.6</v>
      </c>
      <c r="G59" s="84">
        <v>2181.3000000000002</v>
      </c>
      <c r="H59" s="85">
        <v>167.87409442917811</v>
      </c>
      <c r="I59" s="83"/>
      <c r="J59" s="85">
        <f t="shared" ref="J59:K84" si="3">((B59-B58)/B58)*100</f>
        <v>4.7884316319662021</v>
      </c>
      <c r="K59" s="85">
        <f t="shared" si="3"/>
        <v>12.330037082818286</v>
      </c>
      <c r="L59" s="85">
        <f t="shared" si="2"/>
        <v>27.335640138408301</v>
      </c>
      <c r="M59" s="85">
        <f t="shared" si="2"/>
        <v>13.560283687943267</v>
      </c>
      <c r="N59" s="85">
        <f t="shared" si="2"/>
        <v>5.0472524959987917</v>
      </c>
      <c r="O59" s="85">
        <f t="shared" si="2"/>
        <v>1.2298125116020047</v>
      </c>
      <c r="P59" s="85">
        <f t="shared" si="2"/>
        <v>-5.5155384220257169</v>
      </c>
    </row>
    <row r="60" spans="1:16" x14ac:dyDescent="0.25">
      <c r="A60" s="83">
        <v>2000</v>
      </c>
      <c r="B60" s="84">
        <v>14096</v>
      </c>
      <c r="C60" s="84">
        <v>357.2</v>
      </c>
      <c r="D60" s="84">
        <v>55.6</v>
      </c>
      <c r="E60" s="84">
        <v>412.8</v>
      </c>
      <c r="F60" s="84">
        <v>11516.1</v>
      </c>
      <c r="G60" s="84">
        <v>2226.1</v>
      </c>
      <c r="H60" s="85">
        <v>168.72577519379846</v>
      </c>
      <c r="I60" s="83"/>
      <c r="J60" s="85">
        <f t="shared" si="3"/>
        <v>4.0771423086578418</v>
      </c>
      <c r="K60" s="85">
        <f t="shared" si="3"/>
        <v>-1.733149931224212</v>
      </c>
      <c r="L60" s="85">
        <f t="shared" si="2"/>
        <v>51.086956521739147</v>
      </c>
      <c r="M60" s="85">
        <f t="shared" si="2"/>
        <v>3.1226580064951284</v>
      </c>
      <c r="N60" s="85">
        <f t="shared" si="2"/>
        <v>4.4392650499700723</v>
      </c>
      <c r="O60" s="85">
        <f t="shared" si="2"/>
        <v>2.0538211158483346</v>
      </c>
      <c r="P60" s="85">
        <f t="shared" si="2"/>
        <v>0.50733305071059853</v>
      </c>
    </row>
    <row r="61" spans="1:16" x14ac:dyDescent="0.25">
      <c r="A61" s="83">
        <v>2001</v>
      </c>
      <c r="B61" s="84">
        <v>14230.7</v>
      </c>
      <c r="C61" s="84">
        <v>381.3</v>
      </c>
      <c r="D61" s="84">
        <v>55.1</v>
      </c>
      <c r="E61" s="84">
        <v>436.40000000000003</v>
      </c>
      <c r="F61" s="84">
        <v>11605.1</v>
      </c>
      <c r="G61" s="84">
        <v>2249.4</v>
      </c>
      <c r="H61" s="85">
        <v>154.8579285059578</v>
      </c>
      <c r="I61" s="83"/>
      <c r="J61" s="85">
        <f t="shared" si="3"/>
        <v>0.95559023836549895</v>
      </c>
      <c r="K61" s="85">
        <f t="shared" si="3"/>
        <v>6.7469204927211717</v>
      </c>
      <c r="L61" s="85">
        <f t="shared" si="2"/>
        <v>-0.89928057553956831</v>
      </c>
      <c r="M61" s="85">
        <f t="shared" si="2"/>
        <v>5.7170542635658972</v>
      </c>
      <c r="N61" s="85">
        <f t="shared" si="2"/>
        <v>0.77283107996630795</v>
      </c>
      <c r="O61" s="85">
        <f t="shared" si="2"/>
        <v>1.0466735546471488</v>
      </c>
      <c r="P61" s="85">
        <f t="shared" si="2"/>
        <v>-8.2191631195127375</v>
      </c>
    </row>
    <row r="62" spans="1:16" x14ac:dyDescent="0.25">
      <c r="A62" s="83">
        <v>2002</v>
      </c>
      <c r="B62" s="84">
        <v>14472.7</v>
      </c>
      <c r="C62" s="84">
        <v>418.3</v>
      </c>
      <c r="D62" s="84">
        <v>61.8</v>
      </c>
      <c r="E62" s="84">
        <v>480.1</v>
      </c>
      <c r="F62" s="84">
        <v>11765</v>
      </c>
      <c r="G62" s="84">
        <v>2289.5</v>
      </c>
      <c r="H62" s="85">
        <v>150.6769423036867</v>
      </c>
      <c r="I62" s="83"/>
      <c r="J62" s="85">
        <f t="shared" si="3"/>
        <v>1.7005488134807141</v>
      </c>
      <c r="K62" s="85">
        <f t="shared" si="3"/>
        <v>9.7036454235510092</v>
      </c>
      <c r="L62" s="85">
        <f t="shared" si="2"/>
        <v>12.159709618874764</v>
      </c>
      <c r="M62" s="85">
        <f t="shared" si="2"/>
        <v>10.013748854262142</v>
      </c>
      <c r="N62" s="85">
        <f t="shared" si="2"/>
        <v>1.3778425002800461</v>
      </c>
      <c r="O62" s="85">
        <f t="shared" si="2"/>
        <v>1.782697608251085</v>
      </c>
      <c r="P62" s="85">
        <f t="shared" si="2"/>
        <v>-2.6998851415671923</v>
      </c>
    </row>
    <row r="63" spans="1:16" x14ac:dyDescent="0.25">
      <c r="A63" s="83">
        <v>2003</v>
      </c>
      <c r="B63" s="84">
        <v>14877.3</v>
      </c>
      <c r="C63" s="84">
        <v>433.9</v>
      </c>
      <c r="D63" s="84">
        <v>80.599999999999994</v>
      </c>
      <c r="E63" s="84">
        <v>514.5</v>
      </c>
      <c r="F63" s="84">
        <v>12102.2</v>
      </c>
      <c r="G63" s="84">
        <v>2317.6</v>
      </c>
      <c r="H63" s="85">
        <v>147.38581146744411</v>
      </c>
      <c r="I63" s="83"/>
      <c r="J63" s="85">
        <f t="shared" si="3"/>
        <v>2.7956082831814282</v>
      </c>
      <c r="K63" s="85">
        <f t="shared" si="3"/>
        <v>3.7293808271575344</v>
      </c>
      <c r="L63" s="85">
        <f t="shared" si="2"/>
        <v>30.420711974110031</v>
      </c>
      <c r="M63" s="85">
        <f t="shared" si="2"/>
        <v>7.1651739220995578</v>
      </c>
      <c r="N63" s="85">
        <f t="shared" si="2"/>
        <v>2.8661283467913363</v>
      </c>
      <c r="O63" s="85">
        <f t="shared" si="2"/>
        <v>1.227342214457301</v>
      </c>
      <c r="P63" s="85">
        <f t="shared" si="2"/>
        <v>-2.1842299066630719</v>
      </c>
    </row>
    <row r="64" spans="1:16" x14ac:dyDescent="0.25">
      <c r="A64" s="83">
        <v>2004</v>
      </c>
      <c r="B64" s="84">
        <v>15449.8</v>
      </c>
      <c r="C64" s="84">
        <v>486.7</v>
      </c>
      <c r="D64" s="84">
        <v>94.1</v>
      </c>
      <c r="E64" s="84">
        <v>580.79999999999995</v>
      </c>
      <c r="F64" s="84">
        <v>12579.1</v>
      </c>
      <c r="G64" s="84">
        <v>2338.9</v>
      </c>
      <c r="H64" s="85">
        <v>141.49449035812674</v>
      </c>
      <c r="I64" s="83"/>
      <c r="J64" s="85">
        <f t="shared" si="3"/>
        <v>3.8481444885832778</v>
      </c>
      <c r="K64" s="85">
        <f t="shared" si="3"/>
        <v>12.168702466005996</v>
      </c>
      <c r="L64" s="85">
        <f t="shared" si="2"/>
        <v>16.749379652605459</v>
      </c>
      <c r="M64" s="85">
        <f t="shared" si="2"/>
        <v>12.886297376093287</v>
      </c>
      <c r="N64" s="85">
        <f t="shared" si="2"/>
        <v>3.9406058402604449</v>
      </c>
      <c r="O64" s="85">
        <f t="shared" si="2"/>
        <v>0.91905419399379451</v>
      </c>
      <c r="P64" s="85">
        <f t="shared" si="2"/>
        <v>-3.9972104849581815</v>
      </c>
    </row>
    <row r="65" spans="1:16" x14ac:dyDescent="0.25">
      <c r="A65" s="83">
        <v>2005</v>
      </c>
      <c r="B65" s="84">
        <v>15988</v>
      </c>
      <c r="C65" s="84">
        <v>521.70000000000005</v>
      </c>
      <c r="D65" s="84">
        <v>107.6</v>
      </c>
      <c r="E65" s="84">
        <v>629.30000000000007</v>
      </c>
      <c r="F65" s="84">
        <v>13037.7</v>
      </c>
      <c r="G65" s="84">
        <v>2362.9</v>
      </c>
      <c r="H65" s="85">
        <v>135.56332432861907</v>
      </c>
      <c r="I65" s="83"/>
      <c r="J65" s="85">
        <f t="shared" si="3"/>
        <v>3.4835402400031112</v>
      </c>
      <c r="K65" s="85">
        <f t="shared" si="3"/>
        <v>7.1912882679268666</v>
      </c>
      <c r="L65" s="85">
        <f t="shared" si="2"/>
        <v>14.346439957492031</v>
      </c>
      <c r="M65" s="85">
        <f t="shared" si="2"/>
        <v>8.350550964187347</v>
      </c>
      <c r="N65" s="85">
        <f t="shared" si="2"/>
        <v>3.6457298216883585</v>
      </c>
      <c r="O65" s="85">
        <f t="shared" si="2"/>
        <v>1.0261233913378083</v>
      </c>
      <c r="P65" s="85">
        <f t="shared" si="2"/>
        <v>-4.191799987756208</v>
      </c>
    </row>
    <row r="66" spans="1:16" x14ac:dyDescent="0.25">
      <c r="A66" s="83">
        <v>2006</v>
      </c>
      <c r="B66" s="84">
        <v>16433.099999999999</v>
      </c>
      <c r="C66" s="84">
        <v>542.4</v>
      </c>
      <c r="D66" s="84">
        <v>128.69999999999999</v>
      </c>
      <c r="E66" s="84">
        <v>671.09999999999991</v>
      </c>
      <c r="F66" s="84">
        <v>13424</v>
      </c>
      <c r="G66" s="84">
        <v>2375.4</v>
      </c>
      <c r="H66" s="85">
        <v>130.51706154075399</v>
      </c>
      <c r="I66" s="83"/>
      <c r="J66" s="85">
        <f t="shared" si="3"/>
        <v>2.7839629722291628</v>
      </c>
      <c r="K66" s="85">
        <f t="shared" si="3"/>
        <v>3.967797584818848</v>
      </c>
      <c r="L66" s="85">
        <f t="shared" si="2"/>
        <v>19.609665427509292</v>
      </c>
      <c r="M66" s="85">
        <f t="shared" si="2"/>
        <v>6.642300969330976</v>
      </c>
      <c r="N66" s="85">
        <f t="shared" si="2"/>
        <v>2.9629459183751679</v>
      </c>
      <c r="O66" s="85">
        <f t="shared" si="2"/>
        <v>0.5290109611071141</v>
      </c>
      <c r="P66" s="85">
        <f t="shared" si="2"/>
        <v>-3.7224395409723372</v>
      </c>
    </row>
    <row r="67" spans="1:16" x14ac:dyDescent="0.25">
      <c r="A67" s="83">
        <v>2007</v>
      </c>
      <c r="B67" s="84">
        <v>16762.400000000001</v>
      </c>
      <c r="C67" s="84">
        <v>601.29999999999995</v>
      </c>
      <c r="D67" s="84">
        <v>148.80000000000001</v>
      </c>
      <c r="E67" s="84">
        <v>750.09999999999991</v>
      </c>
      <c r="F67" s="84">
        <v>13648.3</v>
      </c>
      <c r="G67" s="84">
        <v>2399.1</v>
      </c>
      <c r="H67" s="85">
        <v>124.77003066257832</v>
      </c>
      <c r="I67" s="83"/>
      <c r="J67" s="85">
        <f t="shared" si="3"/>
        <v>2.003882408066664</v>
      </c>
      <c r="K67" s="85">
        <f t="shared" si="3"/>
        <v>10.859144542772857</v>
      </c>
      <c r="L67" s="85">
        <f t="shared" si="2"/>
        <v>15.617715617715636</v>
      </c>
      <c r="M67" s="85">
        <f t="shared" si="2"/>
        <v>11.771718074802564</v>
      </c>
      <c r="N67" s="85">
        <f t="shared" si="2"/>
        <v>1.6708879618593508</v>
      </c>
      <c r="O67" s="85">
        <f t="shared" si="2"/>
        <v>0.99772669866127028</v>
      </c>
      <c r="P67" s="85">
        <f t="shared" si="2"/>
        <v>-4.4032793953004772</v>
      </c>
    </row>
    <row r="68" spans="1:16" x14ac:dyDescent="0.25">
      <c r="A68" s="83">
        <v>2008</v>
      </c>
      <c r="B68" s="84">
        <v>16781.5</v>
      </c>
      <c r="C68" s="84">
        <v>642.29999999999995</v>
      </c>
      <c r="D68" s="84">
        <v>171.4</v>
      </c>
      <c r="E68" s="84">
        <v>813.69999999999993</v>
      </c>
      <c r="F68" s="84">
        <v>13558.4</v>
      </c>
      <c r="G68" s="84">
        <v>2447.3000000000002</v>
      </c>
      <c r="H68" s="85">
        <v>119.63868747695712</v>
      </c>
      <c r="I68" s="83"/>
      <c r="J68" s="85">
        <f t="shared" si="3"/>
        <v>0.11394549706485076</v>
      </c>
      <c r="K68" s="85">
        <f t="shared" si="3"/>
        <v>6.8185597871278896</v>
      </c>
      <c r="L68" s="85">
        <f t="shared" si="2"/>
        <v>15.188172043010747</v>
      </c>
      <c r="M68" s="85">
        <f t="shared" si="2"/>
        <v>8.4788694840687953</v>
      </c>
      <c r="N68" s="85">
        <f t="shared" si="2"/>
        <v>-0.65869009327168682</v>
      </c>
      <c r="O68" s="85">
        <f t="shared" si="2"/>
        <v>2.0090867408611679</v>
      </c>
      <c r="P68" s="85">
        <f t="shared" si="2"/>
        <v>-4.1126407987332687</v>
      </c>
    </row>
    <row r="69" spans="1:16" x14ac:dyDescent="0.25">
      <c r="A69" s="83">
        <v>2009</v>
      </c>
      <c r="B69" s="84">
        <v>16349.1</v>
      </c>
      <c r="C69" s="84">
        <v>625.9</v>
      </c>
      <c r="D69" s="84">
        <v>173.8</v>
      </c>
      <c r="E69" s="84">
        <v>799.7</v>
      </c>
      <c r="F69" s="84">
        <v>13142</v>
      </c>
      <c r="G69" s="84">
        <v>2448.1999999999998</v>
      </c>
      <c r="H69" s="85">
        <v>117.53157434037765</v>
      </c>
      <c r="I69" s="83"/>
      <c r="J69" s="85">
        <f t="shared" si="3"/>
        <v>-2.5766469028394341</v>
      </c>
      <c r="K69" s="85">
        <f t="shared" si="3"/>
        <v>-2.5533239919040911</v>
      </c>
      <c r="L69" s="85">
        <f t="shared" si="2"/>
        <v>1.4002333722287081</v>
      </c>
      <c r="M69" s="85">
        <f t="shared" si="2"/>
        <v>-1.7205358240137505</v>
      </c>
      <c r="N69" s="85">
        <f t="shared" si="2"/>
        <v>-3.0711588388010358</v>
      </c>
      <c r="O69" s="85">
        <f t="shared" si="2"/>
        <v>3.6775221672849107E-2</v>
      </c>
      <c r="P69" s="85">
        <f t="shared" si="2"/>
        <v>-1.7612305693217418</v>
      </c>
    </row>
    <row r="70" spans="1:16" x14ac:dyDescent="0.25">
      <c r="A70" s="83">
        <v>2010</v>
      </c>
      <c r="B70" s="84">
        <v>16789.8</v>
      </c>
      <c r="C70" s="84">
        <v>670.8</v>
      </c>
      <c r="D70" s="84">
        <v>193.2</v>
      </c>
      <c r="E70" s="84">
        <v>864</v>
      </c>
      <c r="F70" s="84">
        <v>13502.6</v>
      </c>
      <c r="G70" s="84">
        <v>2461.1</v>
      </c>
      <c r="H70" s="85">
        <v>113.84259259259257</v>
      </c>
      <c r="I70" s="83"/>
      <c r="J70" s="85">
        <f t="shared" si="3"/>
        <v>2.6955612235535833</v>
      </c>
      <c r="K70" s="85">
        <f t="shared" si="3"/>
        <v>7.1736699153219323</v>
      </c>
      <c r="L70" s="85">
        <f t="shared" si="2"/>
        <v>11.162255466052921</v>
      </c>
      <c r="M70" s="85">
        <f t="shared" si="2"/>
        <v>8.040515193197443</v>
      </c>
      <c r="N70" s="85">
        <f t="shared" si="2"/>
        <v>2.7438746005174277</v>
      </c>
      <c r="O70" s="85">
        <f t="shared" si="2"/>
        <v>0.52691773547913123</v>
      </c>
      <c r="P70" s="85">
        <f t="shared" si="2"/>
        <v>-3.1387155055896661</v>
      </c>
    </row>
    <row r="71" spans="1:16" x14ac:dyDescent="0.25">
      <c r="A71" s="83">
        <v>2011</v>
      </c>
      <c r="B71" s="84">
        <v>17052.400000000001</v>
      </c>
      <c r="C71" s="84">
        <v>685</v>
      </c>
      <c r="D71" s="84">
        <v>199.5</v>
      </c>
      <c r="E71" s="84">
        <v>884.5</v>
      </c>
      <c r="F71" s="84">
        <v>13750.5</v>
      </c>
      <c r="G71" s="84">
        <v>2452.5</v>
      </c>
      <c r="H71" s="85">
        <v>111.9615602035048</v>
      </c>
      <c r="I71" s="83"/>
      <c r="J71" s="85">
        <f t="shared" si="3"/>
        <v>1.5640448367461326</v>
      </c>
      <c r="K71" s="85">
        <f t="shared" si="3"/>
        <v>2.116875372689333</v>
      </c>
      <c r="L71" s="85">
        <f t="shared" si="2"/>
        <v>3.2608695652173973</v>
      </c>
      <c r="M71" s="85">
        <f t="shared" si="2"/>
        <v>2.3726851851851851</v>
      </c>
      <c r="N71" s="85">
        <f t="shared" si="2"/>
        <v>1.8359427073304375</v>
      </c>
      <c r="O71" s="85">
        <f t="shared" si="2"/>
        <v>-0.34943724350899635</v>
      </c>
      <c r="P71" s="85">
        <f t="shared" si="2"/>
        <v>-1.6523098659737987</v>
      </c>
    </row>
    <row r="72" spans="1:16" x14ac:dyDescent="0.25">
      <c r="A72" s="83">
        <v>2012</v>
      </c>
      <c r="B72" s="84">
        <v>17442.8</v>
      </c>
      <c r="C72" s="84">
        <v>689.5</v>
      </c>
      <c r="D72" s="84">
        <v>205.2</v>
      </c>
      <c r="E72" s="84">
        <v>894.7</v>
      </c>
      <c r="F72" s="84">
        <v>14151.199999999999</v>
      </c>
      <c r="G72" s="84">
        <v>2427.8000000000002</v>
      </c>
      <c r="H72" s="85">
        <v>110.71867665139152</v>
      </c>
      <c r="I72" s="83"/>
      <c r="J72" s="85">
        <f t="shared" si="3"/>
        <v>2.2894138068541543</v>
      </c>
      <c r="K72" s="85">
        <f t="shared" si="3"/>
        <v>0.65693430656934304</v>
      </c>
      <c r="L72" s="85">
        <f t="shared" si="2"/>
        <v>2.8571428571428514</v>
      </c>
      <c r="M72" s="85">
        <f t="shared" si="2"/>
        <v>1.1531938948558558</v>
      </c>
      <c r="N72" s="85">
        <f t="shared" si="2"/>
        <v>2.9140758517871999</v>
      </c>
      <c r="O72" s="85">
        <f t="shared" si="2"/>
        <v>-1.0071355759429079</v>
      </c>
      <c r="P72" s="85">
        <f t="shared" si="2"/>
        <v>-1.1100984568758958</v>
      </c>
    </row>
    <row r="73" spans="1:16" x14ac:dyDescent="0.25">
      <c r="A73" s="83">
        <v>2013</v>
      </c>
      <c r="B73" s="84">
        <v>17812.2</v>
      </c>
      <c r="C73" s="84">
        <v>762.7</v>
      </c>
      <c r="D73" s="84">
        <v>209.1</v>
      </c>
      <c r="E73" s="84">
        <v>971.80000000000007</v>
      </c>
      <c r="F73" s="84">
        <v>14445.5</v>
      </c>
      <c r="G73" s="84">
        <v>2416.6</v>
      </c>
      <c r="H73" s="85">
        <v>109.43609796254373</v>
      </c>
      <c r="I73" s="83"/>
      <c r="J73" s="85">
        <f t="shared" si="3"/>
        <v>2.1177792556241055</v>
      </c>
      <c r="K73" s="85">
        <f t="shared" si="3"/>
        <v>10.616388687454684</v>
      </c>
      <c r="L73" s="85">
        <f t="shared" si="2"/>
        <v>1.9005847953216404</v>
      </c>
      <c r="M73" s="85">
        <f t="shared" si="2"/>
        <v>8.6174136582094576</v>
      </c>
      <c r="N73" s="85">
        <f t="shared" si="2"/>
        <v>2.0796822884278443</v>
      </c>
      <c r="O73" s="85">
        <f t="shared" si="2"/>
        <v>-0.46132300848505936</v>
      </c>
      <c r="P73" s="85">
        <f t="shared" si="2"/>
        <v>-1.1584122278539468</v>
      </c>
    </row>
    <row r="74" spans="1:16" x14ac:dyDescent="0.25">
      <c r="A74" s="83">
        <v>2014</v>
      </c>
      <c r="B74" s="84">
        <v>18261.7</v>
      </c>
      <c r="C74" s="84">
        <v>786.8</v>
      </c>
      <c r="D74" s="84">
        <v>217.7</v>
      </c>
      <c r="E74" s="84">
        <v>1004.5</v>
      </c>
      <c r="F74" s="84">
        <v>14856.3</v>
      </c>
      <c r="G74" s="84">
        <v>2415.3000000000002</v>
      </c>
      <c r="H74" s="85">
        <v>107.54604280736683</v>
      </c>
      <c r="I74" s="83"/>
      <c r="J74" s="85">
        <f t="shared" si="3"/>
        <v>2.5235512738460155</v>
      </c>
      <c r="K74" s="85">
        <f t="shared" si="3"/>
        <v>3.1598269306411311</v>
      </c>
      <c r="L74" s="85">
        <f t="shared" si="2"/>
        <v>4.112864658058343</v>
      </c>
      <c r="M74" s="85">
        <f t="shared" si="2"/>
        <v>3.3648898950401249</v>
      </c>
      <c r="N74" s="85">
        <f t="shared" si="2"/>
        <v>2.8437921844172873</v>
      </c>
      <c r="O74" s="85">
        <f t="shared" si="2"/>
        <v>-5.379458743688352E-2</v>
      </c>
      <c r="P74" s="85">
        <f t="shared" si="2"/>
        <v>-1.7270856603675666</v>
      </c>
    </row>
    <row r="75" spans="1:16" x14ac:dyDescent="0.25">
      <c r="A75" s="83">
        <v>2015</v>
      </c>
      <c r="B75" s="84">
        <v>18799.599999999999</v>
      </c>
      <c r="C75" s="84">
        <v>870.6</v>
      </c>
      <c r="D75" s="84">
        <v>232.2</v>
      </c>
      <c r="E75" s="84">
        <v>1102.8</v>
      </c>
      <c r="F75" s="84">
        <v>15291.400000000001</v>
      </c>
      <c r="G75" s="84">
        <v>2411.1</v>
      </c>
      <c r="H75" s="85">
        <v>104.77874501269496</v>
      </c>
      <c r="I75" s="83"/>
      <c r="J75" s="85">
        <f t="shared" si="3"/>
        <v>2.9455089066187585</v>
      </c>
      <c r="K75" s="85">
        <f t="shared" si="3"/>
        <v>10.650737163192689</v>
      </c>
      <c r="L75" s="85">
        <f t="shared" si="2"/>
        <v>6.6605420303169502</v>
      </c>
      <c r="M75" s="85">
        <f t="shared" si="2"/>
        <v>9.7859631657541026</v>
      </c>
      <c r="N75" s="85">
        <f t="shared" si="2"/>
        <v>2.928723841064075</v>
      </c>
      <c r="O75" s="85">
        <f t="shared" si="2"/>
        <v>-0.17389144205689863</v>
      </c>
      <c r="P75" s="85">
        <f t="shared" si="2"/>
        <v>-2.5731284224270108</v>
      </c>
    </row>
    <row r="76" spans="1:16" x14ac:dyDescent="0.25">
      <c r="A76" s="83">
        <v>2016</v>
      </c>
      <c r="B76" s="84">
        <v>19141.7</v>
      </c>
      <c r="C76" s="84">
        <v>948</v>
      </c>
      <c r="D76" s="84">
        <v>238.3</v>
      </c>
      <c r="E76" s="84">
        <v>1186.3</v>
      </c>
      <c r="F76" s="84">
        <v>15524.400000000001</v>
      </c>
      <c r="G76" s="84">
        <v>2430.9</v>
      </c>
      <c r="H76" s="85">
        <v>102.46986428390794</v>
      </c>
      <c r="I76" s="83"/>
      <c r="J76" s="85">
        <f t="shared" si="3"/>
        <v>1.8197195685014693</v>
      </c>
      <c r="K76" s="85">
        <f t="shared" si="3"/>
        <v>8.8904203997243254</v>
      </c>
      <c r="L76" s="85">
        <f t="shared" si="2"/>
        <v>2.6270456503014743</v>
      </c>
      <c r="M76" s="85">
        <f t="shared" si="2"/>
        <v>7.571635836053682</v>
      </c>
      <c r="N76" s="85">
        <f t="shared" si="2"/>
        <v>1.5237322939691589</v>
      </c>
      <c r="O76" s="85">
        <f t="shared" si="2"/>
        <v>0.82120194102277733</v>
      </c>
      <c r="P76" s="85">
        <f t="shared" si="2"/>
        <v>-2.2035773844277995</v>
      </c>
    </row>
    <row r="77" spans="1:16" x14ac:dyDescent="0.25">
      <c r="A77" s="89">
        <v>2017</v>
      </c>
      <c r="B77" s="84">
        <v>19612.099999999999</v>
      </c>
      <c r="C77" s="84">
        <v>1010</v>
      </c>
      <c r="D77" s="84">
        <v>248.7</v>
      </c>
      <c r="E77" s="84">
        <v>1258.7</v>
      </c>
      <c r="F77" s="84">
        <v>15897.599999999999</v>
      </c>
      <c r="G77" s="84">
        <v>2455.8000000000002</v>
      </c>
      <c r="H77" s="85">
        <v>100</v>
      </c>
      <c r="I77" s="83"/>
      <c r="J77" s="85">
        <f t="shared" si="3"/>
        <v>2.4574619809107747</v>
      </c>
      <c r="K77" s="85">
        <f t="shared" si="3"/>
        <v>6.5400843881856545</v>
      </c>
      <c r="L77" s="85">
        <f t="shared" si="2"/>
        <v>4.3642467477968854</v>
      </c>
      <c r="M77" s="85">
        <f t="shared" si="2"/>
        <v>6.1030093568237458</v>
      </c>
      <c r="N77" s="85">
        <f t="shared" si="2"/>
        <v>2.4039576408749905</v>
      </c>
      <c r="O77" s="85">
        <f t="shared" si="2"/>
        <v>1.0243119832160965</v>
      </c>
      <c r="P77" s="85">
        <f t="shared" si="2"/>
        <v>-2.4103323461664918</v>
      </c>
    </row>
    <row r="78" spans="1:16" x14ac:dyDescent="0.25">
      <c r="A78" s="83">
        <v>2018</v>
      </c>
      <c r="B78" s="84">
        <v>20193.900000000001</v>
      </c>
      <c r="C78" s="84">
        <v>1066</v>
      </c>
      <c r="D78" s="84">
        <v>264.5</v>
      </c>
      <c r="E78" s="84">
        <v>1330.5</v>
      </c>
      <c r="F78" s="84">
        <v>16381.3</v>
      </c>
      <c r="G78" s="84">
        <v>2483.1</v>
      </c>
      <c r="H78" s="85">
        <v>97.812852311161222</v>
      </c>
      <c r="I78" s="83"/>
      <c r="J78" s="85">
        <f t="shared" si="3"/>
        <v>2.9665359650420045</v>
      </c>
      <c r="K78" s="85">
        <f t="shared" si="3"/>
        <v>5.544554455445545</v>
      </c>
      <c r="L78" s="85">
        <f t="shared" si="2"/>
        <v>6.3530357860876601</v>
      </c>
      <c r="M78" s="85">
        <f t="shared" si="2"/>
        <v>5.7042980853261263</v>
      </c>
      <c r="N78" s="85">
        <f t="shared" si="2"/>
        <v>3.0425976247987165</v>
      </c>
      <c r="O78" s="85">
        <f t="shared" si="2"/>
        <v>1.1116540434888724</v>
      </c>
      <c r="P78" s="85">
        <f t="shared" si="2"/>
        <v>-2.1871476888387775</v>
      </c>
    </row>
    <row r="79" spans="1:16" x14ac:dyDescent="0.25">
      <c r="A79" s="83">
        <v>2019</v>
      </c>
      <c r="B79" s="84">
        <v>20715.7</v>
      </c>
      <c r="C79" s="84">
        <v>1177.7</v>
      </c>
      <c r="D79" s="84">
        <v>273.2</v>
      </c>
      <c r="E79" s="84">
        <v>1450.9</v>
      </c>
      <c r="F79" s="84">
        <v>16765.399999999998</v>
      </c>
      <c r="G79" s="84">
        <v>2499.3000000000002</v>
      </c>
      <c r="H79" s="85">
        <v>97.105245020332191</v>
      </c>
      <c r="I79" s="83"/>
      <c r="J79" s="85">
        <f t="shared" si="3"/>
        <v>2.5839486181470606</v>
      </c>
      <c r="K79" s="85">
        <f t="shared" si="3"/>
        <v>10.478424015009386</v>
      </c>
      <c r="L79" s="85">
        <f t="shared" si="2"/>
        <v>3.2892249527410162</v>
      </c>
      <c r="M79" s="85">
        <f t="shared" si="2"/>
        <v>9.0492296129274763</v>
      </c>
      <c r="N79" s="85">
        <f t="shared" si="2"/>
        <v>2.3447467539206204</v>
      </c>
      <c r="O79" s="85">
        <f t="shared" si="2"/>
        <v>0.65241029358464309</v>
      </c>
      <c r="P79" s="85">
        <f t="shared" si="2"/>
        <v>-0.72342976828648087</v>
      </c>
    </row>
    <row r="80" spans="1:16" x14ac:dyDescent="0.25">
      <c r="A80" s="83">
        <v>2020</v>
      </c>
      <c r="B80" s="84">
        <v>20267.599999999999</v>
      </c>
      <c r="C80" s="84">
        <v>1224.2</v>
      </c>
      <c r="D80" s="84">
        <v>280.10000000000002</v>
      </c>
      <c r="E80" s="84">
        <v>1504.3000000000002</v>
      </c>
      <c r="F80" s="84">
        <v>16285.5</v>
      </c>
      <c r="G80" s="84">
        <v>2467.3000000000002</v>
      </c>
      <c r="H80" s="85">
        <v>96.716080569035427</v>
      </c>
      <c r="I80" s="83"/>
      <c r="J80" s="85">
        <f t="shared" si="3"/>
        <v>-2.1630936922237827</v>
      </c>
      <c r="K80" s="85">
        <f t="shared" si="3"/>
        <v>3.9483739492230616</v>
      </c>
      <c r="L80" s="85">
        <f t="shared" si="2"/>
        <v>2.5256222547584315</v>
      </c>
      <c r="M80" s="85">
        <f t="shared" si="2"/>
        <v>3.6804741884347707</v>
      </c>
      <c r="N80" s="85">
        <f t="shared" si="2"/>
        <v>-2.8624428883295234</v>
      </c>
      <c r="O80" s="85">
        <f t="shared" si="2"/>
        <v>-1.2803585003801063</v>
      </c>
      <c r="P80" s="85">
        <f t="shared" si="2"/>
        <v>-0.40076563445700591</v>
      </c>
    </row>
    <row r="81" spans="1:16" x14ac:dyDescent="0.25">
      <c r="A81" s="83">
        <v>2021</v>
      </c>
      <c r="B81" s="84">
        <v>21494.799999999999</v>
      </c>
      <c r="C81" s="84">
        <v>1390.6</v>
      </c>
      <c r="D81" s="84">
        <v>303.8</v>
      </c>
      <c r="E81" s="84">
        <v>1694.3999999999999</v>
      </c>
      <c r="F81" s="84">
        <v>17310.5</v>
      </c>
      <c r="G81" s="84">
        <v>2487.1</v>
      </c>
      <c r="H81" s="85">
        <v>94.59985835694053</v>
      </c>
      <c r="I81" s="83"/>
      <c r="J81" s="85">
        <f t="shared" si="3"/>
        <v>6.0549843099330998</v>
      </c>
      <c r="K81" s="85">
        <f t="shared" si="3"/>
        <v>13.592550236889386</v>
      </c>
      <c r="L81" s="85">
        <f t="shared" si="2"/>
        <v>8.4612638343448712</v>
      </c>
      <c r="M81" s="85">
        <f t="shared" si="2"/>
        <v>12.63710696004784</v>
      </c>
      <c r="N81" s="85">
        <f t="shared" si="2"/>
        <v>6.2939424641552302</v>
      </c>
      <c r="O81" s="85">
        <f t="shared" si="2"/>
        <v>0.80249665626392108</v>
      </c>
      <c r="P81" s="85">
        <f t="shared" si="2"/>
        <v>-2.1880768943943596</v>
      </c>
    </row>
    <row r="82" spans="1:16" x14ac:dyDescent="0.25">
      <c r="A82" s="83">
        <v>2022</v>
      </c>
      <c r="B82" s="84">
        <v>22034.799999999999</v>
      </c>
      <c r="C82" s="84">
        <v>1478.8</v>
      </c>
      <c r="D82" s="84">
        <v>301.39999999999998</v>
      </c>
      <c r="E82" s="84">
        <v>1780.1999999999998</v>
      </c>
      <c r="F82" s="84">
        <v>17726</v>
      </c>
      <c r="G82" s="84">
        <v>2528.1</v>
      </c>
      <c r="H82" s="85">
        <v>93.607459835973501</v>
      </c>
      <c r="I82" s="83"/>
      <c r="J82" s="85">
        <f t="shared" si="3"/>
        <v>2.5122355174274706</v>
      </c>
      <c r="K82" s="85">
        <f t="shared" si="3"/>
        <v>6.3425859341291568</v>
      </c>
      <c r="L82" s="85">
        <f t="shared" si="2"/>
        <v>-0.78999341672153844</v>
      </c>
      <c r="M82" s="85">
        <f t="shared" si="2"/>
        <v>5.0637393767705356</v>
      </c>
      <c r="N82" s="85">
        <f t="shared" si="2"/>
        <v>2.4002772883510008</v>
      </c>
      <c r="O82" s="85">
        <f t="shared" si="2"/>
        <v>1.6485062924691409</v>
      </c>
      <c r="P82" s="85">
        <f t="shared" si="2"/>
        <v>-1.0490486330566686</v>
      </c>
    </row>
    <row r="83" spans="1:16" x14ac:dyDescent="0.25">
      <c r="A83" s="83">
        <v>2023</v>
      </c>
      <c r="B83" s="84">
        <v>22671.1</v>
      </c>
      <c r="C83" s="84">
        <v>1605.9</v>
      </c>
      <c r="D83" s="84">
        <v>300.60000000000002</v>
      </c>
      <c r="E83" s="84">
        <v>1906.5</v>
      </c>
      <c r="F83" s="84">
        <v>18186.400000000001</v>
      </c>
      <c r="G83" s="84">
        <v>2582.3000000000002</v>
      </c>
      <c r="H83" s="85">
        <v>93.679517440335687</v>
      </c>
      <c r="I83" s="83"/>
      <c r="J83" s="85">
        <f t="shared" si="3"/>
        <v>2.8877049031531907</v>
      </c>
      <c r="K83" s="85">
        <f t="shared" si="3"/>
        <v>8.5948065999459118</v>
      </c>
      <c r="L83" s="85">
        <f t="shared" si="2"/>
        <v>-0.26542800265426497</v>
      </c>
      <c r="M83" s="85">
        <f t="shared" si="2"/>
        <v>7.0947084597236376</v>
      </c>
      <c r="N83" s="85">
        <f t="shared" si="2"/>
        <v>2.5973146790026034</v>
      </c>
      <c r="O83" s="85">
        <f t="shared" si="2"/>
        <v>2.1439025355009802</v>
      </c>
      <c r="P83" s="85">
        <f t="shared" si="2"/>
        <v>7.6978484928926852E-2</v>
      </c>
    </row>
    <row r="84" spans="1:16" x14ac:dyDescent="0.25">
      <c r="A84" s="83">
        <v>2024</v>
      </c>
      <c r="B84" s="84">
        <v>23305</v>
      </c>
      <c r="C84" s="84">
        <v>1676.5</v>
      </c>
      <c r="D84" s="84">
        <v>291.3</v>
      </c>
      <c r="E84" s="84">
        <v>1967.8</v>
      </c>
      <c r="F84" s="84">
        <v>18709.400000000001</v>
      </c>
      <c r="G84" s="84">
        <v>2631.9</v>
      </c>
      <c r="H84" s="85">
        <v>95.426364467933738</v>
      </c>
      <c r="I84" s="83"/>
      <c r="J84" s="85">
        <f t="shared" si="3"/>
        <v>2.7960707685114596</v>
      </c>
      <c r="K84" s="85">
        <f t="shared" si="3"/>
        <v>4.3962886854723147</v>
      </c>
      <c r="L84" s="85">
        <f t="shared" si="2"/>
        <v>-3.0938123752495046</v>
      </c>
      <c r="M84" s="85">
        <f t="shared" si="2"/>
        <v>3.215316024127981</v>
      </c>
      <c r="N84" s="85">
        <f t="shared" si="2"/>
        <v>2.8757753046232351</v>
      </c>
      <c r="O84" s="85">
        <f t="shared" si="2"/>
        <v>1.9207683073229256</v>
      </c>
      <c r="P84" s="85">
        <f t="shared" si="2"/>
        <v>1.8647054076795542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9</vt:i4>
      </vt:variant>
    </vt:vector>
  </HeadingPairs>
  <TitlesOfParts>
    <vt:vector size="15" baseType="lpstr">
      <vt:lpstr>1947-1997 Nom</vt:lpstr>
      <vt:lpstr>1997-2023 Nom</vt:lpstr>
      <vt:lpstr>97_24_Nom</vt:lpstr>
      <vt:lpstr>1997_2024$GDP_A</vt:lpstr>
      <vt:lpstr>Data_Derivations</vt:lpstr>
      <vt:lpstr>Columns</vt:lpstr>
      <vt:lpstr>%Share_PrivNT</vt:lpstr>
      <vt:lpstr>%Share_Tech</vt:lpstr>
      <vt:lpstr>%Share_Pub</vt:lpstr>
      <vt:lpstr>All_IndustryGR</vt:lpstr>
      <vt:lpstr>GR_Info</vt:lpstr>
      <vt:lpstr>GR_Computers</vt:lpstr>
      <vt:lpstr>Tech_GR</vt:lpstr>
      <vt:lpstr>Private_NT_GR</vt:lpstr>
      <vt:lpstr>Gov_GR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shaun levenson</cp:lastModifiedBy>
  <dcterms:created xsi:type="dcterms:W3CDTF">2024-12-29T05:07:40Z</dcterms:created>
  <dcterms:modified xsi:type="dcterms:W3CDTF">2025-06-29T01:08:53Z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2.7.1</vt:lpwstr>
  </property>
</Properties>
</file>